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ururva/Desktop/rccapp/data/"/>
    </mc:Choice>
  </mc:AlternateContent>
  <xr:revisionPtr revIDLastSave="0" documentId="10_ncr:8100000_{2AF081B8-1B1A-7B4E-8DAA-F7BDEF793D06}" xr6:coauthVersionLast="32" xr6:coauthVersionMax="32" xr10:uidLastSave="{00000000-0000-0000-0000-000000000000}"/>
  <bookViews>
    <workbookView xWindow="0" yWindow="0" windowWidth="25600" windowHeight="16000" xr2:uid="{00000000-000D-0000-FFFF-FFFF00000000}"/>
  </bookViews>
  <sheets>
    <sheet name="North Campus 13-14" sheetId="1" r:id="rId1"/>
    <sheet name="South Campus 13-14" sheetId="2" r:id="rId2"/>
  </sheets>
  <definedNames>
    <definedName name="_xlnm.Print_Area" localSheetId="0">'North Campus 13-14'!$B$1:$G$2592</definedName>
    <definedName name="_xlnm.Print_Area" localSheetId="1">'South Campus 13-14'!$B$1:$G$1633</definedName>
  </definedNames>
  <calcPr calcId="162913"/>
</workbook>
</file>

<file path=xl/calcChain.xml><?xml version="1.0" encoding="utf-8"?>
<calcChain xmlns="http://schemas.openxmlformats.org/spreadsheetml/2006/main">
  <c r="E66" i="1" l="1"/>
  <c r="C635" i="2" l="1"/>
  <c r="E36" i="2" l="1"/>
  <c r="D36" i="2"/>
  <c r="C36" i="2"/>
  <c r="E67" i="2"/>
  <c r="D67" i="2"/>
  <c r="C67" i="2"/>
  <c r="E98" i="2"/>
  <c r="D98" i="2"/>
  <c r="C98" i="2"/>
  <c r="E129" i="2"/>
  <c r="D129" i="2"/>
  <c r="C129" i="2"/>
  <c r="E156" i="2"/>
  <c r="D156" i="2"/>
  <c r="C156" i="2"/>
  <c r="E188" i="2"/>
  <c r="F188" i="2" s="1"/>
  <c r="D188" i="2"/>
  <c r="C188" i="2"/>
  <c r="E218" i="2"/>
  <c r="D218" i="2"/>
  <c r="C218" i="2"/>
  <c r="E245" i="2"/>
  <c r="D245" i="2"/>
  <c r="C245" i="2"/>
  <c r="E276" i="2"/>
  <c r="F276" i="2" s="1"/>
  <c r="D276" i="2"/>
  <c r="C276" i="2"/>
  <c r="E307" i="2"/>
  <c r="D307" i="2"/>
  <c r="C307" i="2"/>
  <c r="E340" i="2"/>
  <c r="D340" i="2"/>
  <c r="C340" i="2"/>
  <c r="E367" i="2"/>
  <c r="D367" i="2"/>
  <c r="C367" i="2"/>
  <c r="E398" i="2"/>
  <c r="D398" i="2"/>
  <c r="C398" i="2"/>
  <c r="E429" i="2"/>
  <c r="F429" i="2" s="1"/>
  <c r="D429" i="2"/>
  <c r="C429" i="2"/>
  <c r="E460" i="2"/>
  <c r="D460" i="2"/>
  <c r="C460" i="2"/>
  <c r="E487" i="2"/>
  <c r="D487" i="2"/>
  <c r="C487" i="2"/>
  <c r="E518" i="2"/>
  <c r="D518" i="2"/>
  <c r="C518" i="2"/>
  <c r="E549" i="2"/>
  <c r="D549" i="2"/>
  <c r="C549" i="2"/>
  <c r="E576" i="2"/>
  <c r="D576" i="2"/>
  <c r="C576" i="2"/>
  <c r="E608" i="2"/>
  <c r="D608" i="2"/>
  <c r="C608" i="2"/>
  <c r="E635" i="2"/>
  <c r="F635" i="2" s="1"/>
  <c r="D635" i="2"/>
  <c r="E666" i="2"/>
  <c r="D666" i="2"/>
  <c r="C666" i="2"/>
  <c r="E693" i="2"/>
  <c r="D693" i="2"/>
  <c r="C693" i="2"/>
  <c r="E724" i="2"/>
  <c r="D724" i="2"/>
  <c r="C724" i="2"/>
  <c r="E755" i="2"/>
  <c r="F755" i="2" s="1"/>
  <c r="D755" i="2"/>
  <c r="C755" i="2"/>
  <c r="E782" i="2"/>
  <c r="D782" i="2"/>
  <c r="C782" i="2"/>
  <c r="E813" i="2"/>
  <c r="D813" i="2"/>
  <c r="C813" i="2"/>
  <c r="E844" i="2"/>
  <c r="D844" i="2"/>
  <c r="C844" i="2"/>
  <c r="E871" i="2"/>
  <c r="D871" i="2"/>
  <c r="C871" i="2"/>
  <c r="E902" i="2"/>
  <c r="D902" i="2"/>
  <c r="C902" i="2"/>
  <c r="E933" i="2"/>
  <c r="D933" i="2"/>
  <c r="C933" i="2"/>
  <c r="E964" i="2"/>
  <c r="D964" i="2"/>
  <c r="C964" i="2"/>
  <c r="E991" i="2"/>
  <c r="F991" i="2" s="1"/>
  <c r="D991" i="2"/>
  <c r="C991" i="2"/>
  <c r="E1022" i="2"/>
  <c r="D1022" i="2"/>
  <c r="C1022" i="2"/>
  <c r="E1053" i="2"/>
  <c r="D1053" i="2"/>
  <c r="C1053" i="2"/>
  <c r="E1080" i="2"/>
  <c r="F1080" i="2" s="1"/>
  <c r="D1080" i="2"/>
  <c r="C1080" i="2"/>
  <c r="E1111" i="2"/>
  <c r="D1111" i="2"/>
  <c r="C1111" i="2"/>
  <c r="E1138" i="2"/>
  <c r="F1138" i="2" s="1"/>
  <c r="D1138" i="2"/>
  <c r="C1138" i="2"/>
  <c r="E1169" i="2"/>
  <c r="D1169" i="2"/>
  <c r="C1169" i="2"/>
  <c r="E1200" i="2"/>
  <c r="D1200" i="2"/>
  <c r="C1200" i="2"/>
  <c r="E1227" i="2"/>
  <c r="F1227" i="2" s="1"/>
  <c r="D1227" i="2"/>
  <c r="C1227" i="2"/>
  <c r="E1258" i="2"/>
  <c r="F1258" i="2" s="1"/>
  <c r="D1258" i="2"/>
  <c r="C1258" i="2"/>
  <c r="E1285" i="2"/>
  <c r="D1285" i="2"/>
  <c r="C1285" i="2"/>
  <c r="E1316" i="2"/>
  <c r="D1316" i="2"/>
  <c r="C1316" i="2"/>
  <c r="E1347" i="2"/>
  <c r="D1347" i="2"/>
  <c r="C1347" i="2"/>
  <c r="E1376" i="2"/>
  <c r="F1376" i="2" s="1"/>
  <c r="D1376" i="2"/>
  <c r="C1376" i="2"/>
  <c r="E1407" i="2"/>
  <c r="D1407" i="2"/>
  <c r="C1407" i="2"/>
  <c r="E1438" i="2"/>
  <c r="D1438" i="2"/>
  <c r="C1438" i="2"/>
  <c r="E1465" i="2"/>
  <c r="F1465" i="2" s="1"/>
  <c r="D1465" i="2"/>
  <c r="C1465" i="2"/>
  <c r="C1495" i="2"/>
  <c r="E1495" i="2"/>
  <c r="F1495" i="2" s="1"/>
  <c r="D1495" i="2"/>
  <c r="E1522" i="2"/>
  <c r="D1522" i="2"/>
  <c r="C1522" i="2"/>
  <c r="E1551" i="2"/>
  <c r="C1551" i="2"/>
  <c r="C1578" i="2"/>
  <c r="E1578" i="2"/>
  <c r="D1578" i="2"/>
  <c r="D1551" i="2"/>
  <c r="F902" i="2" l="1"/>
  <c r="F666" i="2"/>
  <c r="F576" i="2"/>
  <c r="F340" i="2"/>
  <c r="F98" i="2"/>
  <c r="F1522" i="2"/>
  <c r="F1285" i="2"/>
  <c r="F1053" i="2"/>
  <c r="F813" i="2"/>
  <c r="F693" i="2"/>
  <c r="F608" i="2"/>
  <c r="F367" i="2"/>
  <c r="F129" i="2"/>
  <c r="F1438" i="2"/>
  <c r="F844" i="2"/>
  <c r="F724" i="2"/>
  <c r="F518" i="2"/>
  <c r="F36" i="2"/>
  <c r="F1347" i="2"/>
  <c r="F1200" i="2"/>
  <c r="F871" i="2"/>
  <c r="F1407" i="2"/>
  <c r="F1022" i="2"/>
  <c r="F782" i="2"/>
  <c r="F549" i="2"/>
  <c r="F307" i="2"/>
  <c r="F67" i="2"/>
  <c r="F1316" i="2"/>
  <c r="F1169" i="2"/>
  <c r="F933" i="2"/>
  <c r="F460" i="2"/>
  <c r="F218" i="2"/>
  <c r="F964" i="2"/>
  <c r="F487" i="2"/>
  <c r="F245" i="2"/>
  <c r="F1111" i="2"/>
  <c r="F398" i="2"/>
  <c r="F156" i="2"/>
  <c r="F1551" i="2"/>
  <c r="E1579" i="2"/>
  <c r="F1578" i="2"/>
  <c r="E1023" i="2"/>
  <c r="E189" i="2"/>
  <c r="E157" i="2"/>
  <c r="E99" i="2"/>
  <c r="E68" i="2"/>
  <c r="E37" i="2"/>
  <c r="C1319" i="2"/>
  <c r="B1319" i="2"/>
  <c r="E1523" i="2" l="1"/>
  <c r="E1408" i="2"/>
  <c r="E1466" i="2"/>
  <c r="E577" i="2"/>
  <c r="E1081" i="2"/>
  <c r="E1228" i="2"/>
  <c r="E246" i="2"/>
  <c r="E308" i="2"/>
  <c r="E399" i="2"/>
  <c r="E488" i="2"/>
  <c r="E694" i="2"/>
  <c r="E783" i="2"/>
  <c r="E872" i="2"/>
  <c r="E934" i="2"/>
  <c r="E1139" i="2"/>
  <c r="E1317" i="2"/>
  <c r="E1377" i="2"/>
  <c r="E277" i="2"/>
  <c r="E368" i="2"/>
  <c r="E430" i="2"/>
  <c r="E519" i="2"/>
  <c r="E636" i="2"/>
  <c r="E725" i="2"/>
  <c r="E814" i="2"/>
  <c r="E903" i="2"/>
  <c r="E992" i="2"/>
  <c r="E1170" i="2"/>
  <c r="E1286" i="2"/>
  <c r="E1348" i="2"/>
  <c r="E2588" i="1"/>
  <c r="C2588" i="1"/>
  <c r="E2530" i="1"/>
  <c r="C2530" i="1"/>
  <c r="E2472" i="1"/>
  <c r="E2473" i="1" s="1"/>
  <c r="C2472" i="1"/>
  <c r="E2441" i="1"/>
  <c r="C2441" i="1"/>
  <c r="E2383" i="1"/>
  <c r="C2383" i="1"/>
  <c r="E2325" i="1"/>
  <c r="C2325" i="1"/>
  <c r="E2267" i="1"/>
  <c r="C2267" i="1"/>
  <c r="E2209" i="1"/>
  <c r="C2209" i="1"/>
  <c r="E2151" i="1"/>
  <c r="E2152" i="1" s="1"/>
  <c r="C2151" i="1"/>
  <c r="E2120" i="1"/>
  <c r="C2120" i="1"/>
  <c r="E2062" i="1"/>
  <c r="C2062" i="1"/>
  <c r="E2004" i="1"/>
  <c r="C2004" i="1"/>
  <c r="E1946" i="1"/>
  <c r="E1947" i="1" s="1"/>
  <c r="C1946" i="1"/>
  <c r="E1915" i="1"/>
  <c r="C1915" i="1"/>
  <c r="E1857" i="1"/>
  <c r="C1857" i="1"/>
  <c r="E1799" i="1"/>
  <c r="C1799" i="1"/>
  <c r="E1741" i="1"/>
  <c r="C1741" i="1"/>
  <c r="E1683" i="1"/>
  <c r="C1683" i="1"/>
  <c r="E1625" i="1"/>
  <c r="E1626" i="1" s="1"/>
  <c r="C1625" i="1"/>
  <c r="E1594" i="1"/>
  <c r="E1595" i="1" s="1"/>
  <c r="C1594" i="1"/>
  <c r="E1563" i="1"/>
  <c r="C1563" i="1"/>
  <c r="E1474" i="1"/>
  <c r="C1474" i="1"/>
  <c r="E1416" i="1"/>
  <c r="E1417" i="1" s="1"/>
  <c r="C1416" i="1"/>
  <c r="E1385" i="1"/>
  <c r="C1385" i="1"/>
  <c r="E1327" i="1"/>
  <c r="C1327" i="1"/>
  <c r="E1269" i="1"/>
  <c r="C1269" i="1"/>
  <c r="E1211" i="1"/>
  <c r="C1211" i="1"/>
  <c r="E1153" i="1"/>
  <c r="C1153" i="1"/>
  <c r="E1095" i="1"/>
  <c r="E1096" i="1" s="1"/>
  <c r="C1095" i="1"/>
  <c r="E1064" i="1"/>
  <c r="F1064" i="1" s="1"/>
  <c r="C1064" i="1"/>
  <c r="E1006" i="1"/>
  <c r="C1006" i="1"/>
  <c r="E948" i="1"/>
  <c r="C948" i="1"/>
  <c r="F1683" i="1" l="1"/>
  <c r="F1269" i="1"/>
  <c r="F1741" i="1"/>
  <c r="F2588" i="1"/>
  <c r="F2530" i="1"/>
  <c r="F2472" i="1"/>
  <c r="F2441" i="1"/>
  <c r="F2383" i="1"/>
  <c r="F2325" i="1"/>
  <c r="F2267" i="1"/>
  <c r="F2209" i="1"/>
  <c r="F2151" i="1"/>
  <c r="F2120" i="1"/>
  <c r="F2062" i="1"/>
  <c r="F2004" i="1"/>
  <c r="F1946" i="1"/>
  <c r="F1915" i="1"/>
  <c r="F1857" i="1"/>
  <c r="F1799" i="1"/>
  <c r="F1625" i="1"/>
  <c r="F1594" i="1"/>
  <c r="F1563" i="1"/>
  <c r="F1474" i="1"/>
  <c r="F1416" i="1"/>
  <c r="F1385" i="1"/>
  <c r="F1327" i="1"/>
  <c r="F1211" i="1"/>
  <c r="F1153" i="1"/>
  <c r="F1095" i="1"/>
  <c r="F1006" i="1"/>
  <c r="F948" i="1"/>
  <c r="E890" i="1" l="1"/>
  <c r="C890" i="1"/>
  <c r="E832" i="1"/>
  <c r="C832" i="1"/>
  <c r="E774" i="1"/>
  <c r="E775" i="1" s="1"/>
  <c r="C774" i="1"/>
  <c r="F774" i="1" s="1"/>
  <c r="E743" i="1"/>
  <c r="C743" i="1"/>
  <c r="E685" i="1"/>
  <c r="C685" i="1"/>
  <c r="E627" i="1"/>
  <c r="E628" i="1" s="1"/>
  <c r="C627" i="1"/>
  <c r="E596" i="1"/>
  <c r="C596" i="1"/>
  <c r="F596" i="1" s="1"/>
  <c r="E538" i="1"/>
  <c r="E539" i="1" s="1"/>
  <c r="C538" i="1"/>
  <c r="E507" i="1"/>
  <c r="C507" i="1"/>
  <c r="E449" i="1"/>
  <c r="C449" i="1"/>
  <c r="E391" i="1"/>
  <c r="C391" i="1"/>
  <c r="E275" i="1"/>
  <c r="E276" i="1" s="1"/>
  <c r="C275" i="1"/>
  <c r="E217" i="1"/>
  <c r="E218" i="1" s="1"/>
  <c r="C217" i="1"/>
  <c r="E186" i="1"/>
  <c r="E187" i="1" s="1"/>
  <c r="C186" i="1"/>
  <c r="C156" i="1"/>
  <c r="E156" i="1"/>
  <c r="E157" i="1" s="1"/>
  <c r="F156" i="1"/>
  <c r="C127" i="1"/>
  <c r="E127" i="1"/>
  <c r="E38" i="1"/>
  <c r="C38" i="1"/>
  <c r="E2561" i="1"/>
  <c r="C2561" i="1"/>
  <c r="E2503" i="1"/>
  <c r="E2531" i="1" s="1"/>
  <c r="C2503" i="1"/>
  <c r="E2414" i="1"/>
  <c r="E2442" i="1" s="1"/>
  <c r="C2414" i="1"/>
  <c r="E2356" i="1"/>
  <c r="E2384" i="1" s="1"/>
  <c r="C2356" i="1"/>
  <c r="E2298" i="1"/>
  <c r="C2298" i="1"/>
  <c r="E2240" i="1"/>
  <c r="E2268" i="1" s="1"/>
  <c r="C2240" i="1"/>
  <c r="E2182" i="1"/>
  <c r="E2210" i="1" s="1"/>
  <c r="C2182" i="1"/>
  <c r="E2093" i="1"/>
  <c r="E2121" i="1" s="1"/>
  <c r="C2093" i="1"/>
  <c r="E2035" i="1"/>
  <c r="C2035" i="1"/>
  <c r="E1977" i="1"/>
  <c r="C1977" i="1"/>
  <c r="E1888" i="1"/>
  <c r="E1916" i="1" s="1"/>
  <c r="C1888" i="1"/>
  <c r="E1830" i="1"/>
  <c r="E1858" i="1" s="1"/>
  <c r="C1830" i="1"/>
  <c r="E1772" i="1"/>
  <c r="C1772" i="1"/>
  <c r="E1714" i="1"/>
  <c r="E1742" i="1" s="1"/>
  <c r="C1714" i="1"/>
  <c r="E1656" i="1"/>
  <c r="C1656" i="1"/>
  <c r="E1536" i="1"/>
  <c r="C1536" i="1"/>
  <c r="E1505" i="1"/>
  <c r="E1506" i="1" s="1"/>
  <c r="C1505" i="1"/>
  <c r="E1447" i="1"/>
  <c r="C1447" i="1"/>
  <c r="E1358" i="1"/>
  <c r="E1386" i="1" s="1"/>
  <c r="C1358" i="1"/>
  <c r="E1300" i="1"/>
  <c r="C1300" i="1"/>
  <c r="E1242" i="1"/>
  <c r="E1270" i="1" s="1"/>
  <c r="C1242" i="1"/>
  <c r="E1184" i="1"/>
  <c r="C1184" i="1"/>
  <c r="E1126" i="1"/>
  <c r="C1126" i="1"/>
  <c r="E1037" i="1"/>
  <c r="C1037" i="1"/>
  <c r="E979" i="1"/>
  <c r="E1007" i="1" s="1"/>
  <c r="C979" i="1"/>
  <c r="E921" i="1"/>
  <c r="E949" i="1" s="1"/>
  <c r="C921" i="1"/>
  <c r="E863" i="1"/>
  <c r="C863" i="1"/>
  <c r="E805" i="1"/>
  <c r="C805" i="1"/>
  <c r="E716" i="1"/>
  <c r="C716" i="1"/>
  <c r="E658" i="1"/>
  <c r="C658" i="1"/>
  <c r="E569" i="1"/>
  <c r="C569" i="1"/>
  <c r="E480" i="1"/>
  <c r="C480" i="1"/>
  <c r="E422" i="1"/>
  <c r="C422" i="1"/>
  <c r="E364" i="1"/>
  <c r="C364" i="1"/>
  <c r="E333" i="1"/>
  <c r="C333" i="1"/>
  <c r="E306" i="1"/>
  <c r="C306" i="1"/>
  <c r="E248" i="1"/>
  <c r="C248" i="1"/>
  <c r="E96" i="1"/>
  <c r="E97" i="1" s="1"/>
  <c r="C96" i="1"/>
  <c r="E65" i="1"/>
  <c r="C65" i="1"/>
  <c r="F127" i="1" l="1"/>
  <c r="E597" i="1"/>
  <c r="E450" i="1"/>
  <c r="E392" i="1"/>
  <c r="E128" i="1"/>
  <c r="F507" i="1"/>
  <c r="E686" i="1"/>
  <c r="F65" i="1"/>
  <c r="F248" i="1"/>
  <c r="F306" i="1"/>
  <c r="F333" i="1"/>
  <c r="F364" i="1"/>
  <c r="F422" i="1"/>
  <c r="F480" i="1"/>
  <c r="F569" i="1"/>
  <c r="F658" i="1"/>
  <c r="F805" i="1"/>
  <c r="F863" i="1"/>
  <c r="F1037" i="1"/>
  <c r="E1065" i="1"/>
  <c r="F1126" i="1"/>
  <c r="E1154" i="1"/>
  <c r="F1184" i="1"/>
  <c r="E1212" i="1"/>
  <c r="F1300" i="1"/>
  <c r="E1328" i="1"/>
  <c r="F1447" i="1"/>
  <c r="E1475" i="1"/>
  <c r="F1505" i="1"/>
  <c r="F1536" i="1"/>
  <c r="E1564" i="1"/>
  <c r="F1656" i="1"/>
  <c r="E1684" i="1"/>
  <c r="F1772" i="1"/>
  <c r="E1800" i="1"/>
  <c r="F1977" i="1"/>
  <c r="E2005" i="1"/>
  <c r="F2035" i="1"/>
  <c r="E2063" i="1"/>
  <c r="F2298" i="1"/>
  <c r="E2326" i="1"/>
  <c r="F2561" i="1"/>
  <c r="E2589" i="1"/>
  <c r="E334" i="1"/>
  <c r="F391" i="1"/>
  <c r="F627" i="1"/>
  <c r="E744" i="1"/>
  <c r="E833" i="1"/>
  <c r="E891" i="1"/>
  <c r="F890" i="1"/>
  <c r="F832" i="1"/>
  <c r="F743" i="1"/>
  <c r="F685" i="1"/>
  <c r="F538" i="1"/>
  <c r="E508" i="1"/>
  <c r="F449" i="1"/>
  <c r="F275" i="1"/>
  <c r="F217" i="1"/>
  <c r="F186" i="1"/>
  <c r="F38" i="1"/>
  <c r="F921" i="1"/>
  <c r="F1714" i="1"/>
  <c r="F1888" i="1"/>
  <c r="F1242" i="1"/>
  <c r="F2356" i="1"/>
  <c r="F716" i="1"/>
  <c r="F96" i="1"/>
  <c r="F979" i="1"/>
  <c r="F2093" i="1"/>
  <c r="F2182" i="1"/>
  <c r="F1358" i="1"/>
  <c r="F2503" i="1"/>
  <c r="F1830" i="1"/>
  <c r="F2240" i="1"/>
  <c r="F2414" i="1"/>
</calcChain>
</file>

<file path=xl/sharedStrings.xml><?xml version="1.0" encoding="utf-8"?>
<sst xmlns="http://schemas.openxmlformats.org/spreadsheetml/2006/main" count="2626" uniqueCount="324">
  <si>
    <t>Use</t>
  </si>
  <si>
    <t>Demand</t>
  </si>
  <si>
    <t>Cost</t>
  </si>
  <si>
    <t>Cost/Unit</t>
  </si>
  <si>
    <t>03-ALUMNI-A480</t>
  </si>
  <si>
    <t>ALUMNI ARENA</t>
  </si>
  <si>
    <t xml:space="preserve">391,865 SQFEET </t>
  </si>
  <si>
    <t>Commodity:</t>
  </si>
  <si>
    <t>Electric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</si>
  <si>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</si>
  <si>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</si>
  <si>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</si>
  <si>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</si>
  <si>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</si>
  <si>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</si>
  <si>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</si>
  <si>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</si>
  <si>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</si>
  <si>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</si>
  <si>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</si>
  <si>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</si>
  <si>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Natural Gas</t>
  </si>
  <si>
    <t>03-BAIRD-A460</t>
  </si>
  <si>
    <t>BAIRD HALL</t>
  </si>
  <si>
    <t xml:space="preserve">85,580 SQFEET </t>
  </si>
  <si>
    <t>03-BAKER-A200</t>
  </si>
  <si>
    <t>CW Plant &amp; Bldg</t>
  </si>
  <si>
    <t xml:space="preserve">38,284 SQFEET </t>
  </si>
  <si>
    <t>03-BALDY-A100</t>
  </si>
  <si>
    <t>BALDY HALL</t>
  </si>
  <si>
    <t xml:space="preserve">186,298 SQFEET </t>
  </si>
  <si>
    <t>03-BEANE-A515</t>
  </si>
  <si>
    <t>JOHN BEANE CENTER</t>
  </si>
  <si>
    <t xml:space="preserve">60,444 SQFEET </t>
  </si>
  <si>
    <t>03-BELL-A210</t>
  </si>
  <si>
    <t>BELL HALL</t>
  </si>
  <si>
    <t xml:space="preserve">66,609 SQFEET </t>
  </si>
  <si>
    <t>03-BISSLL-A452</t>
  </si>
  <si>
    <t>BISSELL</t>
  </si>
  <si>
    <t xml:space="preserve">9,105 SQFEET </t>
  </si>
  <si>
    <t>03-BONNER-A420</t>
  </si>
  <si>
    <t>BONNER HALL</t>
  </si>
  <si>
    <t xml:space="preserve">70,884 SQFEET </t>
  </si>
  <si>
    <t>03-CFA-A570</t>
  </si>
  <si>
    <t>CENTER FOR THE ARTS (CFA)</t>
  </si>
  <si>
    <t xml:space="preserve">301,451 SQFEET </t>
  </si>
  <si>
    <t>03-CFT-A125</t>
  </si>
  <si>
    <t>CENTER FOR TOMORROW</t>
  </si>
  <si>
    <t xml:space="preserve">17,420 SQFEET </t>
  </si>
  <si>
    <t>03-CHILD-A650</t>
  </si>
  <si>
    <t>North Child Care</t>
  </si>
  <si>
    <t xml:space="preserve">15,572 SQFEET </t>
  </si>
  <si>
    <t>03-CLEMEN-A240</t>
  </si>
  <si>
    <t>CLEMENS HALL</t>
  </si>
  <si>
    <t xml:space="preserve">117,414 SQFEET </t>
  </si>
  <si>
    <t>03-CNG-NA</t>
  </si>
  <si>
    <t>Compressed Natural Gas - Pumps</t>
  </si>
  <si>
    <t>03-COMPUT-A510</t>
  </si>
  <si>
    <t>COMPUTER CENTER</t>
  </si>
  <si>
    <t xml:space="preserve">41,999 SQFEET </t>
  </si>
  <si>
    <t>03-COOKE-A260&amp;03-HOCH-A280</t>
  </si>
  <si>
    <t>Cooke &amp;Hochstetter Complex</t>
  </si>
  <si>
    <t xml:space="preserve">554,744 SQFEET </t>
  </si>
  <si>
    <t>03-CRK801-A801-825-A825</t>
  </si>
  <si>
    <t>Creekside Village</t>
  </si>
  <si>
    <t xml:space="preserve">128,394 SQFEET </t>
  </si>
  <si>
    <t>03-CROFTS-A270</t>
  </si>
  <si>
    <t>CROFTS HALL</t>
  </si>
  <si>
    <t xml:space="preserve">78,457 SQFEET </t>
  </si>
  <si>
    <t>03-DAVIS-A435</t>
  </si>
  <si>
    <t>Davis Hall School of Engineering &amp; Applied Science</t>
  </si>
  <si>
    <t xml:space="preserve">146,911 SQFEET </t>
  </si>
  <si>
    <t>03-DORSHE-A400</t>
  </si>
  <si>
    <t>DORSHEIMER GREENHOUSE</t>
  </si>
  <si>
    <t xml:space="preserve">8,800 SQFEET </t>
  </si>
  <si>
    <t>03-FARGO-A141</t>
  </si>
  <si>
    <t>FARGO</t>
  </si>
  <si>
    <t xml:space="preserve">140,395 SQFEET </t>
  </si>
  <si>
    <t>03-FILMOR-A142</t>
  </si>
  <si>
    <t>Millard Fillmore Academic Core  (MFAC)</t>
  </si>
  <si>
    <t xml:space="preserve">200,045 SQFEET </t>
  </si>
  <si>
    <t>03-FLT300-A730-310-A724</t>
  </si>
  <si>
    <t>Flint Village</t>
  </si>
  <si>
    <t xml:space="preserve">232,875 SQFEET </t>
  </si>
  <si>
    <t>03-FRNCZK-A150</t>
  </si>
  <si>
    <t>FRONCZAK HALL</t>
  </si>
  <si>
    <t xml:space="preserve">135,905 SQFEET </t>
  </si>
  <si>
    <t>03-FURNAS-A250</t>
  </si>
  <si>
    <t>FURNAS HALL</t>
  </si>
  <si>
    <t xml:space="preserve">104,915 SQFEET </t>
  </si>
  <si>
    <t>03-GOV-A171-A174</t>
  </si>
  <si>
    <t>GOVERNORS RES.- Clintion, Dewey,Lehman,Roosevelt</t>
  </si>
  <si>
    <t xml:space="preserve">230,025 SQFEET </t>
  </si>
  <si>
    <t>03-GREIN-A140</t>
  </si>
  <si>
    <t>Greiner Hall</t>
  </si>
  <si>
    <t xml:space="preserve">198,210 SQFEET </t>
  </si>
  <si>
    <t>03-HAD090-A090-A113</t>
  </si>
  <si>
    <t>Hadley Village</t>
  </si>
  <si>
    <t xml:space="preserve">217,306 SQFEET </t>
  </si>
  <si>
    <t>03-HELM-A535</t>
  </si>
  <si>
    <t>HELM</t>
  </si>
  <si>
    <t xml:space="preserve">62,244 SQFEET </t>
  </si>
  <si>
    <t>03-HRD-A330</t>
  </si>
  <si>
    <t>HUMAN RESOURCE DEPT (HDR)</t>
  </si>
  <si>
    <t xml:space="preserve">3,158 SQFEET </t>
  </si>
  <si>
    <t>03-JACOBS-A580&amp;03-ALFIER-A581</t>
  </si>
  <si>
    <t>JACOBS &amp; Alfeiro Ctr</t>
  </si>
  <si>
    <t xml:space="preserve">113,238 SQFEET </t>
  </si>
  <si>
    <t>03-JARVIS-A440</t>
  </si>
  <si>
    <t>Jarvis</t>
  </si>
  <si>
    <t xml:space="preserve">58,851 SQFEET </t>
  </si>
  <si>
    <t>03-KETADD-A431&amp;03-KETTER-A430</t>
  </si>
  <si>
    <t>KETTER HALL &amp; Ketter Addition</t>
  </si>
  <si>
    <t xml:space="preserve">72,640 SQFEET </t>
  </si>
  <si>
    <t>03-KNOX-A490</t>
  </si>
  <si>
    <t>KNOX LECTURE HALLS</t>
  </si>
  <si>
    <t xml:space="preserve">46,956 SQFEET </t>
  </si>
  <si>
    <t>03-LOCKWD-A350</t>
  </si>
  <si>
    <t>LOCKWOOD</t>
  </si>
  <si>
    <t xml:space="preserve">237,315 SQFEET </t>
  </si>
  <si>
    <t>03-MAIL_C-A451</t>
  </si>
  <si>
    <t>MAIL CENTER</t>
  </si>
  <si>
    <t xml:space="preserve">10,344 SQFEET </t>
  </si>
  <si>
    <t>03-MATH-A620</t>
  </si>
  <si>
    <t>Math Building</t>
  </si>
  <si>
    <t xml:space="preserve">33,629 SQFEET </t>
  </si>
  <si>
    <t>03-NCHEM-A800</t>
  </si>
  <si>
    <t>North Chemical Storage</t>
  </si>
  <si>
    <t xml:space="preserve">6,216 SQFEET </t>
  </si>
  <si>
    <t>03-NSC-A550</t>
  </si>
  <si>
    <t>NATURAL SCIENCE &amp; MATH.</t>
  </si>
  <si>
    <t xml:space="preserve">307,016 SQFEET </t>
  </si>
  <si>
    <t>03-OBRIAN-A190</t>
  </si>
  <si>
    <t>OBRIAN HALL</t>
  </si>
  <si>
    <t xml:space="preserve">205,534 SQFEET </t>
  </si>
  <si>
    <t>03-PARK-A590</t>
  </si>
  <si>
    <t>PARK HALL</t>
  </si>
  <si>
    <t xml:space="preserve">142,135 SQFEET </t>
  </si>
  <si>
    <t>03-PORTER-A143</t>
  </si>
  <si>
    <t>PORTER</t>
  </si>
  <si>
    <t xml:space="preserve">143,294 SQFEET </t>
  </si>
  <si>
    <t>03-RCHMND-A145</t>
  </si>
  <si>
    <t>RICHMOND</t>
  </si>
  <si>
    <t xml:space="preserve">155,707 SQFEET </t>
  </si>
  <si>
    <t>03-RED_JK-A144</t>
  </si>
  <si>
    <t>RED JACKET</t>
  </si>
  <si>
    <t xml:space="preserve">173,835 SQFEET </t>
  </si>
  <si>
    <t>03-SLEE-A470</t>
  </si>
  <si>
    <t>SLEE</t>
  </si>
  <si>
    <t xml:space="preserve">39,875 SQFEET </t>
  </si>
  <si>
    <t>03-SOL201-A601-A202</t>
  </si>
  <si>
    <t>South Lake Village</t>
  </si>
  <si>
    <t xml:space="preserve">246,797 SQFEET </t>
  </si>
  <si>
    <t>03-SPINECOMPLEX-A230-A300-A320</t>
  </si>
  <si>
    <t>Spine Complex - Capen, Norton,&amp; Talbert</t>
  </si>
  <si>
    <t>03-SPLDNG-A146</t>
  </si>
  <si>
    <t>SPAULDING</t>
  </si>
  <si>
    <t xml:space="preserve">145,329 SQFEET </t>
  </si>
  <si>
    <t>03-STADIM-A600</t>
  </si>
  <si>
    <t>UB STADIUM</t>
  </si>
  <si>
    <t xml:space="preserve">147,939 SQFEET </t>
  </si>
  <si>
    <t>03-STATLR-A310</t>
  </si>
  <si>
    <t>STATLER</t>
  </si>
  <si>
    <t xml:space="preserve">56,940 SQFEET </t>
  </si>
  <si>
    <t>03-STREET_LIGHTS</t>
  </si>
  <si>
    <t>UB North St lights &amp; Lighting Loop</t>
  </si>
  <si>
    <t>03-STUDEN-A560</t>
  </si>
  <si>
    <t>STUDENT UNION</t>
  </si>
  <si>
    <t xml:space="preserve">157,551 SQFEET </t>
  </si>
  <si>
    <t>03-WILKSN-A147</t>
  </si>
  <si>
    <t>WILKESON</t>
  </si>
  <si>
    <t xml:space="preserve">151,162 SQFEET </t>
  </si>
  <si>
    <t xml:space="preserve">Requested by: Avis Sinclair </t>
  </si>
  <si>
    <t xml:space="preserve">Client version: 6.3.69.104 </t>
  </si>
  <si>
    <t xml:space="preserve">Report version: 1 </t>
  </si>
  <si>
    <t xml:space="preserve">Filters: Topmost Place Code One of 03-BUFFALO-SUBMETERS-NORTH; ; Commodity Code One of ELECTRIC¦NATURALGAS; First Month (01 -12) Equals 07; Num of Months (1-12) Equals 12; Base Year Equals 2013; ; ; ; ; ; ; ; ; ;  </t>
  </si>
  <si>
    <t>09/04/2014  4:23:25PM</t>
  </si>
  <si>
    <t>SUNY at Buffalo  - North Campus</t>
  </si>
  <si>
    <t>Building Code</t>
  </si>
  <si>
    <t>Building Name</t>
  </si>
  <si>
    <t>Unit: KWH</t>
  </si>
  <si>
    <t>Notes</t>
  </si>
  <si>
    <r>
      <t xml:space="preserve">Accounting Period: </t>
    </r>
    <r>
      <rPr>
        <b/>
        <i/>
        <sz val="12"/>
        <color indexed="62"/>
        <rFont val="Calibri"/>
        <family val="2"/>
        <scheme val="minor"/>
      </rPr>
      <t>July 2013 to June 2014</t>
    </r>
  </si>
  <si>
    <t>Unit: CCF</t>
  </si>
  <si>
    <t>Buidling Total Cost</t>
  </si>
  <si>
    <r>
      <rPr>
        <b/>
        <sz val="11"/>
        <color theme="3"/>
        <rFont val="Calibri"/>
        <family val="2"/>
      </rPr>
      <t>2011</t>
    </r>
    <r>
      <rPr>
        <sz val="11"/>
        <color theme="3"/>
        <rFont val="Calibri"/>
        <family val="2"/>
      </rPr>
      <t xml:space="preserve">: Steady increase in usage since smart meters installed.  </t>
    </r>
    <r>
      <rPr>
        <b/>
        <sz val="11"/>
        <color theme="3"/>
        <rFont val="Calibri"/>
        <family val="2"/>
      </rPr>
      <t>09-10 &amp; 10-11</t>
    </r>
    <r>
      <rPr>
        <sz val="11"/>
        <color theme="3"/>
        <rFont val="Calibri"/>
        <family val="2"/>
      </rPr>
      <t xml:space="preserve">: Small decrease in electric usage.  </t>
    </r>
  </si>
  <si>
    <t>Gas usage down 8% - elec usage up 9%</t>
  </si>
  <si>
    <r>
      <rPr>
        <b/>
        <sz val="11"/>
        <color theme="3"/>
        <rFont val="Calibri"/>
        <family val="2"/>
      </rPr>
      <t>12-13</t>
    </r>
    <r>
      <rPr>
        <sz val="11"/>
        <color theme="3"/>
        <rFont val="Calibri"/>
        <family val="2"/>
      </rPr>
      <t xml:space="preserve">: electric usage  began increasing  </t>
    </r>
    <r>
      <rPr>
        <b/>
        <sz val="11"/>
        <color theme="3"/>
        <rFont val="Calibri"/>
        <family val="2"/>
      </rPr>
      <t>13-14:</t>
    </r>
    <r>
      <rPr>
        <sz val="11"/>
        <color theme="3"/>
        <rFont val="Calibri"/>
        <family val="2"/>
      </rPr>
      <t xml:space="preserve"> very  cold winter</t>
    </r>
  </si>
  <si>
    <t>Per H Patton NFG to J Hayes: 9/10 - 4/12 usage too low due to faulty meter reads, replaced 5/12.  2012: drop in usage  WNY DDSO big user switched to conventional fuelded vehicals - big drop in outside CNG users.</t>
  </si>
  <si>
    <t xml:space="preserve"> 2011: CCTR  rehabbed, servers moved to Norton Library Annex - Elec decrease</t>
  </si>
  <si>
    <t>2012: Pharmacy School move to Kapoor - decrease in gas usage.</t>
  </si>
  <si>
    <r>
      <rPr>
        <b/>
        <sz val="11"/>
        <color theme="3"/>
        <rFont val="Calibri"/>
        <family val="2"/>
      </rPr>
      <t xml:space="preserve">13-14: </t>
    </r>
    <r>
      <rPr>
        <sz val="11"/>
        <color theme="3"/>
        <rFont val="Calibri"/>
        <family val="2"/>
      </rPr>
      <t>Big increase in gas - very cold winter.</t>
    </r>
  </si>
  <si>
    <t>New Build: Occupancy began spring 2012</t>
  </si>
  <si>
    <t>13-14 very cold winter</t>
  </si>
  <si>
    <t xml:space="preserve">12-13:  Per J Russo March 2013 new line PRV serving  bldg equip in Furnas,  could explain additional usage in Furnas after Davis &amp; Jarvis are subtracted..  Additional usage of ~ 3,000 to 4,500 ccf per mo, email C Martin asking if this sounds reasonable? </t>
  </si>
  <si>
    <t>13-14: ele up 19%  gas down 11%</t>
  </si>
  <si>
    <t xml:space="preserve">New build - occupancy began Fall 2011 </t>
  </si>
  <si>
    <t>13-14: very cold winter.</t>
  </si>
  <si>
    <t>Winter 2010 Helm infrareds heating installed include garage area behind garage. Decrease in electic/ increased gas usage.  Total utility cost decreased due to Nat Gas heating less expensive than Electric heating</t>
  </si>
  <si>
    <t>Electric used increase steady since 12-13.</t>
  </si>
  <si>
    <t>Steady increase in ngas usage since Fall 2012 - why?</t>
  </si>
  <si>
    <t>Fall 2012 - Electric &amp; gas usage increased - why?</t>
  </si>
  <si>
    <t>13-14: Electic increase - very cold winter.</t>
  </si>
  <si>
    <t>13-14: Ngas increase - very cold winter.</t>
  </si>
  <si>
    <t>Fall 2012:  gas usage increased during winter months.</t>
  </si>
  <si>
    <t>12-13: Porter/Redjacket Virtual NGas no longer required, due to new Red Jkt Ngas meter.</t>
  </si>
  <si>
    <t>2012-13: Increase elec usage due to new Red Jkt Kitch.</t>
  </si>
  <si>
    <t>2012-13: Increase gas usage due to new Red Jkt Kitch.</t>
  </si>
  <si>
    <t>11-12: Began using 2 lrg gas boiler / Heating Fans, increased ngas usage.</t>
  </si>
  <si>
    <t>13-14: very cold winter</t>
  </si>
  <si>
    <t>Building Utilities Cost &amp; Consumption Report</t>
  </si>
  <si>
    <t>Supplies Chilled Water to North Campus</t>
  </si>
  <si>
    <t xml:space="preserve"> Lower electric unit cost due to energy served by Solar Panel has no cost</t>
  </si>
  <si>
    <t>SERVICE BUILD -  220 Winspear</t>
  </si>
  <si>
    <t xml:space="preserve">28,851 SQFEET </t>
  </si>
  <si>
    <r>
      <rPr>
        <b/>
        <sz val="12"/>
        <color theme="3"/>
        <rFont val="Calibri"/>
        <family val="2"/>
        <scheme val="minor"/>
      </rPr>
      <t>2011</t>
    </r>
    <r>
      <rPr>
        <sz val="12"/>
        <color theme="3"/>
        <rFont val="Calibri"/>
        <family val="2"/>
        <scheme val="minor"/>
      </rPr>
      <t xml:space="preserve">: Steady increase in usage since smart meters installed.  </t>
    </r>
    <r>
      <rPr>
        <b/>
        <sz val="12"/>
        <color theme="3"/>
        <rFont val="Calibri"/>
        <family val="2"/>
        <scheme val="minor"/>
      </rPr>
      <t>09-10 &amp; 10-11</t>
    </r>
    <r>
      <rPr>
        <sz val="12"/>
        <color theme="3"/>
        <rFont val="Calibri"/>
        <family val="2"/>
        <scheme val="minor"/>
      </rPr>
      <t xml:space="preserve">: Small decrease in electric usage.  </t>
    </r>
  </si>
  <si>
    <r>
      <t xml:space="preserve">12-13:  M. Garguiolo, </t>
    </r>
    <r>
      <rPr>
        <sz val="12"/>
        <color theme="3"/>
        <rFont val="Calibri"/>
        <family val="2"/>
        <scheme val="minor"/>
      </rPr>
      <t>Electric Fueling Station Installed served by Bissel &amp; Bonner</t>
    </r>
  </si>
  <si>
    <r>
      <rPr>
        <b/>
        <sz val="12"/>
        <color theme="3"/>
        <rFont val="Calibri"/>
        <family val="2"/>
        <scheme val="minor"/>
      </rPr>
      <t>12-13</t>
    </r>
    <r>
      <rPr>
        <sz val="12"/>
        <color theme="3"/>
        <rFont val="Calibri"/>
        <family val="2"/>
        <scheme val="minor"/>
      </rPr>
      <t xml:space="preserve">: electric usage  began increasing  </t>
    </r>
    <r>
      <rPr>
        <b/>
        <sz val="12"/>
        <color theme="3"/>
        <rFont val="Calibri"/>
        <family val="2"/>
        <scheme val="minor"/>
      </rPr>
      <t>13-14:</t>
    </r>
    <r>
      <rPr>
        <sz val="12"/>
        <color theme="3"/>
        <rFont val="Calibri"/>
        <family val="2"/>
        <scheme val="minor"/>
      </rPr>
      <t xml:space="preserve"> very  cold winter</t>
    </r>
  </si>
  <si>
    <r>
      <rPr>
        <b/>
        <sz val="12"/>
        <color theme="3"/>
        <rFont val="Calibri"/>
        <family val="2"/>
        <scheme val="minor"/>
      </rPr>
      <t xml:space="preserve">13-14: </t>
    </r>
    <r>
      <rPr>
        <sz val="12"/>
        <color theme="3"/>
        <rFont val="Calibri"/>
        <family val="2"/>
        <scheme val="minor"/>
      </rPr>
      <t>Big increase in gas - very cold winter.</t>
    </r>
  </si>
  <si>
    <t>ABBOTT Hall</t>
  </si>
  <si>
    <t xml:space="preserve">108,884 SQFEET </t>
  </si>
  <si>
    <t>Acheson Annex</t>
  </si>
  <si>
    <t xml:space="preserve">10,140 SQFEET </t>
  </si>
  <si>
    <t>ALLEN HALL</t>
  </si>
  <si>
    <t xml:space="preserve">41,890 SQFEET </t>
  </si>
  <si>
    <t>Biomedical Education Bldg (BEB)</t>
  </si>
  <si>
    <t xml:space="preserve">177,342 SQFEET </t>
  </si>
  <si>
    <t>Biomedical-Research Building BRB</t>
  </si>
  <si>
    <t xml:space="preserve">207,000 SQFEET </t>
  </si>
  <si>
    <t>Buffalo Materials Research Ctre</t>
  </si>
  <si>
    <t xml:space="preserve">24,698 SQFEET </t>
  </si>
  <si>
    <t>CARY HALL</t>
  </si>
  <si>
    <t xml:space="preserve">125,126 SQFEET </t>
  </si>
  <si>
    <t>South Child Care-BUTLER ANX A&amp;B</t>
  </si>
  <si>
    <t xml:space="preserve">21,018 SQFEET </t>
  </si>
  <si>
    <t>CLARK HALL</t>
  </si>
  <si>
    <t xml:space="preserve">83,468 SQFEET </t>
  </si>
  <si>
    <t>CLEMENT HALL</t>
  </si>
  <si>
    <t xml:space="preserve">151,337 SQFEET </t>
  </si>
  <si>
    <t>CROSBY HALL</t>
  </si>
  <si>
    <t xml:space="preserve">76,088 SQFEET </t>
  </si>
  <si>
    <t>DIEF ANNEX</t>
  </si>
  <si>
    <t xml:space="preserve">26,662 SQFEET </t>
  </si>
  <si>
    <t>DIEFENDORF HALL</t>
  </si>
  <si>
    <t xml:space="preserve">83,974 SQFEET </t>
  </si>
  <si>
    <t>FARBER HALL</t>
  </si>
  <si>
    <t xml:space="preserve">210,903 SQFEET </t>
  </si>
  <si>
    <t>FOSTER HALL</t>
  </si>
  <si>
    <t xml:space="preserve">69,178 SQFEET </t>
  </si>
  <si>
    <t>Garage</t>
  </si>
  <si>
    <t xml:space="preserve">13,330 SQFEET </t>
  </si>
  <si>
    <t>GOODYEAR HALL</t>
  </si>
  <si>
    <t xml:space="preserve">183,336 SQFEET </t>
  </si>
  <si>
    <t>HARRIMAN HALL</t>
  </si>
  <si>
    <t xml:space="preserve">56,924 SQFEET </t>
  </si>
  <si>
    <t>HAYES HALL</t>
  </si>
  <si>
    <t xml:space="preserve">94,828 SQFEET </t>
  </si>
  <si>
    <t>HAYES Annex- A B &amp; C</t>
  </si>
  <si>
    <t xml:space="preserve">37,216 SQFEET </t>
  </si>
  <si>
    <t>Hayes D</t>
  </si>
  <si>
    <t xml:space="preserve">3,409 SQFEET </t>
  </si>
  <si>
    <t>HOWE RESEARCH</t>
  </si>
  <si>
    <t xml:space="preserve">9,824 SQFEET </t>
  </si>
  <si>
    <t>KAPOOR  HALL</t>
  </si>
  <si>
    <t xml:space="preserve">163,822 SQFEET </t>
  </si>
  <si>
    <t>KIMBALL TOWER</t>
  </si>
  <si>
    <t xml:space="preserve">136,120 SQFEET </t>
  </si>
  <si>
    <t>MacKay Heating Plant</t>
  </si>
  <si>
    <t xml:space="preserve">16,181 SQFEET </t>
  </si>
  <si>
    <t>Serves steam heat to South Campus</t>
  </si>
  <si>
    <t>MACDONALD HALL</t>
  </si>
  <si>
    <t xml:space="preserve">37,117 SQFEET </t>
  </si>
  <si>
    <t>MICHAEL HALL</t>
  </si>
  <si>
    <t xml:space="preserve">36,525 SQFEET </t>
  </si>
  <si>
    <t>PARKER HALL</t>
  </si>
  <si>
    <t xml:space="preserve">115,945 SQFEET </t>
  </si>
  <si>
    <t>PRITCHARD HALL</t>
  </si>
  <si>
    <t>South Lt Loop &amp; Parking Lights</t>
  </si>
  <si>
    <t>SCHOELLKOPF HALL</t>
  </si>
  <si>
    <t>SHERMAN HALL &amp; Sherman Annex</t>
  </si>
  <si>
    <t xml:space="preserve">111,610 SQFEET </t>
  </si>
  <si>
    <t>SQUIRE HALL</t>
  </si>
  <si>
    <t xml:space="preserve">253,125 SQFEET </t>
  </si>
  <si>
    <t>WENDE HALL</t>
  </si>
  <si>
    <t xml:space="preserve">76,170 SQFEET </t>
  </si>
  <si>
    <t>SC Water Pump Station 310 Winspear</t>
  </si>
  <si>
    <t xml:space="preserve">3,689 SQFEET </t>
  </si>
  <si>
    <t>SUNY at Buffalo  - South Campus</t>
  </si>
  <si>
    <t>WBFO occupants moved out in 2012</t>
  </si>
  <si>
    <t>Decrease in Ngas due to decommissioning-heating w/electric - BMRC to be demolished end of 2014</t>
  </si>
  <si>
    <t>To be demolished Dec 2014</t>
  </si>
  <si>
    <t>Child care usage increased after rehab work late 2009</t>
  </si>
  <si>
    <t>12-13:  M. Garguiolo, Electric Fueling Station served by Diefendorf. 2011: Smart meters installed, decrease in usage</t>
  </si>
  <si>
    <t>Starting mid 2012 Dief has seen a steady increase in ngas use - yr avg 615 ccf very small</t>
  </si>
  <si>
    <r>
      <rPr>
        <b/>
        <sz val="12"/>
        <color theme="3"/>
        <rFont val="Calibri"/>
        <family val="2"/>
        <scheme val="minor"/>
      </rPr>
      <t xml:space="preserve">2011: </t>
    </r>
    <r>
      <rPr>
        <sz val="12"/>
        <color theme="3"/>
        <rFont val="Calibri"/>
        <family val="2"/>
        <scheme val="minor"/>
      </rPr>
      <t xml:space="preserve">Smart Meters installed.  </t>
    </r>
    <r>
      <rPr>
        <b/>
        <sz val="12"/>
        <color theme="3"/>
        <rFont val="Calibri"/>
        <family val="2"/>
        <scheme val="minor"/>
      </rPr>
      <t>2010</t>
    </r>
    <r>
      <rPr>
        <sz val="12"/>
        <color theme="3"/>
        <rFont val="Calibri"/>
        <family val="2"/>
        <scheme val="minor"/>
      </rPr>
      <t>: Per Larry P. Sq D meter installed in Oct 10.- usage decreased late 2009.</t>
    </r>
  </si>
  <si>
    <t>2012; Electric decrease due to Hayes vacated in Nov 11 for rehab, usage due to contractors, and maintaining the integrity of bldg .</t>
  </si>
  <si>
    <t>Hayes vacated in Nov 11 due to rehab, Ngas usage up due to contractors  heating to  maintain integrity of bldg during winter months.</t>
  </si>
  <si>
    <t>Metering for Hayes D began with smart meter installation in 2011.</t>
  </si>
  <si>
    <t>11-12 Increase in electric   due to decommissioning BMRC, electric service switched to Howe.</t>
  </si>
  <si>
    <t>Smart meter installed 2011.  Per Larry P. South Child Care electric served by Kimball, Virtual meter setup  (subtracts Child Care)  in ECE DB  May 2011.</t>
  </si>
  <si>
    <t>13-14 very cold winter usage up to produce steam for heating on South Campus.</t>
  </si>
  <si>
    <t>2010: Large decrease in utilities - Dormitory vacated when Greiner on North was built.</t>
  </si>
  <si>
    <t>Usage increased after installation of Hayes &amp; Farber Lighting Loop (E mon-D mon meters).  Have brought to Al G. attention, is looking to replace with Smart meters.</t>
  </si>
  <si>
    <r>
      <t xml:space="preserve">13-14: Ngas steady usage through yr w/ small increase during winter mo's (Oct - Jan)  12-13:  Large spike in July &amp; Aug usage (as in past history).  11-12: Ngas remain steady did not see summer spike. </t>
    </r>
    <r>
      <rPr>
        <b/>
        <sz val="12"/>
        <color theme="3"/>
        <rFont val="Calibri"/>
        <family val="2"/>
        <scheme val="minor"/>
      </rPr>
      <t>July 09</t>
    </r>
    <r>
      <rPr>
        <sz val="12"/>
        <color theme="3"/>
        <rFont val="Calibri"/>
        <family val="2"/>
        <scheme val="minor"/>
      </rPr>
      <t>:  Sqr1 &amp; Sqr 2 removed.  Fost 2 meter, reads usage for Foster &amp; Squire - part of gas line project.</t>
    </r>
  </si>
  <si>
    <t>2011: gas meter installed with South gas project.</t>
  </si>
  <si>
    <t>Starting July/Aug 2013: MacKay heating plant run year around.  Farber summer boiler off when MacKay boiler is on.</t>
  </si>
  <si>
    <t xml:space="preserve"> Goodyear gas very low for Jan 14. No explanation, possible students out for break.</t>
  </si>
  <si>
    <t>Electric increase after smart meter installed in 2011.</t>
  </si>
  <si>
    <r>
      <rPr>
        <b/>
        <sz val="12"/>
        <color theme="3"/>
        <rFont val="Calibri"/>
        <family val="2"/>
        <scheme val="minor"/>
      </rPr>
      <t>2012</t>
    </r>
    <r>
      <rPr>
        <sz val="12"/>
        <color theme="3"/>
        <rFont val="Calibri"/>
        <family val="2"/>
        <scheme val="minor"/>
      </rPr>
      <t>: Kapoor 163822 gsf - occupants moved in May 2012 Formerly: Acheson  147792 gsf -  vacant since 1994, served electric to Acheson Annex and Street Lighting (street Lighting moved to Howe) start of rehab.</t>
    </r>
  </si>
  <si>
    <t>Starting July/Aug 2013: MacKay heating plant ran year around, increasing  MacKay usage.  13-14 vary cold winter.</t>
  </si>
  <si>
    <t>New pump House reads started Sep 14.  Old Pump house demolished 11-2014 last reads Aug 2014</t>
  </si>
  <si>
    <t>New pump House reads started Sep 14.  Old pump house demolished 11-2014 last reads Aug 2014</t>
  </si>
  <si>
    <r>
      <t xml:space="preserve">12-13:  M. Garguiolo, </t>
    </r>
    <r>
      <rPr>
        <sz val="11"/>
        <color theme="3"/>
        <rFont val="Calibri"/>
        <family val="2"/>
      </rPr>
      <t>Electric Fueling Station Installed served by Bissell &amp; Bonner</t>
    </r>
  </si>
  <si>
    <t>Serves ele to CNG pumps- 2010:big drop in outside CNG users, switched to conventional fueled vehicles .</t>
  </si>
  <si>
    <t>Per H Patton NFG to J Hayes: 9/10 - 4/12 usage too low due to faulty meter reads, replaced 5/12.  2012: drop in usage  WNY DDSO big user switched to conventional fueled vehicles - big drop in outside CNG users.</t>
  </si>
  <si>
    <t>Winter 2010 Helm infrareds heating installed include garage area behind garage. Decrease in electric increased gas usage.</t>
  </si>
  <si>
    <t>Winter 2010 Helm infrareds heating installed include garage area behind garage. Decrease in electric/ increased gas usage.  Total utility cost decreased due to Nat Gas heating less expensive than Electric heating</t>
  </si>
  <si>
    <t>13-14: Eclectic increase - very cold winter.</t>
  </si>
  <si>
    <t>2011: new smart meter installed, improved meter reading accuracy.</t>
  </si>
  <si>
    <t xml:space="preserve">Sep 09: usage decreased, per KT - FSA decommissioned more equipment </t>
  </si>
  <si>
    <t>11-12: New DM meters installed for Lts meters and smart meters installed for downstream metering - improved accuracy</t>
  </si>
  <si>
    <r>
      <t xml:space="preserve">Foster served Abbott, Hayes, Crosby, Harriman, Diefendorf &amp; Wende DHWT. </t>
    </r>
    <r>
      <rPr>
        <b/>
        <sz val="12"/>
        <color theme="3"/>
        <rFont val="Calibri"/>
        <family val="2"/>
        <scheme val="minor"/>
      </rPr>
      <t>Summer 200</t>
    </r>
    <r>
      <rPr>
        <sz val="12"/>
        <color theme="3"/>
        <rFont val="Calibri"/>
        <family val="2"/>
        <scheme val="minor"/>
      </rPr>
      <t xml:space="preserve">9 gas line to Abbott &amp; Diefendorf cut, installed ele HW Tanks. Sqr 1 &amp;2 meters removed 6/09, Sqr served by Fost 2.  </t>
    </r>
    <r>
      <rPr>
        <b/>
        <sz val="12"/>
        <color theme="3"/>
        <rFont val="Calibri"/>
        <family val="2"/>
        <scheme val="minor"/>
      </rPr>
      <t>SUMMER 2010:</t>
    </r>
    <r>
      <rPr>
        <sz val="12"/>
        <color theme="3"/>
        <rFont val="Calibri"/>
        <family val="2"/>
        <scheme val="minor"/>
      </rPr>
      <t xml:space="preserve"> NEW METER INSTALLED  FOR FOSTER &amp; ALL OTHER BLDGS.  Usage dropped </t>
    </r>
    <r>
      <rPr>
        <b/>
        <sz val="12"/>
        <color theme="3"/>
        <rFont val="Calibri"/>
        <family val="2"/>
        <scheme val="minor"/>
      </rPr>
      <t>after 2010</t>
    </r>
    <r>
      <rPr>
        <sz val="12"/>
        <color theme="3"/>
        <rFont val="Calibri"/>
        <family val="2"/>
        <scheme val="minor"/>
      </rPr>
      <t xml:space="preserve"> no explanation.</t>
    </r>
  </si>
  <si>
    <t>Ngas meter  - installed July 2010.</t>
  </si>
  <si>
    <t xml:space="preserve"> Lower electric unit cost due to energy served by Solar Panel free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</si>
</sst>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164" formatCode="#,##0.0_);\-#,##0.0"/>
    <numFmt numFmtId="165" formatCode="&quot;$&quot;#,##0.000_);\-&quot;$&quot;#,##0.000"/>
    <numFmt numFmtId="166" formatCode="&quot;$&quot;#,##0"/>
    <numFmt numFmtId="167" formatCode="&quot;$&quot;#,##0.000_);\(&quot;$&quot;#,##0.000\)"/>
  </numFmts>
  <fonts count="24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indexed="8"/>
      <name val="Calibri"/>
      <family val="2"/>
      <scheme val="minor"/>
    </font>
    <font>
      <b/>
      <i/>
      <sz val="12"/>
      <color indexed="6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3"/>
      <name val="Calibri"/>
      <family val="2"/>
    </font>
    <font>
      <b/>
      <sz val="11"/>
      <color theme="3"/>
      <name val="Calibri"/>
      <family val="2"/>
    </font>
    <font>
      <sz val="10"/>
      <name val="Times New Roman"/>
      <family val="1"/>
    </font>
    <font>
      <sz val="11"/>
      <color theme="3"/>
      <name val="Calibri"/>
      <family val="2"/>
    </font>
    <font>
      <b/>
      <sz val="10"/>
      <color theme="3"/>
      <name val="Calibri"/>
      <family val="2"/>
    </font>
    <font>
      <b/>
      <sz val="16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sz val="11"/>
      <color indexed="62"/>
      <name val="Calibri"/>
      <family val="2"/>
    </font>
    <font>
      <sz val="10"/>
      <color theme="3"/>
      <name val="MS Sans Serif"/>
      <family val="2"/>
    </font>
    <font>
      <sz val="16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0" fontId="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2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 applyNumberFormat="1" applyFill="1" applyBorder="1" applyAlignment="1" applyProtection="1"/>
    <xf numFmtId="0" fontId="8" fillId="0" borderId="0" xfId="0" applyNumberFormat="1" applyFont="1" applyFill="1" applyBorder="1" applyAlignment="1" applyProtection="1"/>
    <xf numFmtId="167" fontId="7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right"/>
    </xf>
    <xf numFmtId="164" fontId="13" fillId="0" borderId="0" xfId="0" applyNumberFormat="1" applyFont="1" applyAlignment="1">
      <alignment horizontal="right"/>
    </xf>
    <xf numFmtId="0" fontId="7" fillId="0" borderId="0" xfId="0" applyFont="1" applyAlignment="1"/>
    <xf numFmtId="166" fontId="5" fillId="0" borderId="0" xfId="1" applyNumberFormat="1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164" fontId="8" fillId="0" borderId="0" xfId="0" applyNumberFormat="1" applyFont="1" applyAlignment="1">
      <alignment horizontal="right"/>
    </xf>
    <xf numFmtId="7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7" fontId="7" fillId="0" borderId="0" xfId="0" applyNumberFormat="1" applyFont="1" applyAlignment="1">
      <alignment horizontal="right"/>
    </xf>
    <xf numFmtId="7" fontId="12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167" fontId="1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9" fillId="0" borderId="0" xfId="0" applyFont="1" applyAlignment="1"/>
    <xf numFmtId="0" fontId="13" fillId="0" borderId="0" xfId="3" applyNumberFormat="1" applyFont="1" applyFill="1" applyBorder="1" applyAlignment="1" applyProtection="1">
      <alignment horizontal="left" wrapText="1"/>
    </xf>
    <xf numFmtId="0" fontId="17" fillId="0" borderId="0" xfId="0" applyFont="1" applyAlignment="1"/>
    <xf numFmtId="0" fontId="7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6" fillId="0" borderId="0" xfId="3" applyNumberFormat="1" applyFont="1" applyFill="1" applyBorder="1" applyAlignment="1" applyProtection="1">
      <alignment horizontal="left" wrapText="1"/>
    </xf>
    <xf numFmtId="0" fontId="16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7" fontId="11" fillId="0" borderId="0" xfId="0" applyNumberFormat="1" applyFont="1" applyAlignment="1">
      <alignment horizontal="righ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right" vertical="center"/>
    </xf>
    <xf numFmtId="7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4" fontId="7" fillId="0" borderId="0" xfId="0" applyNumberFormat="1" applyFont="1" applyFill="1" applyBorder="1" applyAlignment="1" applyProtection="1"/>
    <xf numFmtId="7" fontId="7" fillId="0" borderId="0" xfId="0" applyNumberFormat="1" applyFont="1" applyFill="1" applyBorder="1" applyAlignment="1" applyProtection="1"/>
    <xf numFmtId="164" fontId="11" fillId="0" borderId="0" xfId="0" applyNumberFormat="1" applyFont="1" applyAlignment="1">
      <alignment horizontal="right"/>
    </xf>
    <xf numFmtId="0" fontId="11" fillId="0" borderId="0" xfId="3" applyNumberFormat="1" applyFont="1" applyFill="1" applyBorder="1" applyAlignment="1" applyProtection="1">
      <alignment horizontal="left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7" fontId="7" fillId="0" borderId="0" xfId="0" applyNumberFormat="1" applyFont="1" applyAlignment="1">
      <alignment horizontal="right" vertical="center"/>
    </xf>
    <xf numFmtId="0" fontId="11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>
      <alignment wrapText="1"/>
    </xf>
    <xf numFmtId="0" fontId="11" fillId="2" borderId="0" xfId="0" applyFont="1" applyFill="1" applyAlignment="1">
      <alignment horizontal="center" wrapText="1"/>
    </xf>
    <xf numFmtId="0" fontId="23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horizontal="left"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10" fontId="21" fillId="0" borderId="0" xfId="3" applyNumberFormat="1" applyFont="1" applyFill="1" applyBorder="1" applyAlignment="1" applyProtection="1">
      <alignment horizontal="left" wrapText="1"/>
    </xf>
    <xf numFmtId="0" fontId="15" fillId="0" borderId="0" xfId="3" applyNumberFormat="1" applyFont="1" applyFill="1" applyBorder="1" applyAlignment="1" applyProtection="1">
      <alignment wrapText="1"/>
    </xf>
    <xf numFmtId="0" fontId="8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15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0" fillId="0" borderId="0" xfId="0" applyNumberFormat="1" applyFont="1" applyFill="1" applyBorder="1" applyAlignment="1" applyProtection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>
      <alignment horizontal="left" wrapText="1"/>
    </xf>
    <xf numFmtId="0" fontId="22" fillId="0" borderId="0" xfId="0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1" fillId="0" borderId="0" xfId="3" applyNumberFormat="1" applyFont="1" applyFill="1" applyBorder="1" applyAlignment="1" applyProtection="1">
      <alignment horizontal="left" wrapText="1"/>
    </xf>
  </cellXfs>
  <cellStyles count="43">
    <cellStyle name="Normal" xfId="0" builtinId="0"/>
    <cellStyle name="Normal 2" xfId="3" xr:uid="{00000000-0005-0000-0000-000001000000}"/>
    <cellStyle name="Normal 2 2" xfId="14" xr:uid="{00000000-0005-0000-0000-000002000000}"/>
    <cellStyle name="Normal 2 3" xfId="12" xr:uid="{00000000-0005-0000-0000-000003000000}"/>
    <cellStyle name="Normal 2 4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 5 2" xfId="8" xr:uid="{00000000-0005-0000-0000-000008000000}"/>
    <cellStyle name="Normal 5 2 2" xfId="10" xr:uid="{00000000-0005-0000-0000-000009000000}"/>
    <cellStyle name="Normal 5 2 2 2" xfId="18" xr:uid="{00000000-0005-0000-0000-00000A000000}"/>
    <cellStyle name="Normal 5 2 2 2 2" xfId="26" xr:uid="{00000000-0005-0000-0000-00000B000000}"/>
    <cellStyle name="Normal 5 2 2 2 2 2" xfId="42" xr:uid="{00000000-0005-0000-0000-00000C000000}"/>
    <cellStyle name="Normal 5 2 2 2 3" xfId="34" xr:uid="{00000000-0005-0000-0000-00000D000000}"/>
    <cellStyle name="Normal 5 2 2 3" xfId="22" xr:uid="{00000000-0005-0000-0000-00000E000000}"/>
    <cellStyle name="Normal 5 2 2 3 2" xfId="38" xr:uid="{00000000-0005-0000-0000-00000F000000}"/>
    <cellStyle name="Normal 5 2 2 4" xfId="30" xr:uid="{00000000-0005-0000-0000-000010000000}"/>
    <cellStyle name="Normal 5 2 3" xfId="16" xr:uid="{00000000-0005-0000-0000-000011000000}"/>
    <cellStyle name="Normal 5 2 3 2" xfId="24" xr:uid="{00000000-0005-0000-0000-000012000000}"/>
    <cellStyle name="Normal 5 2 3 2 2" xfId="40" xr:uid="{00000000-0005-0000-0000-000013000000}"/>
    <cellStyle name="Normal 5 2 3 3" xfId="32" xr:uid="{00000000-0005-0000-0000-000014000000}"/>
    <cellStyle name="Normal 5 2 4" xfId="20" xr:uid="{00000000-0005-0000-0000-000015000000}"/>
    <cellStyle name="Normal 5 2 4 2" xfId="36" xr:uid="{00000000-0005-0000-0000-000016000000}"/>
    <cellStyle name="Normal 5 2 5" xfId="28" xr:uid="{00000000-0005-0000-0000-000017000000}"/>
    <cellStyle name="Normal 5 3" xfId="9" xr:uid="{00000000-0005-0000-0000-000018000000}"/>
    <cellStyle name="Normal 5 3 2" xfId="17" xr:uid="{00000000-0005-0000-0000-000019000000}"/>
    <cellStyle name="Normal 5 3 2 2" xfId="25" xr:uid="{00000000-0005-0000-0000-00001A000000}"/>
    <cellStyle name="Normal 5 3 2 2 2" xfId="41" xr:uid="{00000000-0005-0000-0000-00001B000000}"/>
    <cellStyle name="Normal 5 3 2 3" xfId="33" xr:uid="{00000000-0005-0000-0000-00001C000000}"/>
    <cellStyle name="Normal 5 3 3" xfId="21" xr:uid="{00000000-0005-0000-0000-00001D000000}"/>
    <cellStyle name="Normal 5 3 3 2" xfId="37" xr:uid="{00000000-0005-0000-0000-00001E000000}"/>
    <cellStyle name="Normal 5 3 4" xfId="29" xr:uid="{00000000-0005-0000-0000-00001F000000}"/>
    <cellStyle name="Normal 5 4" xfId="15" xr:uid="{00000000-0005-0000-0000-000020000000}"/>
    <cellStyle name="Normal 5 4 2" xfId="23" xr:uid="{00000000-0005-0000-0000-000021000000}"/>
    <cellStyle name="Normal 5 4 2 2" xfId="39" xr:uid="{00000000-0005-0000-0000-000022000000}"/>
    <cellStyle name="Normal 5 4 3" xfId="31" xr:uid="{00000000-0005-0000-0000-000023000000}"/>
    <cellStyle name="Normal 5 5" xfId="13" xr:uid="{00000000-0005-0000-0000-000024000000}"/>
    <cellStyle name="Normal 5 6" xfId="19" xr:uid="{00000000-0005-0000-0000-000025000000}"/>
    <cellStyle name="Normal 5 6 2" xfId="35" xr:uid="{00000000-0005-0000-0000-000026000000}"/>
    <cellStyle name="Normal 5 7" xfId="27" xr:uid="{00000000-0005-0000-0000-000027000000}"/>
    <cellStyle name="Normal 6" xfId="11" xr:uid="{00000000-0005-0000-0000-000028000000}"/>
    <cellStyle name="Normal 7" xfId="2" xr:uid="{00000000-0005-0000-0000-000029000000}"/>
    <cellStyle name="Normal_2002 - 2003 Bld Report" xfId="1" xr:uid="{00000000-0005-0000-0000-00002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05"/>
  <sheetViews>
    <sheetView tabSelected="1" topLeftCell="B1" zoomScale="90" zoomScaleNormal="90" workbookViewId="0">
      <selection activeCell="J7" sqref="J7"/>
    </sheetView>
  </sheetViews>
  <sheetFormatPr baseColWidth="10" defaultColWidth="9.19921875" defaultRowHeight="16"/>
  <cols>
    <col min="1" max="1" width="14.796875" style="1" hidden="1" customWidth="1"/>
    <col min="2" max="2" width="22.19921875" style="1" customWidth="1"/>
    <col min="3" max="3" width="15.796875" style="1" customWidth="1"/>
    <col min="4" max="4" width="11" style="1" customWidth="1"/>
    <col min="5" max="5" width="19.796875" style="1" customWidth="1"/>
    <col min="6" max="6" width="11.3984375" style="1" customWidth="1"/>
    <col min="7" max="7" width="44.796875" style="1" customWidth="1"/>
    <col min="8" max="256" width="11.3984375" style="1" customWidth="1"/>
    <col min="257" max="16384" width="9.19921875" style="1"/>
  </cols>
  <sheetData>
    <row r="1" spans="1:7" s="33" customFormat="1" ht="24">
      <c r="B1" s="28" t="s">
        <v>177</v>
      </c>
    </row>
    <row r="2" spans="1:7">
      <c r="B2" s="31" t="s">
        <v>210</v>
      </c>
    </row>
    <row r="3" spans="1:7" ht="21" customHeight="1">
      <c r="B3" s="8" t="s">
        <v>182</v>
      </c>
    </row>
    <row r="7" spans="1:7">
      <c r="A7" s="9" t="s">
        <v>178</v>
      </c>
      <c r="B7" s="9" t="s">
        <v>179</v>
      </c>
      <c r="C7" s="9" t="s">
        <v>0</v>
      </c>
      <c r="D7" s="10" t="s">
        <v>1</v>
      </c>
      <c r="E7" s="10" t="s">
        <v>2</v>
      </c>
      <c r="F7" s="10" t="s">
        <v>3</v>
      </c>
      <c r="G7" s="10" t="s">
        <v>181</v>
      </c>
    </row>
    <row r="9" spans="1:7" s="4" customFormat="1">
      <c r="A9" s="4" t="s">
        <v>4</v>
      </c>
      <c r="B9" s="11" t="s">
        <v>5</v>
      </c>
      <c r="C9" s="12" t="s">
        <v>6</v>
      </c>
    </row>
    <row r="10" spans="1:7" s="4" customFormat="1">
      <c r="B10" s="11"/>
      <c r="C10" s="12"/>
    </row>
    <row r="11" spans="1:7" s="4" customFormat="1">
      <c r="B11" s="11"/>
      <c r="C11" s="12"/>
    </row>
    <row r="12" spans="1:7" ht="26.25" customHeight="1">
      <c r="A12" s="13" t="s">
        <v>7</v>
      </c>
      <c r="B12" s="7" t="s">
        <v>8</v>
      </c>
      <c r="C12" s="13" t="s">
        <v>180</v>
      </c>
    </row>
    <row r="14" spans="1:7">
      <c r="B14" s="14" t="s">
        <v>9</v>
      </c>
      <c r="C14" s="15">
        <v>446978</v>
      </c>
      <c r="D14" s="15">
        <v>1287.46</v>
      </c>
      <c r="E14" s="16">
        <v>33433.531600000002</v>
      </c>
      <c r="F14" s="17">
        <v>7.479905409214771E-2</v>
      </c>
      <c r="G14" s="85"/>
    </row>
    <row r="15" spans="1:7">
      <c r="G15" s="86"/>
    </row>
    <row r="16" spans="1:7">
      <c r="B16" s="14" t="s">
        <v>10</v>
      </c>
      <c r="C16" s="15">
        <v>485999</v>
      </c>
      <c r="D16" s="15">
        <v>1404.83</v>
      </c>
      <c r="E16" s="16">
        <v>29504.076499999999</v>
      </c>
      <c r="F16" s="17">
        <v>6.0708101251237136E-2</v>
      </c>
      <c r="G16" s="86"/>
    </row>
    <row r="17" spans="2:7">
      <c r="G17" s="86"/>
    </row>
    <row r="18" spans="2:7">
      <c r="B18" s="14" t="s">
        <v>11</v>
      </c>
      <c r="C18" s="15">
        <v>520271</v>
      </c>
      <c r="D18" s="15">
        <v>1574.92</v>
      </c>
      <c r="E18" s="16">
        <v>32916.191800000001</v>
      </c>
      <c r="F18" s="17">
        <v>6.3267396798975917E-2</v>
      </c>
      <c r="G18" s="86"/>
    </row>
    <row r="19" spans="2:7">
      <c r="G19" s="86"/>
    </row>
    <row r="20" spans="2:7">
      <c r="B20" s="14" t="s">
        <v>12</v>
      </c>
      <c r="C20" s="15">
        <v>610492</v>
      </c>
      <c r="D20" s="15">
        <v>1868.08</v>
      </c>
      <c r="E20" s="16">
        <v>35865.930800000002</v>
      </c>
      <c r="F20" s="17">
        <v>5.8749223249444711E-2</v>
      </c>
      <c r="G20" s="86"/>
    </row>
    <row r="21" spans="2:7">
      <c r="G21" s="86"/>
    </row>
    <row r="22" spans="2:7">
      <c r="B22" s="14" t="s">
        <v>13</v>
      </c>
      <c r="C22" s="15">
        <v>735911</v>
      </c>
      <c r="D22" s="15">
        <v>1993.65</v>
      </c>
      <c r="E22" s="16">
        <v>49379.403100000003</v>
      </c>
      <c r="F22" s="17">
        <v>6.7099694256506554E-2</v>
      </c>
      <c r="G22" s="86"/>
    </row>
    <row r="23" spans="2:7">
      <c r="G23" s="86"/>
    </row>
    <row r="24" spans="2:7">
      <c r="B24" s="14" t="s">
        <v>14</v>
      </c>
      <c r="C24" s="15">
        <v>872928</v>
      </c>
      <c r="D24" s="15">
        <v>2100.8200000000002</v>
      </c>
      <c r="E24" s="16">
        <v>56212.283900000009</v>
      </c>
      <c r="F24" s="17">
        <v>6.4395097762931189E-2</v>
      </c>
      <c r="G24" s="86"/>
    </row>
    <row r="25" spans="2:7">
      <c r="G25" s="86"/>
    </row>
    <row r="26" spans="2:7">
      <c r="B26" s="14" t="s">
        <v>15</v>
      </c>
      <c r="C26" s="15">
        <v>1136913</v>
      </c>
      <c r="D26" s="15">
        <v>2542.89</v>
      </c>
      <c r="E26" s="16">
        <v>134987.8824</v>
      </c>
      <c r="F26" s="17">
        <v>0.11873193674450024</v>
      </c>
      <c r="G26" s="86"/>
    </row>
    <row r="27" spans="2:7">
      <c r="G27" s="86"/>
    </row>
    <row r="28" spans="2:7">
      <c r="B28" s="14" t="s">
        <v>16</v>
      </c>
      <c r="C28" s="15">
        <v>981521</v>
      </c>
      <c r="D28" s="15">
        <v>2421.0700000000002</v>
      </c>
      <c r="E28" s="16">
        <v>88795.692800000019</v>
      </c>
      <c r="F28" s="17">
        <v>9.0467440635503452E-2</v>
      </c>
      <c r="G28" s="86"/>
    </row>
    <row r="29" spans="2:7">
      <c r="G29" s="86"/>
    </row>
    <row r="30" spans="2:7">
      <c r="B30" s="14" t="s">
        <v>17</v>
      </c>
      <c r="C30" s="15">
        <v>931129</v>
      </c>
      <c r="D30" s="15">
        <v>2407.16</v>
      </c>
      <c r="E30" s="16">
        <v>82756.240399999995</v>
      </c>
      <c r="F30" s="17">
        <v>8.8877309588682105E-2</v>
      </c>
      <c r="G30" s="86"/>
    </row>
    <row r="31" spans="2:7">
      <c r="G31" s="86"/>
    </row>
    <row r="32" spans="2:7">
      <c r="B32" s="14" t="s">
        <v>18</v>
      </c>
      <c r="C32" s="15">
        <v>637016</v>
      </c>
      <c r="D32" s="15">
        <v>1881.99</v>
      </c>
      <c r="E32" s="16">
        <v>46515.368399999999</v>
      </c>
      <c r="F32" s="17">
        <v>7.3020722242455441E-2</v>
      </c>
      <c r="G32" s="86"/>
    </row>
    <row r="33" spans="1:7">
      <c r="G33" s="86"/>
    </row>
    <row r="34" spans="1:7">
      <c r="B34" s="14" t="s">
        <v>19</v>
      </c>
      <c r="C34" s="15">
        <v>585630</v>
      </c>
      <c r="D34" s="15">
        <v>1850.89</v>
      </c>
      <c r="E34" s="16">
        <v>51432.282599999999</v>
      </c>
      <c r="F34" s="17">
        <v>8.7823852261666918E-2</v>
      </c>
      <c r="G34" s="86"/>
    </row>
    <row r="35" spans="1:7">
      <c r="G35" s="86"/>
    </row>
    <row r="36" spans="1:7">
      <c r="B36" s="14" t="s">
        <v>20</v>
      </c>
      <c r="C36" s="15">
        <v>449824</v>
      </c>
      <c r="D36" s="15">
        <v>1381.99</v>
      </c>
      <c r="E36" s="16">
        <v>35800.2713</v>
      </c>
      <c r="F36" s="17">
        <v>7.9587285916269471E-2</v>
      </c>
      <c r="G36" s="86"/>
    </row>
    <row r="37" spans="1:7">
      <c r="G37" s="86"/>
    </row>
    <row r="38" spans="1:7">
      <c r="C38" s="18">
        <f>SUM(C14:C36)</f>
        <v>8394612</v>
      </c>
      <c r="D38" s="19"/>
      <c r="E38" s="19">
        <f>SUM(E14:E36)</f>
        <v>677599.15560000006</v>
      </c>
      <c r="F38" s="2">
        <f>E38/C38</f>
        <v>8.0718341193136742E-2</v>
      </c>
      <c r="G38" s="86"/>
    </row>
    <row r="39" spans="1:7">
      <c r="A39" s="13" t="s">
        <v>7</v>
      </c>
      <c r="B39" s="7" t="s">
        <v>21</v>
      </c>
      <c r="C39" s="13" t="s">
        <v>183</v>
      </c>
    </row>
    <row r="41" spans="1:7">
      <c r="B41" s="14" t="s">
        <v>9</v>
      </c>
      <c r="C41" s="15">
        <v>1587</v>
      </c>
      <c r="E41" s="16">
        <v>906.22479999999996</v>
      </c>
      <c r="F41" s="17">
        <v>0.57103011972274731</v>
      </c>
      <c r="G41" s="85"/>
    </row>
    <row r="42" spans="1:7">
      <c r="G42" s="86"/>
    </row>
    <row r="43" spans="1:7">
      <c r="B43" s="14" t="s">
        <v>10</v>
      </c>
      <c r="C43" s="15">
        <v>2078</v>
      </c>
      <c r="E43" s="16">
        <v>1140.5011</v>
      </c>
      <c r="F43" s="17">
        <v>0.54884557266602507</v>
      </c>
      <c r="G43" s="86"/>
    </row>
    <row r="44" spans="1:7">
      <c r="G44" s="86"/>
    </row>
    <row r="45" spans="1:7">
      <c r="B45" s="14" t="s">
        <v>11</v>
      </c>
      <c r="C45" s="15">
        <v>4000</v>
      </c>
      <c r="E45" s="16">
        <v>2118.0576999999998</v>
      </c>
      <c r="F45" s="17">
        <v>0.52951442500000001</v>
      </c>
      <c r="G45" s="86"/>
    </row>
    <row r="46" spans="1:7">
      <c r="G46" s="86"/>
    </row>
    <row r="47" spans="1:7">
      <c r="B47" s="14" t="s">
        <v>12</v>
      </c>
      <c r="C47" s="15">
        <v>4648</v>
      </c>
      <c r="E47" s="16">
        <v>2412.0131999999999</v>
      </c>
      <c r="F47" s="17">
        <v>0.51893571428571428</v>
      </c>
      <c r="G47" s="86"/>
    </row>
    <row r="48" spans="1:7">
      <c r="G48" s="86"/>
    </row>
    <row r="49" spans="2:7">
      <c r="B49" s="14" t="s">
        <v>13</v>
      </c>
      <c r="C49" s="15">
        <v>5827</v>
      </c>
      <c r="E49" s="16">
        <v>2888.5158999999999</v>
      </c>
      <c r="F49" s="17">
        <v>0.49571235627252447</v>
      </c>
      <c r="G49" s="86"/>
    </row>
    <row r="50" spans="2:7">
      <c r="G50" s="86"/>
    </row>
    <row r="51" spans="2:7">
      <c r="B51" s="14" t="s">
        <v>14</v>
      </c>
      <c r="C51" s="15">
        <v>7784</v>
      </c>
      <c r="E51" s="16">
        <v>4141.3904000000002</v>
      </c>
      <c r="F51" s="17">
        <v>0.53203884892086328</v>
      </c>
      <c r="G51" s="86"/>
    </row>
    <row r="52" spans="2:7">
      <c r="G52" s="86"/>
    </row>
    <row r="53" spans="2:7">
      <c r="B53" s="14" t="s">
        <v>15</v>
      </c>
      <c r="C53" s="15">
        <v>7386</v>
      </c>
      <c r="E53" s="16">
        <v>4172.12</v>
      </c>
      <c r="F53" s="17">
        <v>0.56486867045762257</v>
      </c>
      <c r="G53" s="86"/>
    </row>
    <row r="54" spans="2:7">
      <c r="G54" s="86"/>
    </row>
    <row r="55" spans="2:7">
      <c r="B55" s="14" t="s">
        <v>16</v>
      </c>
      <c r="C55" s="15">
        <v>7172</v>
      </c>
      <c r="E55" s="16">
        <v>4391.7983000000004</v>
      </c>
      <c r="F55" s="17">
        <v>0.61235336029001675</v>
      </c>
      <c r="G55" s="86"/>
    </row>
    <row r="56" spans="2:7">
      <c r="G56" s="86"/>
    </row>
    <row r="57" spans="2:7">
      <c r="B57" s="14" t="s">
        <v>17</v>
      </c>
      <c r="C57" s="15">
        <v>6805</v>
      </c>
      <c r="E57" s="16">
        <v>3964.0823999999998</v>
      </c>
      <c r="F57" s="17">
        <v>0.58252496693607636</v>
      </c>
      <c r="G57" s="86"/>
    </row>
    <row r="58" spans="2:7">
      <c r="G58" s="86"/>
    </row>
    <row r="59" spans="2:7">
      <c r="B59" s="14" t="s">
        <v>18</v>
      </c>
      <c r="C59" s="15">
        <v>4733</v>
      </c>
      <c r="E59" s="16">
        <v>2938.3122999999996</v>
      </c>
      <c r="F59" s="17">
        <v>0.6208139235157405</v>
      </c>
      <c r="G59" s="86"/>
    </row>
    <row r="60" spans="2:7">
      <c r="G60" s="86"/>
    </row>
    <row r="61" spans="2:7">
      <c r="B61" s="14" t="s">
        <v>19</v>
      </c>
      <c r="C61" s="15">
        <v>3524</v>
      </c>
      <c r="E61" s="16">
        <v>2196.6010000000001</v>
      </c>
      <c r="F61" s="17">
        <v>0.62332604994324636</v>
      </c>
      <c r="G61" s="86"/>
    </row>
    <row r="62" spans="2:7">
      <c r="G62" s="86"/>
    </row>
    <row r="63" spans="2:7">
      <c r="B63" s="14" t="s">
        <v>20</v>
      </c>
      <c r="C63" s="15">
        <v>2153</v>
      </c>
      <c r="E63" s="16">
        <v>1381.0426</v>
      </c>
      <c r="F63" s="17">
        <v>0.6414503483511379</v>
      </c>
      <c r="G63" s="86"/>
    </row>
    <row r="64" spans="2:7">
      <c r="G64" s="86"/>
    </row>
    <row r="65" spans="1:7">
      <c r="B65" s="18"/>
      <c r="C65" s="18">
        <f>SUM(C41:C63)</f>
        <v>57697</v>
      </c>
      <c r="D65" s="19"/>
      <c r="E65" s="19">
        <f>SUM(E41:E63)</f>
        <v>32650.6597</v>
      </c>
      <c r="F65" s="2">
        <f>E65/C65</f>
        <v>0.56589874170234156</v>
      </c>
      <c r="G65" s="86"/>
    </row>
    <row r="66" spans="1:7" s="4" customFormat="1" ht="27" customHeight="1">
      <c r="A66" s="4" t="s">
        <v>184</v>
      </c>
      <c r="B66" s="5" t="s">
        <v>184</v>
      </c>
      <c r="D66" s="6"/>
      <c r="E66" s="20">
        <f>SUM(E65,E38)</f>
        <v>710249.81530000002</v>
      </c>
      <c r="F66" s="23"/>
    </row>
    <row r="67" spans="1:7">
      <c r="B67" s="18"/>
      <c r="C67" s="5"/>
      <c r="D67" s="6"/>
      <c r="E67" s="20"/>
      <c r="F67" s="2"/>
    </row>
    <row r="68" spans="1:7" s="4" customFormat="1">
      <c r="A68" s="4" t="s">
        <v>22</v>
      </c>
      <c r="B68" s="11" t="s">
        <v>23</v>
      </c>
      <c r="C68" s="12" t="s">
        <v>24</v>
      </c>
    </row>
    <row r="69" spans="1:7" s="4" customFormat="1">
      <c r="B69" s="11"/>
      <c r="C69" s="12"/>
    </row>
    <row r="70" spans="1:7" s="4" customFormat="1">
      <c r="B70" s="11"/>
      <c r="C70" s="12"/>
    </row>
    <row r="71" spans="1:7">
      <c r="A71" s="13" t="s">
        <v>7</v>
      </c>
      <c r="B71" s="7" t="s">
        <v>8</v>
      </c>
      <c r="C71" s="13" t="s">
        <v>180</v>
      </c>
    </row>
    <row r="72" spans="1:7">
      <c r="B72" s="14" t="s">
        <v>9</v>
      </c>
      <c r="C72" s="15">
        <v>85958</v>
      </c>
      <c r="E72" s="16">
        <v>6429.58</v>
      </c>
      <c r="F72" s="17">
        <v>7.4799087926661845E-2</v>
      </c>
      <c r="G72" s="85"/>
    </row>
    <row r="73" spans="1:7">
      <c r="G73" s="86"/>
    </row>
    <row r="74" spans="1:7">
      <c r="B74" s="14" t="s">
        <v>10</v>
      </c>
      <c r="C74" s="15">
        <v>80782</v>
      </c>
      <c r="E74" s="16">
        <v>4910.3999999999996</v>
      </c>
      <c r="F74" s="17">
        <v>6.0785818622960557E-2</v>
      </c>
      <c r="G74" s="86"/>
    </row>
    <row r="75" spans="1:7">
      <c r="G75" s="86"/>
    </row>
    <row r="76" spans="1:7">
      <c r="B76" s="14" t="s">
        <v>11</v>
      </c>
      <c r="C76" s="15">
        <v>81809</v>
      </c>
      <c r="E76" s="16">
        <v>5312.07</v>
      </c>
      <c r="F76" s="17">
        <v>6.4932586879194218E-2</v>
      </c>
      <c r="G76" s="86"/>
    </row>
    <row r="77" spans="1:7">
      <c r="G77" s="86"/>
    </row>
    <row r="78" spans="1:7">
      <c r="B78" s="14" t="s">
        <v>12</v>
      </c>
      <c r="C78" s="15">
        <v>136185</v>
      </c>
      <c r="E78" s="16">
        <v>8182.84</v>
      </c>
      <c r="F78" s="17">
        <v>6.0086206263538562E-2</v>
      </c>
      <c r="G78" s="86"/>
    </row>
    <row r="79" spans="1:7">
      <c r="G79" s="86"/>
    </row>
    <row r="80" spans="1:7">
      <c r="B80" s="14" t="s">
        <v>13</v>
      </c>
      <c r="C80" s="15">
        <v>214386</v>
      </c>
      <c r="E80" s="16">
        <v>15269.15</v>
      </c>
      <c r="F80" s="17">
        <v>7.122270110921422E-2</v>
      </c>
      <c r="G80" s="86"/>
    </row>
    <row r="81" spans="2:7">
      <c r="G81" s="86"/>
    </row>
    <row r="82" spans="2:7">
      <c r="B82" s="14" t="s">
        <v>14</v>
      </c>
      <c r="C82" s="15">
        <v>258736</v>
      </c>
      <c r="E82" s="16">
        <v>17558.669999999998</v>
      </c>
      <c r="F82" s="17">
        <v>6.7863266031785288E-2</v>
      </c>
      <c r="G82" s="86"/>
    </row>
    <row r="83" spans="2:7">
      <c r="G83" s="86"/>
    </row>
    <row r="84" spans="2:7">
      <c r="B84" s="14" t="s">
        <v>15</v>
      </c>
      <c r="C84" s="15">
        <v>299452</v>
      </c>
      <c r="E84" s="16">
        <v>37007.83</v>
      </c>
      <c r="F84" s="17">
        <v>0.12358518226627306</v>
      </c>
      <c r="G84" s="86"/>
    </row>
    <row r="85" spans="2:7">
      <c r="G85" s="86"/>
    </row>
    <row r="86" spans="2:7">
      <c r="B86" s="14" t="s">
        <v>16</v>
      </c>
      <c r="C86" s="15">
        <v>278735</v>
      </c>
      <c r="E86" s="16">
        <v>26298.95</v>
      </c>
      <c r="F86" s="17">
        <v>9.4351086157102623E-2</v>
      </c>
      <c r="G86" s="86"/>
    </row>
    <row r="87" spans="2:7">
      <c r="G87" s="86"/>
    </row>
    <row r="88" spans="2:7">
      <c r="B88" s="14" t="s">
        <v>17</v>
      </c>
      <c r="C88" s="15">
        <v>272994</v>
      </c>
      <c r="E88" s="16">
        <v>25478.23</v>
      </c>
      <c r="F88" s="17">
        <v>9.3328901001487205E-2</v>
      </c>
      <c r="G88" s="86"/>
    </row>
    <row r="89" spans="2:7">
      <c r="G89" s="86"/>
    </row>
    <row r="90" spans="2:7">
      <c r="B90" s="14" t="s">
        <v>18</v>
      </c>
      <c r="C90" s="15">
        <v>173001</v>
      </c>
      <c r="E90" s="16">
        <v>12879.53</v>
      </c>
      <c r="F90" s="17">
        <v>7.4447719955375982E-2</v>
      </c>
      <c r="G90" s="86"/>
    </row>
    <row r="91" spans="2:7">
      <c r="G91" s="86"/>
    </row>
    <row r="92" spans="2:7">
      <c r="B92" s="14" t="s">
        <v>19</v>
      </c>
      <c r="C92" s="15">
        <v>106856</v>
      </c>
      <c r="E92" s="16">
        <v>9430.61</v>
      </c>
      <c r="F92" s="17">
        <v>8.8255315564872344E-2</v>
      </c>
      <c r="G92" s="86"/>
    </row>
    <row r="93" spans="2:7">
      <c r="G93" s="86"/>
    </row>
    <row r="94" spans="2:7">
      <c r="B94" s="14" t="s">
        <v>20</v>
      </c>
      <c r="C94" s="15">
        <v>79017</v>
      </c>
      <c r="E94" s="16">
        <v>6288.8</v>
      </c>
      <c r="F94" s="17">
        <v>7.9587936773099444E-2</v>
      </c>
      <c r="G94" s="86"/>
    </row>
    <row r="95" spans="2:7">
      <c r="G95" s="86"/>
    </row>
    <row r="96" spans="2:7">
      <c r="B96" s="18"/>
      <c r="C96" s="18">
        <f>SUM(C72:C94)</f>
        <v>2067911</v>
      </c>
      <c r="D96" s="19"/>
      <c r="E96" s="19">
        <f>SUM(E72:E94)</f>
        <v>175046.65999999997</v>
      </c>
      <c r="F96" s="2">
        <f>E96/C96</f>
        <v>8.4649029866372377E-2</v>
      </c>
      <c r="G96" s="86"/>
    </row>
    <row r="97" spans="1:7">
      <c r="A97" s="4" t="s">
        <v>184</v>
      </c>
      <c r="B97" s="5" t="s">
        <v>184</v>
      </c>
      <c r="C97" s="4"/>
      <c r="D97" s="6"/>
      <c r="E97" s="20">
        <f>SUM(E96)</f>
        <v>175046.65999999997</v>
      </c>
      <c r="F97" s="2"/>
    </row>
    <row r="98" spans="1:7">
      <c r="B98" s="18"/>
      <c r="C98" s="18"/>
      <c r="D98" s="19"/>
      <c r="E98" s="19"/>
      <c r="F98" s="2"/>
    </row>
    <row r="99" spans="1:7" s="4" customFormat="1">
      <c r="A99" s="4" t="s">
        <v>25</v>
      </c>
      <c r="B99" s="11" t="s">
        <v>26</v>
      </c>
      <c r="C99" s="12" t="s">
        <v>27</v>
      </c>
    </row>
    <row r="100" spans="1:7">
      <c r="B100" s="24" t="s">
        <v>211</v>
      </c>
    </row>
    <row r="102" spans="1:7">
      <c r="A102" s="13" t="s">
        <v>7</v>
      </c>
      <c r="B102" s="7" t="s">
        <v>8</v>
      </c>
      <c r="C102" s="13" t="s">
        <v>180</v>
      </c>
    </row>
    <row r="103" spans="1:7">
      <c r="B103" s="14" t="s">
        <v>9</v>
      </c>
      <c r="C103" s="15">
        <v>2573738.4619999998</v>
      </c>
      <c r="D103" s="15">
        <v>421.2</v>
      </c>
      <c r="E103" s="16">
        <v>184798.42060000001</v>
      </c>
      <c r="F103" s="17">
        <v>7.1801553781963096E-2</v>
      </c>
      <c r="G103" s="89" t="s">
        <v>323</v>
      </c>
    </row>
    <row r="104" spans="1:7">
      <c r="G104" s="90"/>
    </row>
    <row r="105" spans="1:7">
      <c r="B105" s="14" t="s">
        <v>10</v>
      </c>
      <c r="C105" s="15">
        <v>2005888.4680000001</v>
      </c>
      <c r="D105" s="15">
        <v>427.74</v>
      </c>
      <c r="E105" s="16">
        <v>115560.0347</v>
      </c>
      <c r="F105" s="17">
        <v>5.7610398854937725E-2</v>
      </c>
      <c r="G105" s="90"/>
    </row>
    <row r="106" spans="1:7">
      <c r="G106" s="90"/>
    </row>
    <row r="107" spans="1:7">
      <c r="B107" s="14" t="s">
        <v>11</v>
      </c>
      <c r="C107" s="15">
        <v>1251026.2039999999</v>
      </c>
      <c r="D107" s="15">
        <v>412.96</v>
      </c>
      <c r="E107" s="16">
        <v>75345.786600000007</v>
      </c>
      <c r="F107" s="17">
        <v>6.0227184977493881E-2</v>
      </c>
      <c r="G107" s="90"/>
    </row>
    <row r="108" spans="1:7">
      <c r="G108" s="90"/>
    </row>
    <row r="109" spans="1:7">
      <c r="B109" s="14" t="s">
        <v>12</v>
      </c>
      <c r="C109" s="15">
        <v>831359.37399999995</v>
      </c>
      <c r="D109" s="15">
        <v>410.6</v>
      </c>
      <c r="E109" s="16">
        <v>45997.804900000003</v>
      </c>
      <c r="F109" s="17">
        <v>5.5328425153476399E-2</v>
      </c>
      <c r="G109" s="90"/>
    </row>
    <row r="110" spans="1:7">
      <c r="G110" s="90"/>
    </row>
    <row r="111" spans="1:7">
      <c r="B111" s="14" t="s">
        <v>13</v>
      </c>
      <c r="C111" s="15">
        <v>181824.17</v>
      </c>
      <c r="D111" s="15">
        <v>194.18</v>
      </c>
      <c r="E111" s="16">
        <v>10422.24</v>
      </c>
      <c r="F111" s="17">
        <v>5.7320432151567083E-2</v>
      </c>
      <c r="G111" s="90"/>
    </row>
    <row r="112" spans="1:7">
      <c r="G112" s="90"/>
    </row>
    <row r="113" spans="1:7">
      <c r="B113" s="14" t="s">
        <v>14</v>
      </c>
      <c r="C113" s="15">
        <v>147285.432</v>
      </c>
      <c r="D113" s="15">
        <v>177.9</v>
      </c>
      <c r="E113" s="16">
        <v>8949.3379000000004</v>
      </c>
      <c r="F113" s="17">
        <v>6.0761867473763463E-2</v>
      </c>
      <c r="G113" s="90"/>
    </row>
    <row r="114" spans="1:7">
      <c r="G114" s="90"/>
    </row>
    <row r="115" spans="1:7">
      <c r="B115" s="14" t="s">
        <v>15</v>
      </c>
      <c r="C115" s="15">
        <v>168339.43599999999</v>
      </c>
      <c r="D115" s="15">
        <v>182.93</v>
      </c>
      <c r="E115" s="16">
        <v>17364.262599999998</v>
      </c>
      <c r="F115" s="17">
        <v>0.1031502956918544</v>
      </c>
      <c r="G115" s="90"/>
    </row>
    <row r="116" spans="1:7">
      <c r="G116" s="90"/>
    </row>
    <row r="117" spans="1:7">
      <c r="B117" s="14" t="s">
        <v>16</v>
      </c>
      <c r="C117" s="15">
        <v>177568.28200000001</v>
      </c>
      <c r="D117" s="15">
        <v>169.92</v>
      </c>
      <c r="E117" s="16">
        <v>13127.749900000001</v>
      </c>
      <c r="F117" s="17">
        <v>7.3930714157610641E-2</v>
      </c>
      <c r="G117" s="90"/>
    </row>
    <row r="118" spans="1:7">
      <c r="G118" s="90"/>
    </row>
    <row r="119" spans="1:7">
      <c r="B119" s="14" t="s">
        <v>17</v>
      </c>
      <c r="C119" s="15">
        <v>151398.13200000001</v>
      </c>
      <c r="D119" s="15">
        <v>164.23</v>
      </c>
      <c r="E119" s="16">
        <v>7625.8224</v>
      </c>
      <c r="F119" s="17">
        <v>5.036932952382793E-2</v>
      </c>
      <c r="G119" s="90"/>
    </row>
    <row r="120" spans="1:7">
      <c r="G120" s="90"/>
    </row>
    <row r="121" spans="1:7">
      <c r="B121" s="14" t="s">
        <v>18</v>
      </c>
      <c r="C121" s="15">
        <v>281871.40000000002</v>
      </c>
      <c r="D121" s="15">
        <v>232.3</v>
      </c>
      <c r="E121" s="16">
        <v>14200.7071</v>
      </c>
      <c r="F121" s="17">
        <v>5.0380092127118956E-2</v>
      </c>
      <c r="G121" s="90"/>
    </row>
    <row r="122" spans="1:7">
      <c r="G122" s="90"/>
    </row>
    <row r="123" spans="1:7">
      <c r="B123" s="14" t="s">
        <v>19</v>
      </c>
      <c r="C123" s="15">
        <v>801574.58</v>
      </c>
      <c r="D123" s="15">
        <v>420.96</v>
      </c>
      <c r="E123" s="16">
        <v>61138.646900000007</v>
      </c>
      <c r="F123" s="17">
        <v>7.6273185833812235E-2</v>
      </c>
      <c r="G123" s="90"/>
    </row>
    <row r="124" spans="1:7">
      <c r="G124" s="90"/>
    </row>
    <row r="125" spans="1:7">
      <c r="B125" s="14" t="s">
        <v>20</v>
      </c>
      <c r="C125" s="15">
        <v>1920349.5680000002</v>
      </c>
      <c r="D125" s="15">
        <v>431.87</v>
      </c>
      <c r="E125" s="16">
        <v>144312.56400000001</v>
      </c>
      <c r="F125" s="17">
        <v>7.5149111601747698E-2</v>
      </c>
      <c r="G125" s="90"/>
    </row>
    <row r="126" spans="1:7">
      <c r="G126" s="90"/>
    </row>
    <row r="127" spans="1:7">
      <c r="B127" s="18"/>
      <c r="C127" s="18">
        <f>SUM(C103:C125)</f>
        <v>10492223.507999999</v>
      </c>
      <c r="D127" s="19"/>
      <c r="E127" s="19">
        <f>SUM(E103:E125)</f>
        <v>698843.37760000001</v>
      </c>
      <c r="F127" s="2">
        <f>E127/C127</f>
        <v>6.6605841656647263E-2</v>
      </c>
      <c r="G127" s="90"/>
    </row>
    <row r="128" spans="1:7">
      <c r="A128" s="4" t="s">
        <v>184</v>
      </c>
      <c r="B128" s="5" t="s">
        <v>184</v>
      </c>
      <c r="C128" s="4"/>
      <c r="D128" s="6"/>
      <c r="E128" s="20">
        <f>E127</f>
        <v>698843.37760000001</v>
      </c>
      <c r="F128" s="2"/>
    </row>
    <row r="129" spans="1:7">
      <c r="A129" s="4"/>
      <c r="B129" s="5"/>
      <c r="C129" s="4"/>
      <c r="D129" s="6"/>
      <c r="E129" s="20"/>
      <c r="F129" s="2"/>
    </row>
    <row r="130" spans="1:7">
      <c r="A130" s="4" t="s">
        <v>28</v>
      </c>
      <c r="B130" s="11" t="s">
        <v>29</v>
      </c>
      <c r="C130" s="12" t="s">
        <v>30</v>
      </c>
    </row>
    <row r="131" spans="1:7">
      <c r="A131" s="13" t="s">
        <v>7</v>
      </c>
      <c r="B131" s="7" t="s">
        <v>8</v>
      </c>
      <c r="C131" s="13" t="s">
        <v>180</v>
      </c>
    </row>
    <row r="132" spans="1:7">
      <c r="B132" s="14" t="s">
        <v>9</v>
      </c>
      <c r="C132" s="15">
        <v>215899</v>
      </c>
      <c r="D132" s="15">
        <v>930.08</v>
      </c>
      <c r="E132" s="16">
        <v>16149.040499999997</v>
      </c>
      <c r="F132" s="17">
        <v>7.4799051871476938E-2</v>
      </c>
      <c r="G132" s="85"/>
    </row>
    <row r="133" spans="1:7">
      <c r="G133" s="86"/>
    </row>
    <row r="134" spans="1:7">
      <c r="B134" s="14" t="s">
        <v>10</v>
      </c>
      <c r="C134" s="15">
        <v>238030</v>
      </c>
      <c r="D134" s="15">
        <v>462.47</v>
      </c>
      <c r="E134" s="16">
        <v>14468.836400000002</v>
      </c>
      <c r="F134" s="17">
        <v>6.0785768180481453E-2</v>
      </c>
      <c r="G134" s="86"/>
    </row>
    <row r="135" spans="1:7">
      <c r="G135" s="86"/>
    </row>
    <row r="136" spans="1:7">
      <c r="B136" s="14" t="s">
        <v>11</v>
      </c>
      <c r="C136" s="15">
        <v>222003</v>
      </c>
      <c r="D136" s="15">
        <v>969.08</v>
      </c>
      <c r="E136" s="16">
        <v>14415.2186</v>
      </c>
      <c r="F136" s="17">
        <v>6.4932539650365079E-2</v>
      </c>
      <c r="G136" s="86"/>
    </row>
    <row r="137" spans="1:7">
      <c r="G137" s="86"/>
    </row>
    <row r="138" spans="1:7">
      <c r="B138" s="14" t="s">
        <v>12</v>
      </c>
      <c r="C138" s="15">
        <v>268592</v>
      </c>
      <c r="D138" s="15">
        <v>1033.43</v>
      </c>
      <c r="E138" s="16">
        <v>16138.67</v>
      </c>
      <c r="F138" s="17">
        <v>6.0086190206707572E-2</v>
      </c>
      <c r="G138" s="86"/>
    </row>
    <row r="139" spans="1:7">
      <c r="G139" s="86"/>
    </row>
    <row r="140" spans="1:7">
      <c r="B140" s="14" t="s">
        <v>13</v>
      </c>
      <c r="C140" s="15">
        <v>353024</v>
      </c>
      <c r="D140" s="15">
        <v>1541.39</v>
      </c>
      <c r="E140" s="16">
        <v>25143.32</v>
      </c>
      <c r="F140" s="17">
        <v>7.1222693074691798E-2</v>
      </c>
      <c r="G140" s="86"/>
    </row>
    <row r="141" spans="1:7">
      <c r="G141" s="86"/>
    </row>
    <row r="142" spans="1:7">
      <c r="B142" s="14" t="s">
        <v>14</v>
      </c>
      <c r="C142" s="15">
        <v>474727</v>
      </c>
      <c r="D142" s="15">
        <v>1557.52</v>
      </c>
      <c r="E142" s="16">
        <v>32202.998799999998</v>
      </c>
      <c r="F142" s="17">
        <v>6.7834774091214523E-2</v>
      </c>
      <c r="G142" s="86"/>
    </row>
    <row r="143" spans="1:7">
      <c r="G143" s="86"/>
    </row>
    <row r="144" spans="1:7">
      <c r="B144" s="14" t="s">
        <v>15</v>
      </c>
      <c r="C144" s="15">
        <v>562754</v>
      </c>
      <c r="D144" s="15">
        <v>1438.89</v>
      </c>
      <c r="E144" s="16">
        <v>69548.050600000002</v>
      </c>
      <c r="F144" s="17">
        <v>0.12358517327286878</v>
      </c>
      <c r="G144" s="86"/>
    </row>
    <row r="145" spans="1:7">
      <c r="G145" s="86"/>
    </row>
    <row r="146" spans="1:7">
      <c r="B146" s="14" t="s">
        <v>16</v>
      </c>
      <c r="C146" s="15">
        <v>503290</v>
      </c>
      <c r="D146" s="15">
        <v>1478.22</v>
      </c>
      <c r="E146" s="16">
        <v>47485.957000000002</v>
      </c>
      <c r="F146" s="17">
        <v>9.435108386814757E-2</v>
      </c>
      <c r="G146" s="86"/>
    </row>
    <row r="147" spans="1:7">
      <c r="G147" s="86"/>
    </row>
    <row r="148" spans="1:7">
      <c r="B148" s="14" t="s">
        <v>17</v>
      </c>
      <c r="C148" s="15">
        <v>481640</v>
      </c>
      <c r="D148" s="15">
        <v>1457.85</v>
      </c>
      <c r="E148" s="16">
        <v>44950.936199999989</v>
      </c>
      <c r="F148" s="17">
        <v>9.3328909974254637E-2</v>
      </c>
      <c r="G148" s="86"/>
    </row>
    <row r="149" spans="1:7">
      <c r="G149" s="86"/>
    </row>
    <row r="150" spans="1:7">
      <c r="B150" s="14" t="s">
        <v>18</v>
      </c>
      <c r="C150" s="15">
        <v>277131</v>
      </c>
      <c r="D150" s="15">
        <v>1159.3900000000001</v>
      </c>
      <c r="E150" s="16">
        <v>20631.764200000001</v>
      </c>
      <c r="F150" s="17">
        <v>7.4447695133348479E-2</v>
      </c>
      <c r="G150" s="86"/>
    </row>
    <row r="151" spans="1:7">
      <c r="G151" s="86"/>
    </row>
    <row r="152" spans="1:7">
      <c r="B152" s="14" t="s">
        <v>19</v>
      </c>
      <c r="C152" s="15">
        <v>203020</v>
      </c>
      <c r="D152" s="15">
        <v>1011.73</v>
      </c>
      <c r="E152" s="16">
        <v>17917.5923</v>
      </c>
      <c r="F152" s="17">
        <v>8.8255306373756282E-2</v>
      </c>
      <c r="G152" s="86"/>
    </row>
    <row r="153" spans="1:7">
      <c r="G153" s="86"/>
    </row>
    <row r="154" spans="1:7">
      <c r="B154" s="14" t="s">
        <v>20</v>
      </c>
      <c r="C154" s="15">
        <v>166477</v>
      </c>
      <c r="D154" s="15">
        <v>764.77</v>
      </c>
      <c r="E154" s="16">
        <v>13249.568900000002</v>
      </c>
      <c r="F154" s="17">
        <v>7.9587984526391028E-2</v>
      </c>
      <c r="G154" s="86"/>
    </row>
    <row r="155" spans="1:7">
      <c r="G155" s="86"/>
    </row>
    <row r="156" spans="1:7">
      <c r="B156" s="18"/>
      <c r="C156" s="18">
        <f>SUM(C132:C154)</f>
        <v>3966587</v>
      </c>
      <c r="D156" s="19"/>
      <c r="E156" s="19">
        <f>SUM(E132:E154)</f>
        <v>332301.9535</v>
      </c>
      <c r="F156" s="2">
        <f>E156/C156</f>
        <v>8.3775284268314293E-2</v>
      </c>
      <c r="G156" s="86"/>
    </row>
    <row r="157" spans="1:7">
      <c r="A157" s="4" t="s">
        <v>184</v>
      </c>
      <c r="B157" s="5" t="s">
        <v>184</v>
      </c>
      <c r="C157" s="4"/>
      <c r="D157" s="6"/>
      <c r="E157" s="20">
        <f>E156</f>
        <v>332301.9535</v>
      </c>
      <c r="F157" s="2"/>
    </row>
    <row r="158" spans="1:7">
      <c r="B158" s="18"/>
      <c r="C158" s="18"/>
      <c r="D158" s="19"/>
      <c r="E158" s="19"/>
      <c r="F158" s="2"/>
    </row>
    <row r="159" spans="1:7">
      <c r="B159" s="18"/>
      <c r="C159" s="18"/>
      <c r="D159" s="19"/>
      <c r="E159" s="19"/>
      <c r="F159" s="2"/>
    </row>
    <row r="160" spans="1:7" s="3" customFormat="1">
      <c r="A160" s="11" t="s">
        <v>31</v>
      </c>
      <c r="B160" s="11" t="s">
        <v>32</v>
      </c>
      <c r="C160" s="12" t="s">
        <v>33</v>
      </c>
    </row>
    <row r="161" spans="1:7">
      <c r="A161" s="13" t="s">
        <v>7</v>
      </c>
      <c r="B161" s="7" t="s">
        <v>8</v>
      </c>
      <c r="C161" s="13" t="s">
        <v>180</v>
      </c>
    </row>
    <row r="162" spans="1:7">
      <c r="B162" s="14" t="s">
        <v>9</v>
      </c>
      <c r="C162" s="15">
        <v>52470</v>
      </c>
      <c r="D162" s="15">
        <v>131.16999999999999</v>
      </c>
      <c r="E162" s="16">
        <v>3924.7062000000001</v>
      </c>
      <c r="F162" s="17">
        <v>7.4799050886220686E-2</v>
      </c>
      <c r="G162" s="85"/>
    </row>
    <row r="163" spans="1:7">
      <c r="G163" s="86"/>
    </row>
    <row r="164" spans="1:7">
      <c r="B164" s="14" t="s">
        <v>10</v>
      </c>
      <c r="C164" s="15">
        <v>50280</v>
      </c>
      <c r="D164" s="15">
        <v>120.09</v>
      </c>
      <c r="E164" s="16">
        <v>3056.3083999999999</v>
      </c>
      <c r="F164" s="17">
        <v>6.0785767700875092E-2</v>
      </c>
      <c r="G164" s="86"/>
    </row>
    <row r="165" spans="1:7">
      <c r="G165" s="86"/>
    </row>
    <row r="166" spans="1:7">
      <c r="B166" s="14" t="s">
        <v>11</v>
      </c>
      <c r="C166" s="15">
        <v>50241</v>
      </c>
      <c r="D166" s="15">
        <v>216.63</v>
      </c>
      <c r="E166" s="16">
        <v>3262.2757000000001</v>
      </c>
      <c r="F166" s="17">
        <v>6.4932539161242794E-2</v>
      </c>
      <c r="G166" s="86"/>
    </row>
    <row r="167" spans="1:7">
      <c r="G167" s="86"/>
    </row>
    <row r="168" spans="1:7">
      <c r="B168" s="14" t="s">
        <v>12</v>
      </c>
      <c r="C168" s="15">
        <v>70881</v>
      </c>
      <c r="D168" s="15">
        <v>415.36</v>
      </c>
      <c r="E168" s="16">
        <v>4258.9692999999997</v>
      </c>
      <c r="F168" s="17">
        <v>6.0086190939744072E-2</v>
      </c>
      <c r="G168" s="86"/>
    </row>
    <row r="169" spans="1:7">
      <c r="G169" s="86"/>
    </row>
    <row r="170" spans="1:7">
      <c r="B170" s="14" t="s">
        <v>13</v>
      </c>
      <c r="C170" s="15">
        <v>121022</v>
      </c>
      <c r="D170" s="15">
        <v>456.51</v>
      </c>
      <c r="E170" s="16">
        <v>8619.5128000000004</v>
      </c>
      <c r="F170" s="17">
        <v>7.1222693394589406E-2</v>
      </c>
      <c r="G170" s="86"/>
    </row>
    <row r="171" spans="1:7">
      <c r="G171" s="86"/>
    </row>
    <row r="172" spans="1:7">
      <c r="B172" s="14" t="s">
        <v>14</v>
      </c>
      <c r="C172" s="15">
        <v>168532</v>
      </c>
      <c r="D172" s="15">
        <v>472.95</v>
      </c>
      <c r="E172" s="16">
        <v>11432.3302</v>
      </c>
      <c r="F172" s="17">
        <v>6.7834774404860784E-2</v>
      </c>
      <c r="G172" s="86"/>
    </row>
    <row r="173" spans="1:7">
      <c r="G173" s="86"/>
    </row>
    <row r="174" spans="1:7">
      <c r="B174" s="14" t="s">
        <v>15</v>
      </c>
      <c r="C174" s="15">
        <v>204611</v>
      </c>
      <c r="D174" s="15">
        <v>562.46</v>
      </c>
      <c r="E174" s="16">
        <v>25286.885900000005</v>
      </c>
      <c r="F174" s="17">
        <v>0.12358517332890216</v>
      </c>
      <c r="G174" s="86"/>
    </row>
    <row r="175" spans="1:7">
      <c r="G175" s="86"/>
    </row>
    <row r="176" spans="1:7">
      <c r="B176" s="14" t="s">
        <v>16</v>
      </c>
      <c r="C176" s="15">
        <v>170785</v>
      </c>
      <c r="D176" s="15">
        <v>501.26</v>
      </c>
      <c r="E176" s="16">
        <v>16113.749900000001</v>
      </c>
      <c r="F176" s="17">
        <v>9.4351084111602285E-2</v>
      </c>
      <c r="G176" s="86"/>
    </row>
    <row r="177" spans="1:7">
      <c r="G177" s="86"/>
    </row>
    <row r="178" spans="1:7">
      <c r="B178" s="14" t="s">
        <v>17</v>
      </c>
      <c r="C178" s="15">
        <v>156192</v>
      </c>
      <c r="D178" s="15">
        <v>488.78</v>
      </c>
      <c r="E178" s="16">
        <v>14577.229100000002</v>
      </c>
      <c r="F178" s="17">
        <v>9.3328909931366513E-2</v>
      </c>
      <c r="G178" s="86"/>
    </row>
    <row r="179" spans="1:7">
      <c r="G179" s="86"/>
    </row>
    <row r="180" spans="1:7">
      <c r="B180" s="14" t="s">
        <v>18</v>
      </c>
      <c r="C180" s="15">
        <v>83202</v>
      </c>
      <c r="D180" s="15">
        <v>414.33</v>
      </c>
      <c r="E180" s="16">
        <v>6194.1971000000012</v>
      </c>
      <c r="F180" s="17">
        <v>7.4447694766952704E-2</v>
      </c>
      <c r="G180" s="86"/>
    </row>
    <row r="181" spans="1:7">
      <c r="G181" s="86"/>
    </row>
    <row r="182" spans="1:7">
      <c r="B182" s="14" t="s">
        <v>19</v>
      </c>
      <c r="C182" s="15">
        <v>51488</v>
      </c>
      <c r="D182" s="15">
        <v>333.81</v>
      </c>
      <c r="E182" s="16">
        <v>4544.0892000000003</v>
      </c>
      <c r="F182" s="17">
        <v>8.8255306090739574E-2</v>
      </c>
      <c r="G182" s="86"/>
    </row>
    <row r="183" spans="1:7">
      <c r="G183" s="86"/>
    </row>
    <row r="184" spans="1:7">
      <c r="B184" s="14" t="s">
        <v>20</v>
      </c>
      <c r="C184" s="15">
        <v>42757</v>
      </c>
      <c r="D184" s="15">
        <v>168.14</v>
      </c>
      <c r="E184" s="16">
        <v>3402.9434000000001</v>
      </c>
      <c r="F184" s="17">
        <v>7.9587983254203978E-2</v>
      </c>
      <c r="G184" s="86"/>
    </row>
    <row r="185" spans="1:7">
      <c r="G185" s="86"/>
    </row>
    <row r="186" spans="1:7">
      <c r="B186" s="18"/>
      <c r="C186" s="18">
        <f>SUM(C162:C184)</f>
        <v>1222461</v>
      </c>
      <c r="D186" s="19"/>
      <c r="E186" s="19">
        <f>SUM(E162:E184)</f>
        <v>104673.19720000001</v>
      </c>
      <c r="F186" s="2">
        <f>E186/C186</f>
        <v>8.5624978792779485E-2</v>
      </c>
      <c r="G186" s="86"/>
    </row>
    <row r="187" spans="1:7">
      <c r="A187" s="4" t="s">
        <v>184</v>
      </c>
      <c r="B187" s="5" t="s">
        <v>184</v>
      </c>
      <c r="C187" s="4"/>
      <c r="D187" s="6"/>
      <c r="E187" s="20">
        <f>E186</f>
        <v>104673.19720000001</v>
      </c>
      <c r="F187" s="2"/>
    </row>
    <row r="188" spans="1:7">
      <c r="B188" s="18"/>
      <c r="C188" s="18"/>
      <c r="D188" s="19"/>
      <c r="E188" s="19"/>
      <c r="F188" s="2"/>
    </row>
    <row r="189" spans="1:7" s="3" customFormat="1">
      <c r="A189" s="11" t="s">
        <v>34</v>
      </c>
      <c r="B189" s="11" t="s">
        <v>35</v>
      </c>
      <c r="C189" s="12" t="s">
        <v>36</v>
      </c>
    </row>
    <row r="192" spans="1:7">
      <c r="A192" s="13" t="s">
        <v>7</v>
      </c>
      <c r="B192" s="7" t="s">
        <v>8</v>
      </c>
      <c r="C192" s="13" t="s">
        <v>180</v>
      </c>
    </row>
    <row r="193" spans="2:7">
      <c r="B193" s="14" t="s">
        <v>9</v>
      </c>
      <c r="C193" s="15">
        <v>149393</v>
      </c>
      <c r="D193" s="15">
        <v>303.16000000000003</v>
      </c>
      <c r="E193" s="16">
        <v>11174.4547</v>
      </c>
      <c r="F193" s="17">
        <v>7.4799051495049965E-2</v>
      </c>
    </row>
    <row r="194" spans="2:7">
      <c r="G194" s="87" t="s">
        <v>185</v>
      </c>
    </row>
    <row r="195" spans="2:7">
      <c r="B195" s="14" t="s">
        <v>10</v>
      </c>
      <c r="C195" s="15">
        <v>141582</v>
      </c>
      <c r="D195" s="15">
        <v>352.28</v>
      </c>
      <c r="E195" s="16">
        <v>8606.1705999999995</v>
      </c>
      <c r="F195" s="17">
        <v>6.0785767964854277E-2</v>
      </c>
      <c r="G195" s="86"/>
    </row>
    <row r="196" spans="2:7">
      <c r="G196" s="86"/>
    </row>
    <row r="197" spans="2:7">
      <c r="B197" s="14" t="s">
        <v>11</v>
      </c>
      <c r="C197" s="15">
        <v>150765</v>
      </c>
      <c r="D197" s="15">
        <v>363.51</v>
      </c>
      <c r="E197" s="16">
        <v>9789.5542999999998</v>
      </c>
      <c r="F197" s="17">
        <v>6.4932539382482668E-2</v>
      </c>
      <c r="G197" s="86"/>
    </row>
    <row r="198" spans="2:7">
      <c r="G198" s="86"/>
    </row>
    <row r="199" spans="2:7">
      <c r="B199" s="14" t="s">
        <v>12</v>
      </c>
      <c r="C199" s="15">
        <v>187182</v>
      </c>
      <c r="D199" s="15">
        <v>491.79</v>
      </c>
      <c r="E199" s="16">
        <v>11247.053300000001</v>
      </c>
      <c r="F199" s="17">
        <v>6.0086190445662518E-2</v>
      </c>
      <c r="G199" s="86"/>
    </row>
    <row r="200" spans="2:7">
      <c r="G200" s="86"/>
    </row>
    <row r="201" spans="2:7">
      <c r="B201" s="14" t="s">
        <v>13</v>
      </c>
      <c r="C201" s="15">
        <v>226218</v>
      </c>
      <c r="D201" s="15">
        <v>639.24</v>
      </c>
      <c r="E201" s="16">
        <v>16111.8552</v>
      </c>
      <c r="F201" s="17">
        <v>7.1222693154390893E-2</v>
      </c>
      <c r="G201" s="86"/>
    </row>
    <row r="202" spans="2:7">
      <c r="G202" s="86"/>
    </row>
    <row r="203" spans="2:7">
      <c r="B203" s="14" t="s">
        <v>14</v>
      </c>
      <c r="C203" s="15">
        <v>273623</v>
      </c>
      <c r="D203" s="15">
        <v>720.15</v>
      </c>
      <c r="E203" s="16">
        <v>18561.154399999999</v>
      </c>
      <c r="F203" s="17">
        <v>6.7834774123520306E-2</v>
      </c>
      <c r="G203" s="86"/>
    </row>
    <row r="204" spans="2:7">
      <c r="G204" s="86"/>
    </row>
    <row r="205" spans="2:7">
      <c r="B205" s="14" t="s">
        <v>15</v>
      </c>
      <c r="C205" s="15">
        <v>344673</v>
      </c>
      <c r="D205" s="15">
        <v>689.98</v>
      </c>
      <c r="E205" s="16">
        <v>42596.472500000003</v>
      </c>
      <c r="F205" s="17">
        <v>0.12358517348327255</v>
      </c>
      <c r="G205" s="86"/>
    </row>
    <row r="206" spans="2:7">
      <c r="G206" s="86"/>
    </row>
    <row r="207" spans="2:7">
      <c r="B207" s="14" t="s">
        <v>16</v>
      </c>
      <c r="C207" s="15">
        <v>305070</v>
      </c>
      <c r="D207" s="15">
        <v>669.9</v>
      </c>
      <c r="E207" s="16">
        <v>28783.6852</v>
      </c>
      <c r="F207" s="17">
        <v>9.4351084013505074E-2</v>
      </c>
      <c r="G207" s="86"/>
    </row>
    <row r="208" spans="2:7">
      <c r="G208" s="86"/>
    </row>
    <row r="209" spans="1:7">
      <c r="B209" s="14" t="s">
        <v>17</v>
      </c>
      <c r="C209" s="15">
        <v>293855</v>
      </c>
      <c r="D209" s="15">
        <v>675.93</v>
      </c>
      <c r="E209" s="16">
        <v>27425.166799999995</v>
      </c>
      <c r="F209" s="17">
        <v>9.3328909836483967E-2</v>
      </c>
      <c r="G209" s="86"/>
    </row>
    <row r="210" spans="1:7">
      <c r="G210" s="86"/>
    </row>
    <row r="211" spans="1:7">
      <c r="B211" s="14" t="s">
        <v>18</v>
      </c>
      <c r="C211" s="15">
        <v>209457</v>
      </c>
      <c r="D211" s="15">
        <v>566.71</v>
      </c>
      <c r="E211" s="16">
        <v>15593.590899999999</v>
      </c>
      <c r="F211" s="17">
        <v>7.4447695231002059E-2</v>
      </c>
      <c r="G211" s="86"/>
    </row>
    <row r="212" spans="1:7">
      <c r="G212" s="86"/>
    </row>
    <row r="213" spans="1:7">
      <c r="B213" s="14" t="s">
        <v>19</v>
      </c>
      <c r="C213" s="15">
        <v>209020</v>
      </c>
      <c r="D213" s="15">
        <v>465.02</v>
      </c>
      <c r="E213" s="16">
        <v>18447.124100000001</v>
      </c>
      <c r="F213" s="17">
        <v>8.8255306190795135E-2</v>
      </c>
      <c r="G213" s="86"/>
    </row>
    <row r="214" spans="1:7">
      <c r="G214" s="86"/>
    </row>
    <row r="215" spans="1:7">
      <c r="B215" s="14" t="s">
        <v>20</v>
      </c>
      <c r="C215" s="15">
        <v>160080</v>
      </c>
      <c r="D215" s="15">
        <v>350.86</v>
      </c>
      <c r="E215" s="16">
        <v>12740.4445</v>
      </c>
      <c r="F215" s="17">
        <v>7.9587984132933526E-2</v>
      </c>
      <c r="G215" s="86"/>
    </row>
    <row r="216" spans="1:7">
      <c r="G216" s="86"/>
    </row>
    <row r="217" spans="1:7">
      <c r="B217" s="18"/>
      <c r="C217" s="18">
        <f>SUM(C193:C215)</f>
        <v>2650918</v>
      </c>
      <c r="D217" s="19"/>
      <c r="E217" s="19">
        <f>SUM(E193:E215)</f>
        <v>221076.72650000002</v>
      </c>
      <c r="F217" s="2">
        <f>E217/C217</f>
        <v>8.3396290077625945E-2</v>
      </c>
      <c r="G217" s="86"/>
    </row>
    <row r="218" spans="1:7">
      <c r="A218" s="4" t="s">
        <v>184</v>
      </c>
      <c r="B218" s="5" t="s">
        <v>184</v>
      </c>
      <c r="C218" s="4"/>
      <c r="D218" s="6"/>
      <c r="E218" s="20">
        <f>E217</f>
        <v>221076.72650000002</v>
      </c>
      <c r="F218" s="2"/>
    </row>
    <row r="219" spans="1:7">
      <c r="B219" s="18"/>
      <c r="C219" s="18"/>
      <c r="D219" s="19"/>
      <c r="E219" s="19"/>
      <c r="F219" s="2"/>
    </row>
    <row r="220" spans="1:7" s="3" customFormat="1">
      <c r="A220" s="11" t="s">
        <v>37</v>
      </c>
      <c r="B220" s="11" t="s">
        <v>38</v>
      </c>
      <c r="C220" s="12" t="s">
        <v>39</v>
      </c>
    </row>
    <row r="223" spans="1:7">
      <c r="A223" s="13" t="s">
        <v>7</v>
      </c>
      <c r="B223" s="7" t="s">
        <v>8</v>
      </c>
      <c r="C223" s="13" t="s">
        <v>180</v>
      </c>
    </row>
    <row r="224" spans="1:7">
      <c r="B224" s="14" t="s">
        <v>9</v>
      </c>
      <c r="C224" s="15">
        <v>17788</v>
      </c>
      <c r="D224" s="15">
        <v>44.11</v>
      </c>
      <c r="E224" s="16">
        <v>1330.5255</v>
      </c>
      <c r="F224" s="17">
        <v>7.4799049921295255E-2</v>
      </c>
      <c r="G224" s="88" t="s">
        <v>312</v>
      </c>
    </row>
    <row r="225" spans="2:7">
      <c r="G225" s="86"/>
    </row>
    <row r="226" spans="2:7">
      <c r="B226" s="14" t="s">
        <v>10</v>
      </c>
      <c r="C226" s="15">
        <v>16759</v>
      </c>
      <c r="D226" s="15">
        <v>37.619999999999997</v>
      </c>
      <c r="E226" s="16">
        <v>1018.7086999999999</v>
      </c>
      <c r="F226" s="17">
        <v>6.0785768840622943E-2</v>
      </c>
      <c r="G226" s="86"/>
    </row>
    <row r="227" spans="2:7">
      <c r="G227" s="86"/>
    </row>
    <row r="228" spans="2:7">
      <c r="B228" s="14" t="s">
        <v>11</v>
      </c>
      <c r="C228" s="15">
        <v>15023</v>
      </c>
      <c r="D228" s="15">
        <v>40.72</v>
      </c>
      <c r="E228" s="16">
        <v>975.48149999999998</v>
      </c>
      <c r="F228" s="17">
        <v>6.4932536776942024E-2</v>
      </c>
      <c r="G228" s="86"/>
    </row>
    <row r="229" spans="2:7">
      <c r="G229" s="86"/>
    </row>
    <row r="230" spans="2:7">
      <c r="B230" s="14" t="s">
        <v>12</v>
      </c>
      <c r="C230" s="15">
        <v>14080</v>
      </c>
      <c r="D230" s="15">
        <v>29.77</v>
      </c>
      <c r="E230" s="16">
        <v>846.0136</v>
      </c>
      <c r="F230" s="17">
        <v>6.0086193181818182E-2</v>
      </c>
      <c r="G230" s="86"/>
    </row>
    <row r="231" spans="2:7">
      <c r="G231" s="86"/>
    </row>
    <row r="232" spans="2:7">
      <c r="B232" s="14" t="s">
        <v>13</v>
      </c>
      <c r="C232" s="15">
        <v>11751</v>
      </c>
      <c r="D232" s="15">
        <v>23.17</v>
      </c>
      <c r="E232" s="16">
        <v>836.93790000000013</v>
      </c>
      <c r="F232" s="17">
        <v>7.1222695940770991E-2</v>
      </c>
      <c r="G232" s="86"/>
    </row>
    <row r="233" spans="2:7">
      <c r="G233" s="86"/>
    </row>
    <row r="234" spans="2:7">
      <c r="B234" s="14" t="s">
        <v>14</v>
      </c>
      <c r="C234" s="15">
        <v>13003</v>
      </c>
      <c r="D234" s="15">
        <v>24.75</v>
      </c>
      <c r="E234" s="16">
        <v>882.05560000000003</v>
      </c>
      <c r="F234" s="17">
        <v>6.7834776590017687E-2</v>
      </c>
      <c r="G234" s="86"/>
    </row>
    <row r="235" spans="2:7">
      <c r="G235" s="86"/>
    </row>
    <row r="236" spans="2:7">
      <c r="B236" s="14" t="s">
        <v>15</v>
      </c>
      <c r="C236" s="15">
        <v>12987</v>
      </c>
      <c r="D236" s="15">
        <v>26.85</v>
      </c>
      <c r="E236" s="16">
        <v>1605.0006000000001</v>
      </c>
      <c r="F236" s="17">
        <v>0.1235851697851698</v>
      </c>
      <c r="G236" s="86"/>
    </row>
    <row r="237" spans="2:7">
      <c r="G237" s="86"/>
    </row>
    <row r="238" spans="2:7">
      <c r="B238" s="14" t="s">
        <v>16</v>
      </c>
      <c r="C238" s="15">
        <v>11837</v>
      </c>
      <c r="D238" s="15">
        <v>26.47</v>
      </c>
      <c r="E238" s="16">
        <v>1116.8338000000001</v>
      </c>
      <c r="F238" s="17">
        <v>9.4351085579116326E-2</v>
      </c>
      <c r="G238" s="86"/>
    </row>
    <row r="239" spans="2:7">
      <c r="G239" s="86"/>
    </row>
    <row r="240" spans="2:7">
      <c r="B240" s="14" t="s">
        <v>17</v>
      </c>
      <c r="C240" s="15">
        <v>12461</v>
      </c>
      <c r="D240" s="15">
        <v>23.01</v>
      </c>
      <c r="E240" s="16">
        <v>1162.9715000000001</v>
      </c>
      <c r="F240" s="17">
        <v>9.3328906187304383E-2</v>
      </c>
      <c r="G240" s="86"/>
    </row>
    <row r="241" spans="1:7">
      <c r="G241" s="86"/>
    </row>
    <row r="242" spans="1:7">
      <c r="B242" s="14" t="s">
        <v>18</v>
      </c>
      <c r="C242" s="15">
        <v>12332</v>
      </c>
      <c r="D242" s="15">
        <v>26.33</v>
      </c>
      <c r="E242" s="16">
        <v>918.08900000000006</v>
      </c>
      <c r="F242" s="17">
        <v>7.4447697048329542E-2</v>
      </c>
      <c r="G242" s="86"/>
    </row>
    <row r="243" spans="1:7">
      <c r="G243" s="86"/>
    </row>
    <row r="244" spans="1:7">
      <c r="B244" s="14" t="s">
        <v>19</v>
      </c>
      <c r="C244" s="15">
        <v>13226</v>
      </c>
      <c r="D244" s="15">
        <v>25.83</v>
      </c>
      <c r="E244" s="16">
        <v>1167.2646999999999</v>
      </c>
      <c r="F244" s="17">
        <v>8.8255307727203997E-2</v>
      </c>
      <c r="G244" s="86"/>
    </row>
    <row r="245" spans="1:7">
      <c r="G245" s="86"/>
    </row>
    <row r="246" spans="1:7">
      <c r="B246" s="14" t="s">
        <v>20</v>
      </c>
      <c r="C246" s="15">
        <v>15222</v>
      </c>
      <c r="D246" s="15">
        <v>34.799999999999997</v>
      </c>
      <c r="E246" s="16">
        <v>1211.4883</v>
      </c>
      <c r="F246" s="17">
        <v>7.9587984496124031E-2</v>
      </c>
      <c r="G246" s="86"/>
    </row>
    <row r="247" spans="1:7">
      <c r="G247" s="86"/>
    </row>
    <row r="248" spans="1:7">
      <c r="B248" s="18"/>
      <c r="C248" s="18">
        <f>SUM(C224:C246)</f>
        <v>166469</v>
      </c>
      <c r="D248" s="19"/>
      <c r="E248" s="19">
        <f>SUM(E224:E246)</f>
        <v>13071.370699999999</v>
      </c>
      <c r="F248" s="2">
        <f>E248/C248</f>
        <v>7.8521350521718755E-2</v>
      </c>
      <c r="G248" s="86"/>
    </row>
    <row r="249" spans="1:7">
      <c r="A249" s="13" t="s">
        <v>7</v>
      </c>
      <c r="C249" s="13" t="s">
        <v>183</v>
      </c>
    </row>
    <row r="251" spans="1:7">
      <c r="B251" s="14" t="s">
        <v>9</v>
      </c>
      <c r="C251" s="15">
        <v>65</v>
      </c>
      <c r="E251" s="16">
        <v>37.116999999999997</v>
      </c>
      <c r="F251" s="17">
        <v>0.57103076923076923</v>
      </c>
      <c r="G251" s="85"/>
    </row>
    <row r="252" spans="1:7">
      <c r="G252" s="86"/>
    </row>
    <row r="253" spans="1:7">
      <c r="B253" s="14" t="s">
        <v>10</v>
      </c>
      <c r="C253" s="15">
        <v>103</v>
      </c>
      <c r="E253" s="16">
        <v>56.531100000000009</v>
      </c>
      <c r="F253" s="17">
        <v>0.54884563106796114</v>
      </c>
      <c r="G253" s="86"/>
    </row>
    <row r="254" spans="1:7">
      <c r="G254" s="86"/>
    </row>
    <row r="255" spans="1:7">
      <c r="B255" s="14" t="s">
        <v>11</v>
      </c>
      <c r="C255" s="15">
        <v>188</v>
      </c>
      <c r="E255" s="16">
        <v>99.548699999999997</v>
      </c>
      <c r="F255" s="17">
        <v>0.52951436170212762</v>
      </c>
      <c r="G255" s="86"/>
    </row>
    <row r="256" spans="1:7">
      <c r="G256" s="86"/>
    </row>
    <row r="257" spans="2:7">
      <c r="B257" s="14" t="s">
        <v>12</v>
      </c>
      <c r="C257" s="15">
        <v>303</v>
      </c>
      <c r="E257" s="16">
        <v>157.23750000000001</v>
      </c>
      <c r="F257" s="17">
        <v>0.5189356435643564</v>
      </c>
      <c r="G257" s="86"/>
    </row>
    <row r="258" spans="2:7">
      <c r="G258" s="86"/>
    </row>
    <row r="259" spans="2:7">
      <c r="B259" s="14" t="s">
        <v>13</v>
      </c>
      <c r="C259" s="15">
        <v>518</v>
      </c>
      <c r="E259" s="16">
        <v>256.779</v>
      </c>
      <c r="F259" s="17">
        <v>0.49571235521235513</v>
      </c>
      <c r="G259" s="86"/>
    </row>
    <row r="260" spans="2:7">
      <c r="G260" s="86"/>
    </row>
    <row r="261" spans="2:7">
      <c r="B261" s="14" t="s">
        <v>14</v>
      </c>
      <c r="C261" s="15">
        <v>919</v>
      </c>
      <c r="E261" s="16">
        <v>488.94369999999998</v>
      </c>
      <c r="F261" s="17">
        <v>0.53203884657236122</v>
      </c>
      <c r="G261" s="86"/>
    </row>
    <row r="262" spans="2:7">
      <c r="G262" s="86"/>
    </row>
    <row r="263" spans="2:7">
      <c r="B263" s="14" t="s">
        <v>15</v>
      </c>
      <c r="C263" s="15">
        <v>1134</v>
      </c>
      <c r="E263" s="16">
        <v>640.56110000000001</v>
      </c>
      <c r="F263" s="17">
        <v>0.56486869488536151</v>
      </c>
      <c r="G263" s="86"/>
    </row>
    <row r="264" spans="2:7">
      <c r="G264" s="86"/>
    </row>
    <row r="265" spans="2:7">
      <c r="B265" s="14" t="s">
        <v>16</v>
      </c>
      <c r="C265" s="15">
        <v>887</v>
      </c>
      <c r="E265" s="16">
        <v>543.15740000000005</v>
      </c>
      <c r="F265" s="17">
        <v>0.6123533258173619</v>
      </c>
      <c r="G265" s="86"/>
    </row>
    <row r="266" spans="2:7">
      <c r="G266" s="86"/>
    </row>
    <row r="267" spans="2:7">
      <c r="B267" s="14" t="s">
        <v>17</v>
      </c>
      <c r="C267" s="15">
        <v>810</v>
      </c>
      <c r="E267" s="16">
        <v>471.84519999999998</v>
      </c>
      <c r="F267" s="17">
        <v>0.5825249382716049</v>
      </c>
      <c r="G267" s="86"/>
    </row>
    <row r="268" spans="2:7">
      <c r="G268" s="86"/>
    </row>
    <row r="269" spans="2:7">
      <c r="B269" s="14" t="s">
        <v>18</v>
      </c>
      <c r="C269" s="15">
        <v>379</v>
      </c>
      <c r="E269" s="16">
        <v>235.2885</v>
      </c>
      <c r="F269" s="17">
        <v>0.62081398416886546</v>
      </c>
      <c r="G269" s="86"/>
    </row>
    <row r="270" spans="2:7">
      <c r="G270" s="86"/>
    </row>
    <row r="271" spans="2:7">
      <c r="B271" s="14" t="s">
        <v>19</v>
      </c>
      <c r="C271" s="15">
        <v>180</v>
      </c>
      <c r="E271" s="16">
        <v>112.1987</v>
      </c>
      <c r="F271" s="17">
        <v>0.62332611111111114</v>
      </c>
      <c r="G271" s="86"/>
    </row>
    <row r="272" spans="2:7">
      <c r="G272" s="86"/>
    </row>
    <row r="273" spans="1:7">
      <c r="B273" s="14" t="s">
        <v>20</v>
      </c>
      <c r="C273" s="15">
        <v>118</v>
      </c>
      <c r="E273" s="16">
        <v>75.691100000000006</v>
      </c>
      <c r="F273" s="17">
        <v>0.64144999999999996</v>
      </c>
      <c r="G273" s="86"/>
    </row>
    <row r="274" spans="1:7">
      <c r="G274" s="86"/>
    </row>
    <row r="275" spans="1:7">
      <c r="B275" s="18"/>
      <c r="C275" s="18">
        <f>SUM(C251:C273)</f>
        <v>5604</v>
      </c>
      <c r="D275" s="19"/>
      <c r="E275" s="19">
        <f>SUM(E251:E273)</f>
        <v>3174.8989999999999</v>
      </c>
      <c r="F275" s="2">
        <f>E275/C275</f>
        <v>0.56654157744468236</v>
      </c>
      <c r="G275" s="86"/>
    </row>
    <row r="276" spans="1:7">
      <c r="A276" s="4" t="s">
        <v>184</v>
      </c>
      <c r="B276" s="5" t="s">
        <v>184</v>
      </c>
      <c r="C276" s="4"/>
      <c r="D276" s="6"/>
      <c r="E276" s="20">
        <f>(E275+E248)</f>
        <v>16246.269699999999</v>
      </c>
      <c r="F276" s="2"/>
    </row>
    <row r="277" spans="1:7">
      <c r="B277" s="18"/>
      <c r="C277" s="18"/>
      <c r="D277" s="19"/>
      <c r="E277" s="19"/>
      <c r="F277" s="2"/>
    </row>
    <row r="278" spans="1:7" s="3" customFormat="1">
      <c r="A278" s="11" t="s">
        <v>40</v>
      </c>
      <c r="B278" s="11" t="s">
        <v>41</v>
      </c>
      <c r="C278" s="12" t="s">
        <v>42</v>
      </c>
    </row>
    <row r="281" spans="1:7">
      <c r="A281" s="13" t="s">
        <v>7</v>
      </c>
      <c r="B281" s="7" t="s">
        <v>8</v>
      </c>
      <c r="C281" s="13" t="s">
        <v>180</v>
      </c>
    </row>
    <row r="282" spans="1:7">
      <c r="B282" s="14" t="s">
        <v>9</v>
      </c>
      <c r="C282" s="15">
        <v>90304</v>
      </c>
      <c r="D282" s="15">
        <v>168.64</v>
      </c>
      <c r="E282" s="16">
        <v>6754.6535999999996</v>
      </c>
      <c r="F282" s="17">
        <v>7.4799052090715801E-2</v>
      </c>
      <c r="G282" s="88" t="s">
        <v>312</v>
      </c>
    </row>
    <row r="283" spans="1:7">
      <c r="G283" s="86"/>
    </row>
    <row r="284" spans="1:7">
      <c r="B284" s="14" t="s">
        <v>10</v>
      </c>
      <c r="C284" s="15">
        <v>95068</v>
      </c>
      <c r="D284" s="15">
        <v>180.22</v>
      </c>
      <c r="E284" s="16">
        <v>5778.7813999999998</v>
      </c>
      <c r="F284" s="17">
        <v>6.0785768081794075E-2</v>
      </c>
      <c r="G284" s="86"/>
    </row>
    <row r="285" spans="1:7">
      <c r="G285" s="86"/>
    </row>
    <row r="286" spans="1:7">
      <c r="B286" s="14" t="s">
        <v>11</v>
      </c>
      <c r="C286" s="15">
        <v>98548</v>
      </c>
      <c r="D286" s="15">
        <v>191.46</v>
      </c>
      <c r="E286" s="16">
        <v>6398.9718999999996</v>
      </c>
      <c r="F286" s="17">
        <v>6.4932539473150142E-2</v>
      </c>
      <c r="G286" s="86"/>
    </row>
    <row r="287" spans="1:7">
      <c r="G287" s="86"/>
    </row>
    <row r="288" spans="1:7">
      <c r="B288" s="14" t="s">
        <v>12</v>
      </c>
      <c r="C288" s="15">
        <v>109135</v>
      </c>
      <c r="D288" s="15">
        <v>224.54</v>
      </c>
      <c r="E288" s="16">
        <v>6557.5064000000002</v>
      </c>
      <c r="F288" s="17">
        <v>6.008619049800705E-2</v>
      </c>
      <c r="G288" s="86"/>
    </row>
    <row r="289" spans="2:7">
      <c r="G289" s="86"/>
    </row>
    <row r="290" spans="2:7">
      <c r="B290" s="14" t="s">
        <v>13</v>
      </c>
      <c r="C290" s="15">
        <v>133142</v>
      </c>
      <c r="D290" s="15">
        <v>256.8</v>
      </c>
      <c r="E290" s="16">
        <v>9482.7317999999996</v>
      </c>
      <c r="F290" s="17">
        <v>7.1222693064547621E-2</v>
      </c>
      <c r="G290" s="86"/>
    </row>
    <row r="291" spans="2:7">
      <c r="G291" s="86"/>
    </row>
    <row r="292" spans="2:7">
      <c r="B292" s="14" t="s">
        <v>14</v>
      </c>
      <c r="C292" s="15">
        <v>147971</v>
      </c>
      <c r="D292" s="15">
        <v>269.76</v>
      </c>
      <c r="E292" s="16">
        <v>10037.579400000001</v>
      </c>
      <c r="F292" s="17">
        <v>6.7834774381466637E-2</v>
      </c>
      <c r="G292" s="86"/>
    </row>
    <row r="293" spans="2:7">
      <c r="G293" s="86"/>
    </row>
    <row r="294" spans="2:7">
      <c r="B294" s="14" t="s">
        <v>15</v>
      </c>
      <c r="C294" s="15">
        <v>159457</v>
      </c>
      <c r="D294" s="15">
        <v>285.95999999999998</v>
      </c>
      <c r="E294" s="16">
        <v>19706.521000000001</v>
      </c>
      <c r="F294" s="17">
        <v>0.12358517343233599</v>
      </c>
      <c r="G294" s="86"/>
    </row>
    <row r="295" spans="2:7">
      <c r="G295" s="86"/>
    </row>
    <row r="296" spans="2:7">
      <c r="B296" s="14" t="s">
        <v>16</v>
      </c>
      <c r="C296" s="15">
        <v>142444</v>
      </c>
      <c r="D296" s="15">
        <v>269.73</v>
      </c>
      <c r="E296" s="16">
        <v>13439.745800000001</v>
      </c>
      <c r="F296" s="17">
        <v>9.4351083934739274E-2</v>
      </c>
      <c r="G296" s="86"/>
    </row>
    <row r="297" spans="2:7">
      <c r="G297" s="86"/>
    </row>
    <row r="298" spans="2:7">
      <c r="B298" s="14" t="s">
        <v>17</v>
      </c>
      <c r="C298" s="15">
        <v>146610</v>
      </c>
      <c r="D298" s="15">
        <v>269.17</v>
      </c>
      <c r="E298" s="16">
        <v>13682.951499999999</v>
      </c>
      <c r="F298" s="17">
        <v>9.3328910033421988E-2</v>
      </c>
      <c r="G298" s="86"/>
    </row>
    <row r="299" spans="2:7">
      <c r="G299" s="86"/>
    </row>
    <row r="300" spans="2:7">
      <c r="B300" s="14" t="s">
        <v>18</v>
      </c>
      <c r="C300" s="15">
        <v>107577</v>
      </c>
      <c r="D300" s="15">
        <v>223.9</v>
      </c>
      <c r="E300" s="16">
        <v>8008.8597</v>
      </c>
      <c r="F300" s="17">
        <v>7.4447695139295569E-2</v>
      </c>
      <c r="G300" s="86"/>
    </row>
    <row r="301" spans="2:7">
      <c r="G301" s="86"/>
    </row>
    <row r="302" spans="2:7">
      <c r="B302" s="14" t="s">
        <v>19</v>
      </c>
      <c r="C302" s="15">
        <v>78609</v>
      </c>
      <c r="D302" s="15">
        <v>156.07</v>
      </c>
      <c r="E302" s="16">
        <v>6937.6614</v>
      </c>
      <c r="F302" s="17">
        <v>8.8255306644277359E-2</v>
      </c>
      <c r="G302" s="86"/>
    </row>
    <row r="303" spans="2:7">
      <c r="G303" s="86"/>
    </row>
    <row r="304" spans="2:7">
      <c r="B304" s="14" t="s">
        <v>20</v>
      </c>
      <c r="C304" s="15">
        <v>67577</v>
      </c>
      <c r="D304" s="15">
        <v>142.66</v>
      </c>
      <c r="E304" s="16">
        <v>5378.3172000000013</v>
      </c>
      <c r="F304" s="17">
        <v>7.9587984077422791E-2</v>
      </c>
      <c r="G304" s="86"/>
    </row>
    <row r="305" spans="1:7">
      <c r="G305" s="86"/>
    </row>
    <row r="306" spans="1:7">
      <c r="B306" s="18"/>
      <c r="C306" s="18">
        <f>SUM(C282:C304)</f>
        <v>1376442</v>
      </c>
      <c r="D306" s="19"/>
      <c r="E306" s="19">
        <f>SUM(E282:E304)</f>
        <v>112164.28110000001</v>
      </c>
      <c r="F306" s="2">
        <f>E306/C306</f>
        <v>8.1488563339392445E-2</v>
      </c>
      <c r="G306" s="86"/>
    </row>
    <row r="307" spans="1:7">
      <c r="A307" s="13" t="s">
        <v>7</v>
      </c>
      <c r="B307" s="7" t="s">
        <v>21</v>
      </c>
      <c r="C307" s="13" t="s">
        <v>183</v>
      </c>
    </row>
    <row r="309" spans="1:7">
      <c r="B309" s="14" t="s">
        <v>9</v>
      </c>
      <c r="C309" s="15">
        <v>279</v>
      </c>
      <c r="E309" s="16">
        <v>159.32</v>
      </c>
      <c r="F309" s="17">
        <v>0.57103942652329753</v>
      </c>
      <c r="G309" s="88"/>
    </row>
    <row r="310" spans="1:7">
      <c r="G310" s="86"/>
    </row>
    <row r="311" spans="1:7">
      <c r="B311" s="14" t="s">
        <v>10</v>
      </c>
      <c r="C311" s="15">
        <v>410</v>
      </c>
      <c r="E311" s="16">
        <v>225.03</v>
      </c>
      <c r="F311" s="17">
        <v>0.54885365853658541</v>
      </c>
      <c r="G311" s="86"/>
    </row>
    <row r="312" spans="1:7">
      <c r="G312" s="86"/>
    </row>
    <row r="313" spans="1:7">
      <c r="B313" s="14" t="s">
        <v>11</v>
      </c>
      <c r="C313" s="15">
        <v>899</v>
      </c>
      <c r="E313" s="16">
        <v>476.03</v>
      </c>
      <c r="F313" s="17">
        <v>0.52951056729699664</v>
      </c>
      <c r="G313" s="86"/>
    </row>
    <row r="314" spans="1:7">
      <c r="G314" s="86"/>
    </row>
    <row r="315" spans="1:7">
      <c r="B315" s="14" t="s">
        <v>12</v>
      </c>
      <c r="C315" s="15">
        <v>2030</v>
      </c>
      <c r="E315" s="16">
        <v>1053.44</v>
      </c>
      <c r="F315" s="17">
        <v>0.51893596059113301</v>
      </c>
      <c r="G315" s="86"/>
    </row>
    <row r="316" spans="1:7">
      <c r="G316" s="86"/>
    </row>
    <row r="317" spans="1:7">
      <c r="B317" s="14" t="s">
        <v>13</v>
      </c>
      <c r="C317" s="15">
        <v>4249</v>
      </c>
      <c r="E317" s="16">
        <v>2106.2800000000002</v>
      </c>
      <c r="F317" s="17">
        <v>0.49571193221934573</v>
      </c>
      <c r="G317" s="86"/>
    </row>
    <row r="318" spans="1:7">
      <c r="G318" s="86"/>
    </row>
    <row r="319" spans="1:7">
      <c r="B319" s="14" t="s">
        <v>14</v>
      </c>
      <c r="C319" s="15">
        <v>6647</v>
      </c>
      <c r="E319" s="16">
        <v>3536.46</v>
      </c>
      <c r="F319" s="17">
        <v>0.53203851361516474</v>
      </c>
      <c r="G319" s="86"/>
    </row>
    <row r="320" spans="1:7">
      <c r="G320" s="86"/>
    </row>
    <row r="321" spans="1:7">
      <c r="B321" s="14" t="s">
        <v>15</v>
      </c>
      <c r="C321" s="15">
        <v>9250</v>
      </c>
      <c r="E321" s="16">
        <v>5225.04</v>
      </c>
      <c r="F321" s="17">
        <v>0.56486918918918916</v>
      </c>
      <c r="G321" s="86"/>
    </row>
    <row r="322" spans="1:7">
      <c r="G322" s="86"/>
    </row>
    <row r="323" spans="1:7">
      <c r="B323" s="14" t="s">
        <v>16</v>
      </c>
      <c r="C323" s="15">
        <v>7145</v>
      </c>
      <c r="E323" s="16">
        <v>4375.26</v>
      </c>
      <c r="F323" s="17">
        <v>0.61235269419174243</v>
      </c>
      <c r="G323" s="86"/>
    </row>
    <row r="324" spans="1:7">
      <c r="G324" s="86"/>
    </row>
    <row r="325" spans="1:7">
      <c r="B325" s="14" t="s">
        <v>17</v>
      </c>
      <c r="C325" s="15">
        <v>5737</v>
      </c>
      <c r="E325" s="16">
        <v>3341.95</v>
      </c>
      <c r="F325" s="17">
        <v>0.58252571030155131</v>
      </c>
      <c r="G325" s="86"/>
    </row>
    <row r="326" spans="1:7">
      <c r="G326" s="86"/>
    </row>
    <row r="327" spans="1:7">
      <c r="B327" s="14" t="s">
        <v>18</v>
      </c>
      <c r="C327" s="15">
        <v>2207</v>
      </c>
      <c r="E327" s="16">
        <v>1370.14</v>
      </c>
      <c r="F327" s="17">
        <v>0.62081558676937021</v>
      </c>
      <c r="G327" s="86"/>
    </row>
    <row r="328" spans="1:7">
      <c r="G328" s="86"/>
    </row>
    <row r="329" spans="1:7">
      <c r="B329" s="14" t="s">
        <v>19</v>
      </c>
      <c r="C329" s="15">
        <v>1190</v>
      </c>
      <c r="E329" s="16">
        <v>741.76</v>
      </c>
      <c r="F329" s="17">
        <v>0.623327731092437</v>
      </c>
      <c r="G329" s="86"/>
    </row>
    <row r="330" spans="1:7">
      <c r="G330" s="86"/>
    </row>
    <row r="331" spans="1:7">
      <c r="B331" s="14" t="s">
        <v>20</v>
      </c>
      <c r="C331" s="15">
        <v>587</v>
      </c>
      <c r="E331" s="16">
        <v>376.53</v>
      </c>
      <c r="F331" s="17">
        <v>0.64144804088586027</v>
      </c>
      <c r="G331" s="86"/>
    </row>
    <row r="332" spans="1:7">
      <c r="G332" s="86"/>
    </row>
    <row r="333" spans="1:7">
      <c r="B333" s="18"/>
      <c r="C333" s="18">
        <f>SUM(C309:C331)</f>
        <v>40630</v>
      </c>
      <c r="D333" s="19"/>
      <c r="E333" s="19">
        <f>SUM(E309:E331)</f>
        <v>22987.239999999998</v>
      </c>
      <c r="F333" s="2">
        <f>E333/C333</f>
        <v>0.56577012060054144</v>
      </c>
      <c r="G333" s="86"/>
    </row>
    <row r="334" spans="1:7">
      <c r="A334" s="4" t="s">
        <v>184</v>
      </c>
      <c r="B334" s="5" t="s">
        <v>184</v>
      </c>
      <c r="C334" s="4"/>
      <c r="D334" s="6"/>
      <c r="E334" s="20">
        <f>(E333+E306)</f>
        <v>135151.52110000001</v>
      </c>
      <c r="F334" s="2"/>
    </row>
    <row r="335" spans="1:7">
      <c r="B335" s="18"/>
      <c r="C335" s="18"/>
      <c r="D335" s="19"/>
      <c r="E335" s="19"/>
      <c r="F335" s="2"/>
    </row>
    <row r="336" spans="1:7" s="3" customFormat="1">
      <c r="A336" s="11" t="s">
        <v>43</v>
      </c>
      <c r="B336" s="11" t="s">
        <v>44</v>
      </c>
      <c r="C336" s="12" t="s">
        <v>45</v>
      </c>
    </row>
    <row r="339" spans="1:7">
      <c r="A339" s="13" t="s">
        <v>7</v>
      </c>
      <c r="B339" s="7" t="s">
        <v>8</v>
      </c>
      <c r="C339" s="13" t="s">
        <v>180</v>
      </c>
    </row>
    <row r="340" spans="1:7">
      <c r="B340" s="14" t="s">
        <v>9</v>
      </c>
      <c r="C340" s="15">
        <v>273147</v>
      </c>
      <c r="D340" s="15">
        <v>591.97</v>
      </c>
      <c r="E340" s="16">
        <v>20431.136600000002</v>
      </c>
      <c r="F340" s="17">
        <v>7.4799051792624485E-2</v>
      </c>
      <c r="G340" s="88"/>
    </row>
    <row r="341" spans="1:7">
      <c r="G341" s="86"/>
    </row>
    <row r="342" spans="1:7">
      <c r="B342" s="14" t="s">
        <v>10</v>
      </c>
      <c r="C342" s="15">
        <v>281445</v>
      </c>
      <c r="D342" s="15">
        <v>613.65</v>
      </c>
      <c r="E342" s="16">
        <v>17107.8505</v>
      </c>
      <c r="F342" s="17">
        <v>6.0785768089680038E-2</v>
      </c>
      <c r="G342" s="86"/>
    </row>
    <row r="343" spans="1:7">
      <c r="G343" s="86"/>
    </row>
    <row r="344" spans="1:7">
      <c r="B344" s="14" t="s">
        <v>11</v>
      </c>
      <c r="C344" s="15">
        <v>275253</v>
      </c>
      <c r="D344" s="15">
        <v>874.98</v>
      </c>
      <c r="E344" s="16">
        <v>17872.8763</v>
      </c>
      <c r="F344" s="17">
        <v>6.4932539518188725E-2</v>
      </c>
      <c r="G344" s="86"/>
    </row>
    <row r="345" spans="1:7">
      <c r="G345" s="86"/>
    </row>
    <row r="346" spans="1:7">
      <c r="B346" s="14" t="s">
        <v>12</v>
      </c>
      <c r="C346" s="15">
        <v>333029</v>
      </c>
      <c r="D346" s="15">
        <v>770.47</v>
      </c>
      <c r="E346" s="16">
        <v>20010.443899999998</v>
      </c>
      <c r="F346" s="17">
        <v>6.0086190391827728E-2</v>
      </c>
      <c r="G346" s="86"/>
    </row>
    <row r="347" spans="1:7">
      <c r="G347" s="86"/>
    </row>
    <row r="348" spans="1:7">
      <c r="B348" s="14" t="s">
        <v>13</v>
      </c>
      <c r="C348" s="15">
        <v>310372</v>
      </c>
      <c r="D348" s="15">
        <v>796.64</v>
      </c>
      <c r="E348" s="16">
        <v>22105.529699999999</v>
      </c>
      <c r="F348" s="17">
        <v>7.1222693090871592E-2</v>
      </c>
      <c r="G348" s="86"/>
    </row>
    <row r="349" spans="1:7">
      <c r="G349" s="86"/>
    </row>
    <row r="350" spans="1:7">
      <c r="B350" s="14" t="s">
        <v>14</v>
      </c>
      <c r="C350" s="15">
        <v>303779</v>
      </c>
      <c r="D350" s="15">
        <v>803.78</v>
      </c>
      <c r="E350" s="16">
        <v>20606.779900000001</v>
      </c>
      <c r="F350" s="17">
        <v>6.7834774293153904E-2</v>
      </c>
      <c r="G350" s="86"/>
    </row>
    <row r="351" spans="1:7">
      <c r="G351" s="86"/>
    </row>
    <row r="352" spans="1:7">
      <c r="B352" s="14" t="s">
        <v>15</v>
      </c>
      <c r="C352" s="15">
        <v>316856</v>
      </c>
      <c r="D352" s="15">
        <v>655.16999999999996</v>
      </c>
      <c r="E352" s="16">
        <v>39158.703699999998</v>
      </c>
      <c r="F352" s="17">
        <v>0.12358517339106723</v>
      </c>
      <c r="G352" s="86"/>
    </row>
    <row r="353" spans="1:7">
      <c r="G353" s="86"/>
    </row>
    <row r="354" spans="1:7">
      <c r="B354" s="14" t="s">
        <v>16</v>
      </c>
      <c r="C354" s="15">
        <v>318265</v>
      </c>
      <c r="D354" s="15">
        <v>764.52</v>
      </c>
      <c r="E354" s="16">
        <v>30028.647700000001</v>
      </c>
      <c r="F354" s="17">
        <v>9.4351083845223324E-2</v>
      </c>
      <c r="G354" s="86"/>
    </row>
    <row r="355" spans="1:7">
      <c r="G355" s="86"/>
    </row>
    <row r="356" spans="1:7">
      <c r="B356" s="14" t="s">
        <v>17</v>
      </c>
      <c r="C356" s="15">
        <v>340118</v>
      </c>
      <c r="D356" s="15">
        <v>797.05</v>
      </c>
      <c r="E356" s="16">
        <v>31742.842199999999</v>
      </c>
      <c r="F356" s="17">
        <v>9.3328909966541029E-2</v>
      </c>
      <c r="G356" s="86"/>
    </row>
    <row r="357" spans="1:7">
      <c r="G357" s="86"/>
    </row>
    <row r="358" spans="1:7">
      <c r="B358" s="14" t="s">
        <v>18</v>
      </c>
      <c r="C358" s="15">
        <v>317778</v>
      </c>
      <c r="D358" s="15">
        <v>882.13</v>
      </c>
      <c r="E358" s="16">
        <v>23657.8397</v>
      </c>
      <c r="F358" s="17">
        <v>7.4447695246366963E-2</v>
      </c>
      <c r="G358" s="86"/>
    </row>
    <row r="359" spans="1:7">
      <c r="G359" s="86"/>
    </row>
    <row r="360" spans="1:7">
      <c r="B360" s="14" t="s">
        <v>19</v>
      </c>
      <c r="C360" s="15">
        <v>319522</v>
      </c>
      <c r="D360" s="15">
        <v>796.34</v>
      </c>
      <c r="E360" s="16">
        <v>28199.511999999999</v>
      </c>
      <c r="F360" s="17">
        <v>8.8255306363881042E-2</v>
      </c>
      <c r="G360" s="86"/>
    </row>
    <row r="361" spans="1:7">
      <c r="G361" s="86"/>
    </row>
    <row r="362" spans="1:7">
      <c r="B362" s="14" t="s">
        <v>20</v>
      </c>
      <c r="C362" s="15">
        <v>300262</v>
      </c>
      <c r="D362" s="15">
        <v>649.49</v>
      </c>
      <c r="E362" s="16">
        <v>23897.247299999999</v>
      </c>
      <c r="F362" s="17">
        <v>7.9587984160499836E-2</v>
      </c>
      <c r="G362" s="86"/>
    </row>
    <row r="363" spans="1:7">
      <c r="G363" s="86"/>
    </row>
    <row r="364" spans="1:7">
      <c r="B364" s="18"/>
      <c r="C364" s="18">
        <f>SUM(C340:C362)</f>
        <v>3689826</v>
      </c>
      <c r="D364" s="19"/>
      <c r="E364" s="19">
        <f>SUM(E340:E362)</f>
        <v>294819.40949999995</v>
      </c>
      <c r="F364" s="2">
        <f>E364/C364</f>
        <v>7.9900626614913539E-2</v>
      </c>
      <c r="G364" s="86"/>
    </row>
    <row r="365" spans="1:7">
      <c r="A365" s="13" t="s">
        <v>7</v>
      </c>
      <c r="B365" s="7" t="s">
        <v>21</v>
      </c>
      <c r="C365" s="13" t="s">
        <v>183</v>
      </c>
    </row>
    <row r="367" spans="1:7">
      <c r="B367" s="14" t="s">
        <v>9</v>
      </c>
      <c r="C367" s="15">
        <v>8213</v>
      </c>
      <c r="E367" s="16">
        <v>4689.87</v>
      </c>
      <c r="F367" s="17">
        <v>0.57103007427249486</v>
      </c>
      <c r="G367" s="88" t="s">
        <v>186</v>
      </c>
    </row>
    <row r="368" spans="1:7">
      <c r="G368" s="86"/>
    </row>
    <row r="369" spans="2:7">
      <c r="B369" s="14" t="s">
        <v>10</v>
      </c>
      <c r="C369" s="15">
        <v>422</v>
      </c>
      <c r="E369" s="16">
        <v>231.61</v>
      </c>
      <c r="F369" s="17">
        <v>0.54883886255924175</v>
      </c>
      <c r="G369" s="86"/>
    </row>
    <row r="370" spans="2:7">
      <c r="G370" s="86"/>
    </row>
    <row r="371" spans="2:7">
      <c r="B371" s="14" t="s">
        <v>11</v>
      </c>
      <c r="C371" s="15">
        <v>6050</v>
      </c>
      <c r="E371" s="16">
        <v>3203.56</v>
      </c>
      <c r="F371" s="17">
        <v>0.52951404958677684</v>
      </c>
      <c r="G371" s="86"/>
    </row>
    <row r="372" spans="2:7">
      <c r="G372" s="86"/>
    </row>
    <row r="373" spans="2:7">
      <c r="B373" s="14" t="s">
        <v>12</v>
      </c>
      <c r="C373" s="15">
        <v>13252</v>
      </c>
      <c r="E373" s="16">
        <v>6876.94</v>
      </c>
      <c r="F373" s="17">
        <v>0.51893600965891939</v>
      </c>
      <c r="G373" s="86"/>
    </row>
    <row r="374" spans="2:7">
      <c r="G374" s="86"/>
    </row>
    <row r="375" spans="2:7">
      <c r="B375" s="14" t="s">
        <v>13</v>
      </c>
      <c r="C375" s="15">
        <v>26873</v>
      </c>
      <c r="E375" s="16">
        <v>13321.28</v>
      </c>
      <c r="F375" s="17">
        <v>0.49571242511070596</v>
      </c>
      <c r="G375" s="86"/>
    </row>
    <row r="376" spans="2:7">
      <c r="G376" s="86"/>
    </row>
    <row r="377" spans="2:7">
      <c r="B377" s="14" t="s">
        <v>14</v>
      </c>
      <c r="C377" s="15">
        <v>37976</v>
      </c>
      <c r="E377" s="16">
        <v>20204.71</v>
      </c>
      <c r="F377" s="17">
        <v>0.53203891931746361</v>
      </c>
      <c r="G377" s="86"/>
    </row>
    <row r="378" spans="2:7">
      <c r="G378" s="86"/>
    </row>
    <row r="379" spans="2:7">
      <c r="B379" s="14" t="s">
        <v>15</v>
      </c>
      <c r="C379" s="15">
        <v>50414</v>
      </c>
      <c r="E379" s="16">
        <v>28477.29</v>
      </c>
      <c r="F379" s="17">
        <v>0.56486868726940931</v>
      </c>
      <c r="G379" s="86"/>
    </row>
    <row r="380" spans="2:7">
      <c r="G380" s="86"/>
    </row>
    <row r="381" spans="2:7">
      <c r="B381" s="14" t="s">
        <v>16</v>
      </c>
      <c r="C381" s="15">
        <v>46198</v>
      </c>
      <c r="E381" s="16">
        <v>28289.5</v>
      </c>
      <c r="F381" s="17">
        <v>0.61235334862981083</v>
      </c>
      <c r="G381" s="86"/>
    </row>
    <row r="382" spans="2:7">
      <c r="G382" s="86"/>
    </row>
    <row r="383" spans="2:7">
      <c r="B383" s="14" t="s">
        <v>17</v>
      </c>
      <c r="C383" s="15">
        <v>39175</v>
      </c>
      <c r="E383" s="16">
        <v>22820.42</v>
      </c>
      <c r="F383" s="17">
        <v>0.58252507977026169</v>
      </c>
      <c r="G383" s="86"/>
    </row>
    <row r="384" spans="2:7">
      <c r="G384" s="86"/>
    </row>
    <row r="385" spans="1:7">
      <c r="B385" s="14" t="s">
        <v>18</v>
      </c>
      <c r="C385" s="15">
        <v>19247</v>
      </c>
      <c r="E385" s="16">
        <v>11948.81</v>
      </c>
      <c r="F385" s="17">
        <v>0.62081415285499042</v>
      </c>
      <c r="G385" s="86"/>
    </row>
    <row r="386" spans="1:7">
      <c r="G386" s="86"/>
    </row>
    <row r="387" spans="1:7">
      <c r="B387" s="14" t="s">
        <v>19</v>
      </c>
      <c r="C387" s="15">
        <v>13256</v>
      </c>
      <c r="E387" s="16">
        <v>8262.81</v>
      </c>
      <c r="F387" s="17">
        <v>0.62332604103802047</v>
      </c>
      <c r="G387" s="86"/>
    </row>
    <row r="388" spans="1:7">
      <c r="G388" s="86"/>
    </row>
    <row r="389" spans="1:7">
      <c r="B389" s="14" t="s">
        <v>20</v>
      </c>
      <c r="C389" s="15">
        <v>7777</v>
      </c>
      <c r="E389" s="16">
        <v>4988.5600000000004</v>
      </c>
      <c r="F389" s="17">
        <v>0.64145043075736141</v>
      </c>
      <c r="G389" s="86"/>
    </row>
    <row r="390" spans="1:7">
      <c r="G390" s="86"/>
    </row>
    <row r="391" spans="1:7">
      <c r="B391" s="18"/>
      <c r="C391" s="18">
        <f>SUM(C367:C389)</f>
        <v>268853</v>
      </c>
      <c r="D391" s="19"/>
      <c r="E391" s="19">
        <f>SUM(E367:E389)</f>
        <v>153315.36000000002</v>
      </c>
      <c r="F391" s="2">
        <f>E391/C391</f>
        <v>0.57025720375074862</v>
      </c>
      <c r="G391" s="86"/>
    </row>
    <row r="392" spans="1:7">
      <c r="A392" s="4" t="s">
        <v>184</v>
      </c>
      <c r="B392" s="5" t="s">
        <v>184</v>
      </c>
      <c r="C392" s="4"/>
      <c r="D392" s="6"/>
      <c r="E392" s="20">
        <f>(E391+E364)</f>
        <v>448134.76949999994</v>
      </c>
      <c r="F392" s="2"/>
    </row>
    <row r="393" spans="1:7">
      <c r="B393" s="18"/>
      <c r="C393" s="18"/>
      <c r="D393" s="19"/>
      <c r="E393" s="19"/>
      <c r="F393" s="2"/>
    </row>
    <row r="394" spans="1:7" s="3" customFormat="1">
      <c r="A394" s="11" t="s">
        <v>46</v>
      </c>
      <c r="B394" s="11" t="s">
        <v>47</v>
      </c>
      <c r="C394" s="12" t="s">
        <v>48</v>
      </c>
    </row>
    <row r="397" spans="1:7">
      <c r="A397" s="13" t="s">
        <v>7</v>
      </c>
      <c r="B397" s="7" t="s">
        <v>8</v>
      </c>
      <c r="C397" s="13" t="s">
        <v>180</v>
      </c>
    </row>
    <row r="398" spans="1:7">
      <c r="B398" s="14" t="s">
        <v>9</v>
      </c>
      <c r="C398" s="15">
        <v>37880</v>
      </c>
      <c r="D398" s="15">
        <v>152.01</v>
      </c>
      <c r="E398" s="16">
        <v>2833.3881000000001</v>
      </c>
      <c r="F398" s="17">
        <v>7.4799052270327335E-2</v>
      </c>
      <c r="G398" s="85"/>
    </row>
    <row r="399" spans="1:7">
      <c r="G399" s="86"/>
    </row>
    <row r="400" spans="1:7">
      <c r="B400" s="14" t="s">
        <v>10</v>
      </c>
      <c r="C400" s="15">
        <v>34959</v>
      </c>
      <c r="D400" s="15">
        <v>138.27000000000001</v>
      </c>
      <c r="E400" s="16">
        <v>2125.0097000000001</v>
      </c>
      <c r="F400" s="17">
        <v>6.0785769043736941E-2</v>
      </c>
      <c r="G400" s="86"/>
    </row>
    <row r="401" spans="2:7">
      <c r="G401" s="86"/>
    </row>
    <row r="402" spans="2:7">
      <c r="B402" s="14" t="s">
        <v>11</v>
      </c>
      <c r="C402" s="15">
        <v>43085</v>
      </c>
      <c r="D402" s="15">
        <v>166.59</v>
      </c>
      <c r="E402" s="16">
        <v>2797.6184999999996</v>
      </c>
      <c r="F402" s="17">
        <v>6.4932540327260063E-2</v>
      </c>
      <c r="G402" s="86"/>
    </row>
    <row r="403" spans="2:7">
      <c r="G403" s="86"/>
    </row>
    <row r="404" spans="2:7">
      <c r="B404" s="14" t="s">
        <v>12</v>
      </c>
      <c r="C404" s="15">
        <v>27241</v>
      </c>
      <c r="D404" s="15">
        <v>125.83</v>
      </c>
      <c r="E404" s="16">
        <v>1636.8079</v>
      </c>
      <c r="F404" s="17">
        <v>6.008618993429022E-2</v>
      </c>
      <c r="G404" s="86"/>
    </row>
    <row r="405" spans="2:7">
      <c r="G405" s="86"/>
    </row>
    <row r="406" spans="2:7">
      <c r="B406" s="14" t="s">
        <v>13</v>
      </c>
      <c r="C406" s="15">
        <v>30457</v>
      </c>
      <c r="D406" s="15">
        <v>0</v>
      </c>
      <c r="E406" s="16">
        <v>2169.2296000000001</v>
      </c>
      <c r="F406" s="17">
        <v>7.1222694290310931E-2</v>
      </c>
      <c r="G406" s="86"/>
    </row>
    <row r="407" spans="2:7">
      <c r="G407" s="86"/>
    </row>
    <row r="408" spans="2:7">
      <c r="B408" s="14" t="s">
        <v>14</v>
      </c>
      <c r="C408" s="15">
        <v>52911</v>
      </c>
      <c r="D408" s="15">
        <v>162.88999999999999</v>
      </c>
      <c r="E408" s="16">
        <v>3589.2057</v>
      </c>
      <c r="F408" s="17">
        <v>6.7834773487554567E-2</v>
      </c>
      <c r="G408" s="86"/>
    </row>
    <row r="409" spans="2:7">
      <c r="G409" s="86"/>
    </row>
    <row r="410" spans="2:7">
      <c r="B410" s="14" t="s">
        <v>15</v>
      </c>
      <c r="C410" s="15">
        <v>46624</v>
      </c>
      <c r="D410" s="15">
        <v>135.76</v>
      </c>
      <c r="E410" s="16">
        <v>5762.0351000000001</v>
      </c>
      <c r="F410" s="17">
        <v>0.12358517287234042</v>
      </c>
      <c r="G410" s="86"/>
    </row>
    <row r="411" spans="2:7">
      <c r="G411" s="86"/>
    </row>
    <row r="412" spans="2:7">
      <c r="B412" s="14" t="s">
        <v>16</v>
      </c>
      <c r="C412" s="15">
        <v>40085</v>
      </c>
      <c r="D412" s="15">
        <v>159.13</v>
      </c>
      <c r="E412" s="16">
        <v>3782.0632000000001</v>
      </c>
      <c r="F412" s="17">
        <v>9.4351083946613457E-2</v>
      </c>
      <c r="G412" s="86"/>
    </row>
    <row r="413" spans="2:7">
      <c r="G413" s="86"/>
    </row>
    <row r="414" spans="2:7">
      <c r="B414" s="14" t="s">
        <v>17</v>
      </c>
      <c r="C414" s="15">
        <v>39251</v>
      </c>
      <c r="D414" s="15">
        <v>139.47</v>
      </c>
      <c r="E414" s="16">
        <v>3663.2529999999997</v>
      </c>
      <c r="F414" s="17">
        <v>9.3328908817609746E-2</v>
      </c>
      <c r="G414" s="86"/>
    </row>
    <row r="415" spans="2:7">
      <c r="G415" s="86"/>
    </row>
    <row r="416" spans="2:7">
      <c r="B416" s="14" t="s">
        <v>18</v>
      </c>
      <c r="C416" s="15">
        <v>30366</v>
      </c>
      <c r="D416" s="15">
        <v>155.43</v>
      </c>
      <c r="E416" s="16">
        <v>2260.6786999999999</v>
      </c>
      <c r="F416" s="17">
        <v>7.4447694790225907E-2</v>
      </c>
      <c r="G416" s="86"/>
    </row>
    <row r="417" spans="1:7">
      <c r="G417" s="86"/>
    </row>
    <row r="418" spans="1:7">
      <c r="B418" s="14" t="s">
        <v>19</v>
      </c>
      <c r="C418" s="15">
        <v>42227</v>
      </c>
      <c r="D418" s="15">
        <v>145.07</v>
      </c>
      <c r="E418" s="16">
        <v>3726.7568000000001</v>
      </c>
      <c r="F418" s="17">
        <v>8.8255305846969959E-2</v>
      </c>
      <c r="G418" s="86"/>
    </row>
    <row r="419" spans="1:7">
      <c r="G419" s="86"/>
    </row>
    <row r="420" spans="1:7">
      <c r="B420" s="14" t="s">
        <v>20</v>
      </c>
      <c r="C420" s="15">
        <v>38821</v>
      </c>
      <c r="D420" s="15">
        <v>148.32</v>
      </c>
      <c r="E420" s="16">
        <v>3089.6851000000001</v>
      </c>
      <c r="F420" s="17">
        <v>7.9587983308003402E-2</v>
      </c>
      <c r="G420" s="86"/>
    </row>
    <row r="421" spans="1:7">
      <c r="G421" s="86"/>
    </row>
    <row r="422" spans="1:7">
      <c r="B422" s="18"/>
      <c r="C422" s="18">
        <f>SUM(C398:C420)</f>
        <v>463907</v>
      </c>
      <c r="D422" s="19"/>
      <c r="E422" s="19">
        <f>SUM(E398:E420)</f>
        <v>37435.731400000004</v>
      </c>
      <c r="F422" s="2">
        <f>E422/C422</f>
        <v>8.0696629712420823E-2</v>
      </c>
      <c r="G422" s="86"/>
    </row>
    <row r="423" spans="1:7">
      <c r="A423" s="13" t="s">
        <v>7</v>
      </c>
      <c r="B423" s="7" t="s">
        <v>21</v>
      </c>
      <c r="C423" s="13" t="s">
        <v>183</v>
      </c>
    </row>
    <row r="425" spans="1:7">
      <c r="B425" s="14" t="s">
        <v>9</v>
      </c>
      <c r="C425" s="15">
        <v>0</v>
      </c>
      <c r="E425" s="16">
        <v>0</v>
      </c>
      <c r="F425" s="17">
        <v>0</v>
      </c>
      <c r="G425" s="85"/>
    </row>
    <row r="426" spans="1:7">
      <c r="G426" s="86"/>
    </row>
    <row r="427" spans="1:7">
      <c r="B427" s="14" t="s">
        <v>10</v>
      </c>
      <c r="C427" s="15">
        <v>0</v>
      </c>
      <c r="E427" s="16">
        <v>0</v>
      </c>
      <c r="F427" s="17">
        <v>0</v>
      </c>
      <c r="G427" s="86"/>
    </row>
    <row r="428" spans="1:7">
      <c r="G428" s="86"/>
    </row>
    <row r="429" spans="1:7">
      <c r="B429" s="14" t="s">
        <v>11</v>
      </c>
      <c r="C429" s="15">
        <v>0</v>
      </c>
      <c r="E429" s="16">
        <v>0</v>
      </c>
      <c r="F429" s="17">
        <v>0</v>
      </c>
      <c r="G429" s="86"/>
    </row>
    <row r="430" spans="1:7">
      <c r="G430" s="86"/>
    </row>
    <row r="431" spans="1:7">
      <c r="B431" s="14" t="s">
        <v>12</v>
      </c>
      <c r="C431" s="15">
        <v>0</v>
      </c>
      <c r="E431" s="16">
        <v>0</v>
      </c>
      <c r="F431" s="17">
        <v>0</v>
      </c>
      <c r="G431" s="86"/>
    </row>
    <row r="432" spans="1:7">
      <c r="G432" s="86"/>
    </row>
    <row r="433" spans="2:7">
      <c r="B433" s="14" t="s">
        <v>13</v>
      </c>
      <c r="C433" s="15">
        <v>189</v>
      </c>
      <c r="E433" s="16">
        <v>93.689599999999984</v>
      </c>
      <c r="F433" s="17">
        <v>0.49571216931216933</v>
      </c>
      <c r="G433" s="86"/>
    </row>
    <row r="434" spans="2:7">
      <c r="G434" s="86"/>
    </row>
    <row r="435" spans="2:7">
      <c r="B435" s="14" t="s">
        <v>14</v>
      </c>
      <c r="C435" s="15">
        <v>43</v>
      </c>
      <c r="E435" s="16">
        <v>22.877700000000001</v>
      </c>
      <c r="F435" s="17">
        <v>0.53203953488372091</v>
      </c>
      <c r="G435" s="86"/>
    </row>
    <row r="436" spans="2:7">
      <c r="G436" s="86"/>
    </row>
    <row r="437" spans="2:7">
      <c r="B437" s="14" t="s">
        <v>15</v>
      </c>
      <c r="C437" s="15">
        <v>566</v>
      </c>
      <c r="E437" s="16">
        <v>319.71570000000003</v>
      </c>
      <c r="F437" s="17">
        <v>0.56486872791519438</v>
      </c>
      <c r="G437" s="86"/>
    </row>
    <row r="438" spans="2:7">
      <c r="G438" s="86"/>
    </row>
    <row r="439" spans="2:7">
      <c r="B439" s="14" t="s">
        <v>16</v>
      </c>
      <c r="C439" s="15">
        <v>606</v>
      </c>
      <c r="E439" s="16">
        <v>371.08609999999999</v>
      </c>
      <c r="F439" s="17">
        <v>0.61235330033003299</v>
      </c>
      <c r="G439" s="86"/>
    </row>
    <row r="440" spans="2:7">
      <c r="G440" s="86"/>
    </row>
    <row r="441" spans="2:7">
      <c r="B441" s="14" t="s">
        <v>17</v>
      </c>
      <c r="C441" s="15">
        <v>450</v>
      </c>
      <c r="E441" s="16">
        <v>262.13619999999997</v>
      </c>
      <c r="F441" s="17">
        <v>0.58252488888888887</v>
      </c>
      <c r="G441" s="86"/>
    </row>
    <row r="442" spans="2:7">
      <c r="G442" s="86"/>
    </row>
    <row r="443" spans="2:7">
      <c r="B443" s="14" t="s">
        <v>18</v>
      </c>
      <c r="C443" s="15">
        <v>138</v>
      </c>
      <c r="E443" s="16">
        <v>85.672300000000007</v>
      </c>
      <c r="F443" s="17">
        <v>0.62081376811594202</v>
      </c>
      <c r="G443" s="86"/>
    </row>
    <row r="444" spans="2:7">
      <c r="G444" s="86"/>
    </row>
    <row r="445" spans="2:7">
      <c r="B445" s="14" t="s">
        <v>19</v>
      </c>
      <c r="C445" s="15">
        <v>35</v>
      </c>
      <c r="E445" s="16">
        <v>21.816400000000002</v>
      </c>
      <c r="F445" s="17">
        <v>0.62332571428571426</v>
      </c>
      <c r="G445" s="86"/>
    </row>
    <row r="446" spans="2:7">
      <c r="G446" s="86"/>
    </row>
    <row r="447" spans="2:7">
      <c r="B447" s="14" t="s">
        <v>20</v>
      </c>
      <c r="C447" s="15">
        <v>0</v>
      </c>
      <c r="E447" s="16">
        <v>0</v>
      </c>
      <c r="F447" s="17">
        <v>0</v>
      </c>
      <c r="G447" s="86"/>
    </row>
    <row r="448" spans="2:7">
      <c r="G448" s="86"/>
    </row>
    <row r="449" spans="1:7">
      <c r="B449" s="18"/>
      <c r="C449" s="18">
        <f>SUM(C425:C447)</f>
        <v>2027</v>
      </c>
      <c r="D449" s="19"/>
      <c r="E449" s="19">
        <f>SUM(E425:E447)</f>
        <v>1176.9939999999999</v>
      </c>
      <c r="F449" s="2">
        <f>E449/C449</f>
        <v>0.58065811544153922</v>
      </c>
      <c r="G449" s="86"/>
    </row>
    <row r="450" spans="1:7">
      <c r="A450" s="4" t="s">
        <v>184</v>
      </c>
      <c r="B450" s="5" t="s">
        <v>184</v>
      </c>
      <c r="C450" s="4"/>
      <c r="D450" s="6"/>
      <c r="E450" s="20">
        <f>(E449+E422)</f>
        <v>38612.725400000003</v>
      </c>
      <c r="F450" s="2"/>
    </row>
    <row r="451" spans="1:7">
      <c r="B451" s="18"/>
      <c r="C451" s="18"/>
      <c r="D451" s="19"/>
      <c r="E451" s="19"/>
      <c r="F451" s="2"/>
    </row>
    <row r="452" spans="1:7" s="3" customFormat="1">
      <c r="A452" s="11" t="s">
        <v>49</v>
      </c>
      <c r="B452" s="11" t="s">
        <v>50</v>
      </c>
      <c r="C452" s="12" t="s">
        <v>51</v>
      </c>
    </row>
    <row r="455" spans="1:7">
      <c r="A455" s="13" t="s">
        <v>7</v>
      </c>
      <c r="B455" s="7" t="s">
        <v>8</v>
      </c>
      <c r="C455" s="13" t="s">
        <v>180</v>
      </c>
    </row>
    <row r="456" spans="1:7">
      <c r="B456" s="14" t="s">
        <v>9</v>
      </c>
      <c r="C456" s="15">
        <v>18025</v>
      </c>
      <c r="D456" s="15">
        <v>71.22</v>
      </c>
      <c r="E456" s="16">
        <v>1348.2529000000002</v>
      </c>
      <c r="F456" s="17">
        <v>7.4799051317614426E-2</v>
      </c>
      <c r="G456" s="85"/>
    </row>
    <row r="457" spans="1:7">
      <c r="G457" s="86"/>
    </row>
    <row r="458" spans="1:7">
      <c r="B458" s="14" t="s">
        <v>10</v>
      </c>
      <c r="C458" s="15">
        <v>15126</v>
      </c>
      <c r="D458" s="15">
        <v>61.13</v>
      </c>
      <c r="E458" s="16">
        <v>919.44550000000004</v>
      </c>
      <c r="F458" s="17">
        <v>6.078576623033187E-2</v>
      </c>
      <c r="G458" s="86"/>
    </row>
    <row r="459" spans="1:7">
      <c r="G459" s="86"/>
    </row>
    <row r="460" spans="1:7">
      <c r="B460" s="14" t="s">
        <v>11</v>
      </c>
      <c r="C460" s="15">
        <v>13068</v>
      </c>
      <c r="D460" s="15">
        <v>67.16</v>
      </c>
      <c r="E460" s="16">
        <v>848.53839999999991</v>
      </c>
      <c r="F460" s="17">
        <v>6.4932537496173851E-2</v>
      </c>
      <c r="G460" s="86"/>
    </row>
    <row r="461" spans="1:7">
      <c r="G461" s="86"/>
    </row>
    <row r="462" spans="1:7">
      <c r="B462" s="14" t="s">
        <v>12</v>
      </c>
      <c r="C462" s="15">
        <v>14211</v>
      </c>
      <c r="D462" s="15">
        <v>56.11</v>
      </c>
      <c r="E462" s="16">
        <v>853.88490000000002</v>
      </c>
      <c r="F462" s="17">
        <v>6.0086193793540209E-2</v>
      </c>
      <c r="G462" s="86"/>
    </row>
    <row r="463" spans="1:7">
      <c r="G463" s="86"/>
    </row>
    <row r="464" spans="1:7">
      <c r="B464" s="14" t="s">
        <v>13</v>
      </c>
      <c r="C464" s="15">
        <v>16175</v>
      </c>
      <c r="D464" s="15">
        <v>47.81</v>
      </c>
      <c r="E464" s="16">
        <v>1152.0271</v>
      </c>
      <c r="F464" s="17">
        <v>7.122269551777434E-2</v>
      </c>
      <c r="G464" s="86"/>
    </row>
    <row r="465" spans="2:7">
      <c r="G465" s="86"/>
    </row>
    <row r="466" spans="2:7">
      <c r="B466" s="14" t="s">
        <v>14</v>
      </c>
      <c r="C466" s="15">
        <v>19502</v>
      </c>
      <c r="D466" s="15">
        <v>52.67</v>
      </c>
      <c r="E466" s="16">
        <v>1322.9138</v>
      </c>
      <c r="F466" s="17">
        <v>6.7834775920418408E-2</v>
      </c>
      <c r="G466" s="86"/>
    </row>
    <row r="467" spans="2:7">
      <c r="G467" s="86"/>
    </row>
    <row r="468" spans="2:7">
      <c r="B468" s="14" t="s">
        <v>15</v>
      </c>
      <c r="C468" s="15">
        <v>21270</v>
      </c>
      <c r="D468" s="15">
        <v>52.35</v>
      </c>
      <c r="E468" s="16">
        <v>2628.6565999999998</v>
      </c>
      <c r="F468" s="17">
        <v>0.12358517160319699</v>
      </c>
      <c r="G468" s="86"/>
    </row>
    <row r="469" spans="2:7">
      <c r="G469" s="86"/>
    </row>
    <row r="470" spans="2:7">
      <c r="B470" s="14" t="s">
        <v>16</v>
      </c>
      <c r="C470" s="15">
        <v>18505</v>
      </c>
      <c r="D470" s="15">
        <v>51.47</v>
      </c>
      <c r="E470" s="16">
        <v>1745.9667999999999</v>
      </c>
      <c r="F470" s="17">
        <v>9.4351083490948395E-2</v>
      </c>
      <c r="G470" s="86"/>
    </row>
    <row r="471" spans="2:7">
      <c r="G471" s="86"/>
    </row>
    <row r="472" spans="2:7">
      <c r="B472" s="14" t="s">
        <v>17</v>
      </c>
      <c r="C472" s="15">
        <v>18543</v>
      </c>
      <c r="D472" s="15">
        <v>50.28</v>
      </c>
      <c r="E472" s="16">
        <v>1730.598</v>
      </c>
      <c r="F472" s="17">
        <v>9.3328911179420798E-2</v>
      </c>
      <c r="G472" s="86"/>
    </row>
    <row r="473" spans="2:7">
      <c r="G473" s="86"/>
    </row>
    <row r="474" spans="2:7">
      <c r="B474" s="14" t="s">
        <v>18</v>
      </c>
      <c r="C474" s="15">
        <v>14240</v>
      </c>
      <c r="D474" s="15">
        <v>53.89</v>
      </c>
      <c r="E474" s="16">
        <v>1060.1351999999999</v>
      </c>
      <c r="F474" s="17">
        <v>7.4447696629213481E-2</v>
      </c>
      <c r="G474" s="86"/>
    </row>
    <row r="475" spans="2:7">
      <c r="G475" s="86"/>
    </row>
    <row r="476" spans="2:7">
      <c r="B476" s="14" t="s">
        <v>19</v>
      </c>
      <c r="C476" s="15">
        <v>12419</v>
      </c>
      <c r="D476" s="15">
        <v>53.73</v>
      </c>
      <c r="E476" s="16">
        <v>1096.0426</v>
      </c>
      <c r="F476" s="17">
        <v>8.825530235928819E-2</v>
      </c>
      <c r="G476" s="86"/>
    </row>
    <row r="477" spans="2:7">
      <c r="G477" s="86"/>
    </row>
    <row r="478" spans="2:7">
      <c r="B478" s="14" t="s">
        <v>20</v>
      </c>
      <c r="C478" s="15">
        <v>13261</v>
      </c>
      <c r="D478" s="15">
        <v>68.87</v>
      </c>
      <c r="E478" s="16">
        <v>1055.4163000000001</v>
      </c>
      <c r="F478" s="17">
        <v>7.9587987331272148E-2</v>
      </c>
      <c r="G478" s="86"/>
    </row>
    <row r="479" spans="2:7">
      <c r="G479" s="86"/>
    </row>
    <row r="480" spans="2:7">
      <c r="B480" s="18"/>
      <c r="C480" s="18">
        <f>SUM(C456:C478)</f>
        <v>194345</v>
      </c>
      <c r="D480" s="19"/>
      <c r="E480" s="19">
        <f>SUM(E456:E478)</f>
        <v>15761.878100000002</v>
      </c>
      <c r="F480" s="2">
        <f>E480/C480</f>
        <v>8.1102565540662239E-2</v>
      </c>
      <c r="G480" s="86"/>
    </row>
    <row r="481" spans="1:7">
      <c r="A481" s="13" t="s">
        <v>7</v>
      </c>
      <c r="B481" s="7" t="s">
        <v>21</v>
      </c>
      <c r="C481" s="13" t="s">
        <v>183</v>
      </c>
    </row>
    <row r="483" spans="1:7">
      <c r="B483" s="14" t="s">
        <v>9</v>
      </c>
      <c r="C483" s="15">
        <v>58</v>
      </c>
      <c r="E483" s="16">
        <v>33.119700000000002</v>
      </c>
      <c r="F483" s="17">
        <v>0.57102931034482762</v>
      </c>
      <c r="G483" s="85"/>
    </row>
    <row r="484" spans="1:7">
      <c r="G484" s="86"/>
    </row>
    <row r="485" spans="1:7">
      <c r="B485" s="14" t="s">
        <v>10</v>
      </c>
      <c r="C485" s="15">
        <v>52</v>
      </c>
      <c r="E485" s="16">
        <v>28.54</v>
      </c>
      <c r="F485" s="17">
        <v>0.54884615384615387</v>
      </c>
      <c r="G485" s="86"/>
    </row>
    <row r="486" spans="1:7">
      <c r="G486" s="86"/>
    </row>
    <row r="487" spans="1:7">
      <c r="B487" s="14" t="s">
        <v>11</v>
      </c>
      <c r="C487" s="15">
        <v>119</v>
      </c>
      <c r="E487" s="16">
        <v>63.0122</v>
      </c>
      <c r="F487" s="17">
        <v>0.52951428571428572</v>
      </c>
      <c r="G487" s="86"/>
    </row>
    <row r="488" spans="1:7">
      <c r="G488" s="86"/>
    </row>
    <row r="489" spans="1:7">
      <c r="B489" s="14" t="s">
        <v>12</v>
      </c>
      <c r="C489" s="15">
        <v>180</v>
      </c>
      <c r="E489" s="16">
        <v>93.4084</v>
      </c>
      <c r="F489" s="17">
        <v>0.51893555555555559</v>
      </c>
      <c r="G489" s="86"/>
    </row>
    <row r="490" spans="1:7">
      <c r="G490" s="86"/>
    </row>
    <row r="491" spans="1:7">
      <c r="B491" s="14" t="s">
        <v>13</v>
      </c>
      <c r="C491" s="15">
        <v>341</v>
      </c>
      <c r="E491" s="16">
        <v>169.03790000000001</v>
      </c>
      <c r="F491" s="17">
        <v>0.4957123167155425</v>
      </c>
      <c r="G491" s="86"/>
    </row>
    <row r="492" spans="1:7">
      <c r="G492" s="86"/>
    </row>
    <row r="493" spans="1:7">
      <c r="B493" s="14" t="s">
        <v>14</v>
      </c>
      <c r="C493" s="15">
        <v>600</v>
      </c>
      <c r="E493" s="16">
        <v>319.22329999999999</v>
      </c>
      <c r="F493" s="17">
        <v>0.53203883333333335</v>
      </c>
      <c r="G493" s="86"/>
    </row>
    <row r="494" spans="1:7">
      <c r="G494" s="86"/>
    </row>
    <row r="495" spans="1:7">
      <c r="B495" s="14" t="s">
        <v>15</v>
      </c>
      <c r="C495" s="15">
        <v>708</v>
      </c>
      <c r="E495" s="16">
        <v>399.92700000000002</v>
      </c>
      <c r="F495" s="17">
        <v>0.56486864406779658</v>
      </c>
      <c r="G495" s="86"/>
    </row>
    <row r="496" spans="1:7">
      <c r="G496" s="86"/>
    </row>
    <row r="497" spans="1:7">
      <c r="B497" s="14" t="s">
        <v>16</v>
      </c>
      <c r="C497" s="15">
        <v>701</v>
      </c>
      <c r="E497" s="16">
        <v>429.25970000000001</v>
      </c>
      <c r="F497" s="17">
        <v>0.6123533523537803</v>
      </c>
      <c r="G497" s="86"/>
    </row>
    <row r="498" spans="1:7">
      <c r="G498" s="86"/>
    </row>
    <row r="499" spans="1:7">
      <c r="B499" s="14" t="s">
        <v>17</v>
      </c>
      <c r="C499" s="15">
        <v>672</v>
      </c>
      <c r="E499" s="16">
        <v>391.45679999999999</v>
      </c>
      <c r="F499" s="17">
        <v>0.58252499999999996</v>
      </c>
      <c r="G499" s="86"/>
    </row>
    <row r="500" spans="1:7">
      <c r="G500" s="86"/>
    </row>
    <row r="501" spans="1:7">
      <c r="B501" s="14" t="s">
        <v>18</v>
      </c>
      <c r="C501" s="15">
        <v>323</v>
      </c>
      <c r="E501" s="16">
        <v>200.52290000000002</v>
      </c>
      <c r="F501" s="17">
        <v>0.62081393188854495</v>
      </c>
      <c r="G501" s="86"/>
    </row>
    <row r="502" spans="1:7">
      <c r="G502" s="86"/>
    </row>
    <row r="503" spans="1:7">
      <c r="B503" s="14" t="s">
        <v>19</v>
      </c>
      <c r="C503" s="15">
        <v>130</v>
      </c>
      <c r="E503" s="16">
        <v>81.032399999999996</v>
      </c>
      <c r="F503" s="17">
        <v>0.62332615384615386</v>
      </c>
      <c r="G503" s="86"/>
    </row>
    <row r="504" spans="1:7">
      <c r="G504" s="86"/>
    </row>
    <row r="505" spans="1:7">
      <c r="B505" s="14" t="s">
        <v>20</v>
      </c>
      <c r="C505" s="15">
        <v>62</v>
      </c>
      <c r="E505" s="16">
        <v>39.7699</v>
      </c>
      <c r="F505" s="17">
        <v>0.64144999999999996</v>
      </c>
      <c r="G505" s="86"/>
    </row>
    <row r="506" spans="1:7">
      <c r="G506" s="86"/>
    </row>
    <row r="507" spans="1:7">
      <c r="B507" s="18"/>
      <c r="C507" s="18">
        <f>SUM(C483:C505)</f>
        <v>3946</v>
      </c>
      <c r="D507" s="19"/>
      <c r="E507" s="19">
        <f>SUM(E483:E505)</f>
        <v>2248.3101999999999</v>
      </c>
      <c r="F507" s="2">
        <f>E507/C507</f>
        <v>0.56976943740496699</v>
      </c>
      <c r="G507" s="86"/>
    </row>
    <row r="508" spans="1:7">
      <c r="A508" s="4" t="s">
        <v>184</v>
      </c>
      <c r="B508" s="5" t="s">
        <v>184</v>
      </c>
      <c r="C508" s="4"/>
      <c r="D508" s="6"/>
      <c r="E508" s="20">
        <f>(E507+E480)</f>
        <v>18010.188300000002</v>
      </c>
      <c r="F508" s="2"/>
    </row>
    <row r="509" spans="1:7">
      <c r="B509" s="18"/>
      <c r="C509" s="18"/>
      <c r="D509" s="19"/>
      <c r="E509" s="19"/>
      <c r="F509" s="2"/>
    </row>
    <row r="510" spans="1:7" s="3" customFormat="1">
      <c r="A510" s="11" t="s">
        <v>52</v>
      </c>
      <c r="B510" s="11" t="s">
        <v>53</v>
      </c>
      <c r="C510" s="12" t="s">
        <v>54</v>
      </c>
    </row>
    <row r="513" spans="1:7">
      <c r="A513" s="13" t="s">
        <v>7</v>
      </c>
      <c r="B513" s="7" t="s">
        <v>8</v>
      </c>
      <c r="C513" s="13" t="s">
        <v>180</v>
      </c>
    </row>
    <row r="514" spans="1:7">
      <c r="B514" s="14" t="s">
        <v>9</v>
      </c>
      <c r="C514" s="15">
        <v>84785</v>
      </c>
      <c r="D514" s="15">
        <v>199.12</v>
      </c>
      <c r="E514" s="16">
        <v>6341.8375999999998</v>
      </c>
      <c r="F514" s="17">
        <v>7.4799051719054072E-2</v>
      </c>
      <c r="G514" s="87" t="s">
        <v>187</v>
      </c>
    </row>
    <row r="515" spans="1:7">
      <c r="G515" s="86"/>
    </row>
    <row r="516" spans="1:7">
      <c r="B516" s="14" t="s">
        <v>10</v>
      </c>
      <c r="C516" s="15">
        <v>88053</v>
      </c>
      <c r="D516" s="15">
        <v>183.97</v>
      </c>
      <c r="E516" s="16">
        <v>5352.3693000000003</v>
      </c>
      <c r="F516" s="17">
        <v>6.0785768798337358E-2</v>
      </c>
      <c r="G516" s="86"/>
    </row>
    <row r="517" spans="1:7">
      <c r="G517" s="86"/>
    </row>
    <row r="518" spans="1:7">
      <c r="B518" s="14" t="s">
        <v>11</v>
      </c>
      <c r="C518" s="15">
        <v>99543</v>
      </c>
      <c r="D518" s="15">
        <v>350.45</v>
      </c>
      <c r="E518" s="16">
        <v>6463.5798000000013</v>
      </c>
      <c r="F518" s="17">
        <v>6.4932539706458514E-2</v>
      </c>
      <c r="G518" s="86"/>
    </row>
    <row r="519" spans="1:7">
      <c r="G519" s="86"/>
    </row>
    <row r="520" spans="1:7">
      <c r="B520" s="14" t="s">
        <v>12</v>
      </c>
      <c r="C520" s="15">
        <v>128317</v>
      </c>
      <c r="D520" s="15">
        <v>475.11</v>
      </c>
      <c r="E520" s="16">
        <v>7710.0796999999993</v>
      </c>
      <c r="F520" s="17">
        <v>6.0086190450213142E-2</v>
      </c>
      <c r="G520" s="86"/>
    </row>
    <row r="521" spans="1:7">
      <c r="G521" s="86"/>
    </row>
    <row r="522" spans="1:7">
      <c r="B522" s="14" t="s">
        <v>13</v>
      </c>
      <c r="C522" s="15">
        <v>194732</v>
      </c>
      <c r="D522" s="15">
        <v>670.63</v>
      </c>
      <c r="E522" s="16">
        <v>13869.3375</v>
      </c>
      <c r="F522" s="17">
        <v>7.1222693239940016E-2</v>
      </c>
      <c r="G522" s="86"/>
    </row>
    <row r="523" spans="1:7">
      <c r="G523" s="86"/>
    </row>
    <row r="524" spans="1:7">
      <c r="B524" s="14" t="s">
        <v>14</v>
      </c>
      <c r="C524" s="15">
        <v>254365</v>
      </c>
      <c r="D524" s="15">
        <v>713.86</v>
      </c>
      <c r="E524" s="16">
        <v>17254.792300000001</v>
      </c>
      <c r="F524" s="17">
        <v>6.7834774045171298E-2</v>
      </c>
      <c r="G524" s="86"/>
    </row>
    <row r="525" spans="1:7">
      <c r="G525" s="86"/>
    </row>
    <row r="526" spans="1:7">
      <c r="B526" s="14" t="s">
        <v>15</v>
      </c>
      <c r="C526" s="15">
        <v>323082</v>
      </c>
      <c r="D526" s="15">
        <v>752.34</v>
      </c>
      <c r="E526" s="16">
        <v>39928.144999999997</v>
      </c>
      <c r="F526" s="17">
        <v>0.12358517342346526</v>
      </c>
      <c r="G526" s="86"/>
    </row>
    <row r="527" spans="1:7">
      <c r="G527" s="86"/>
    </row>
    <row r="528" spans="1:7">
      <c r="B528" s="14" t="s">
        <v>16</v>
      </c>
      <c r="C528" s="15">
        <v>262657</v>
      </c>
      <c r="D528" s="15">
        <v>754.12</v>
      </c>
      <c r="E528" s="16">
        <v>24781.972600000001</v>
      </c>
      <c r="F528" s="17">
        <v>9.4351083732776966E-2</v>
      </c>
      <c r="G528" s="86"/>
    </row>
    <row r="529" spans="1:7">
      <c r="G529" s="86"/>
    </row>
    <row r="530" spans="1:7">
      <c r="B530" s="14" t="s">
        <v>17</v>
      </c>
      <c r="C530" s="15">
        <v>246496</v>
      </c>
      <c r="D530" s="15">
        <v>665.13</v>
      </c>
      <c r="E530" s="16">
        <v>23005.203000000001</v>
      </c>
      <c r="F530" s="17">
        <v>9.3328910002596396E-2</v>
      </c>
      <c r="G530" s="86"/>
    </row>
    <row r="531" spans="1:7">
      <c r="G531" s="86"/>
    </row>
    <row r="532" spans="1:7">
      <c r="B532" s="14" t="s">
        <v>18</v>
      </c>
      <c r="C532" s="15">
        <v>148647</v>
      </c>
      <c r="D532" s="15">
        <v>476.48</v>
      </c>
      <c r="E532" s="16">
        <v>11066.426600000001</v>
      </c>
      <c r="F532" s="17">
        <v>7.4447695547168791E-2</v>
      </c>
      <c r="G532" s="86"/>
    </row>
    <row r="533" spans="1:7">
      <c r="G533" s="86"/>
    </row>
    <row r="534" spans="1:7">
      <c r="B534" s="14" t="s">
        <v>19</v>
      </c>
      <c r="C534" s="15">
        <v>105166</v>
      </c>
      <c r="D534" s="15">
        <v>362.61</v>
      </c>
      <c r="E534" s="16">
        <v>9281.4575000000004</v>
      </c>
      <c r="F534" s="17">
        <v>8.8255305897343247E-2</v>
      </c>
      <c r="G534" s="86"/>
    </row>
    <row r="535" spans="1:7">
      <c r="G535" s="86"/>
    </row>
    <row r="536" spans="1:7">
      <c r="B536" s="14" t="s">
        <v>20</v>
      </c>
      <c r="C536" s="15">
        <v>82115</v>
      </c>
      <c r="D536" s="15">
        <v>178.33</v>
      </c>
      <c r="E536" s="16">
        <v>6535.3672999999999</v>
      </c>
      <c r="F536" s="17">
        <v>7.9587983924983244E-2</v>
      </c>
      <c r="G536" s="86"/>
    </row>
    <row r="537" spans="1:7">
      <c r="G537" s="86"/>
    </row>
    <row r="538" spans="1:7">
      <c r="B538" s="18"/>
      <c r="C538" s="18">
        <f>SUM(C514:C536)</f>
        <v>2017958</v>
      </c>
      <c r="D538" s="19"/>
      <c r="E538" s="19">
        <f>SUM(E514:E536)</f>
        <v>171590.56820000001</v>
      </c>
      <c r="F538" s="2">
        <f>E538/C538</f>
        <v>8.5031783714031708E-2</v>
      </c>
      <c r="G538" s="86"/>
    </row>
    <row r="539" spans="1:7">
      <c r="A539" s="4" t="s">
        <v>184</v>
      </c>
      <c r="B539" s="5" t="s">
        <v>184</v>
      </c>
      <c r="C539" s="4"/>
      <c r="D539" s="6"/>
      <c r="E539" s="20">
        <f>(E538+E511)</f>
        <v>171590.56820000001</v>
      </c>
      <c r="F539" s="2"/>
    </row>
    <row r="540" spans="1:7">
      <c r="B540" s="18"/>
      <c r="C540" s="18"/>
      <c r="D540" s="19"/>
      <c r="E540" s="19"/>
      <c r="F540" s="2"/>
    </row>
    <row r="541" spans="1:7" s="3" customFormat="1">
      <c r="A541" s="11" t="s">
        <v>55</v>
      </c>
      <c r="B541" s="11" t="s">
        <v>56</v>
      </c>
    </row>
    <row r="544" spans="1:7">
      <c r="A544" s="13" t="s">
        <v>7</v>
      </c>
      <c r="B544" s="7" t="s">
        <v>8</v>
      </c>
      <c r="C544" s="13" t="s">
        <v>180</v>
      </c>
    </row>
    <row r="545" spans="2:7">
      <c r="B545" s="14" t="s">
        <v>9</v>
      </c>
      <c r="C545" s="15">
        <v>1632</v>
      </c>
      <c r="D545" s="15">
        <v>67.45</v>
      </c>
      <c r="E545" s="16">
        <v>122.07210000000001</v>
      </c>
      <c r="F545" s="17">
        <v>7.4799080882352945E-2</v>
      </c>
      <c r="G545" s="88" t="s">
        <v>313</v>
      </c>
    </row>
    <row r="546" spans="2:7">
      <c r="G546" s="86"/>
    </row>
    <row r="547" spans="2:7">
      <c r="B547" s="14" t="s">
        <v>10</v>
      </c>
      <c r="C547" s="15">
        <v>1619</v>
      </c>
      <c r="D547" s="15">
        <v>68.239999999999995</v>
      </c>
      <c r="E547" s="16">
        <v>98.412199999999999</v>
      </c>
      <c r="F547" s="17">
        <v>6.0785793699814697E-2</v>
      </c>
      <c r="G547" s="86"/>
    </row>
    <row r="548" spans="2:7">
      <c r="G548" s="86"/>
    </row>
    <row r="549" spans="2:7">
      <c r="B549" s="14" t="s">
        <v>11</v>
      </c>
      <c r="C549" s="15">
        <v>1748</v>
      </c>
      <c r="D549" s="15">
        <v>67.73</v>
      </c>
      <c r="E549" s="16">
        <v>113.50209999999998</v>
      </c>
      <c r="F549" s="17">
        <v>6.4932551487414183E-2</v>
      </c>
      <c r="G549" s="86"/>
    </row>
    <row r="550" spans="2:7">
      <c r="G550" s="86"/>
    </row>
    <row r="551" spans="2:7">
      <c r="B551" s="14" t="s">
        <v>12</v>
      </c>
      <c r="C551" s="15">
        <v>1954</v>
      </c>
      <c r="D551" s="15">
        <v>67.38</v>
      </c>
      <c r="E551" s="16">
        <v>117.4084</v>
      </c>
      <c r="F551" s="17">
        <v>6.0086182190378708E-2</v>
      </c>
      <c r="G551" s="86"/>
    </row>
    <row r="552" spans="2:7">
      <c r="G552" s="86"/>
    </row>
    <row r="553" spans="2:7">
      <c r="B553" s="14" t="s">
        <v>13</v>
      </c>
      <c r="C553" s="15">
        <v>2227</v>
      </c>
      <c r="D553" s="15">
        <v>68.67</v>
      </c>
      <c r="E553" s="16">
        <v>158.6129</v>
      </c>
      <c r="F553" s="17">
        <v>7.122267624607094E-2</v>
      </c>
      <c r="G553" s="86"/>
    </row>
    <row r="554" spans="2:7">
      <c r="G554" s="86"/>
    </row>
    <row r="555" spans="2:7">
      <c r="B555" s="14" t="s">
        <v>14</v>
      </c>
      <c r="C555" s="15">
        <v>2437</v>
      </c>
      <c r="D555" s="15">
        <v>68.16</v>
      </c>
      <c r="E555" s="16">
        <v>165.31329999999997</v>
      </c>
      <c r="F555" s="17">
        <v>6.7834755847353295E-2</v>
      </c>
      <c r="G555" s="86"/>
    </row>
    <row r="556" spans="2:7">
      <c r="G556" s="86"/>
    </row>
    <row r="557" spans="2:7">
      <c r="B557" s="14" t="s">
        <v>15</v>
      </c>
      <c r="C557" s="15">
        <v>2578</v>
      </c>
      <c r="D557" s="15">
        <v>68.87</v>
      </c>
      <c r="E557" s="16">
        <v>318.6026</v>
      </c>
      <c r="F557" s="17">
        <v>0.12358518231186967</v>
      </c>
      <c r="G557" s="86"/>
    </row>
    <row r="558" spans="2:7">
      <c r="G558" s="86"/>
    </row>
    <row r="559" spans="2:7">
      <c r="B559" s="14" t="s">
        <v>16</v>
      </c>
      <c r="C559" s="15">
        <v>2299</v>
      </c>
      <c r="D559" s="15">
        <v>69.069999999999993</v>
      </c>
      <c r="E559" s="16">
        <v>216.91309999999999</v>
      </c>
      <c r="F559" s="17">
        <v>9.4351065680730747E-2</v>
      </c>
      <c r="G559" s="86"/>
    </row>
    <row r="560" spans="2:7">
      <c r="G560" s="86"/>
    </row>
    <row r="561" spans="1:7">
      <c r="B561" s="14" t="s">
        <v>17</v>
      </c>
      <c r="C561" s="15">
        <v>2489</v>
      </c>
      <c r="D561" s="15">
        <v>67.62</v>
      </c>
      <c r="E561" s="16">
        <v>232.29570000000001</v>
      </c>
      <c r="F561" s="17">
        <v>9.3328927280032142E-2</v>
      </c>
      <c r="G561" s="86"/>
    </row>
    <row r="562" spans="1:7">
      <c r="G562" s="86"/>
    </row>
    <row r="563" spans="1:7">
      <c r="B563" s="14" t="s">
        <v>18</v>
      </c>
      <c r="C563" s="15">
        <v>2118</v>
      </c>
      <c r="D563" s="15">
        <v>68.930000000000007</v>
      </c>
      <c r="E563" s="16">
        <v>157.68020000000001</v>
      </c>
      <c r="F563" s="17">
        <v>7.444768649669499E-2</v>
      </c>
      <c r="G563" s="86"/>
    </row>
    <row r="564" spans="1:7">
      <c r="G564" s="86"/>
    </row>
    <row r="565" spans="1:7">
      <c r="B565" s="14" t="s">
        <v>19</v>
      </c>
      <c r="C565" s="15">
        <v>1722</v>
      </c>
      <c r="D565" s="15">
        <v>67.44</v>
      </c>
      <c r="E565" s="16">
        <v>151.97559999999999</v>
      </c>
      <c r="F565" s="17">
        <v>8.8255284552845523E-2</v>
      </c>
      <c r="G565" s="86"/>
    </row>
    <row r="566" spans="1:7">
      <c r="G566" s="86"/>
    </row>
    <row r="567" spans="1:7">
      <c r="B567" s="14" t="s">
        <v>20</v>
      </c>
      <c r="C567" s="15">
        <v>1765</v>
      </c>
      <c r="D567" s="15">
        <v>67.53</v>
      </c>
      <c r="E567" s="16">
        <v>140.47280000000001</v>
      </c>
      <c r="F567" s="17">
        <v>7.9587988668555237E-2</v>
      </c>
      <c r="G567" s="86"/>
    </row>
    <row r="568" spans="1:7">
      <c r="G568" s="86"/>
    </row>
    <row r="569" spans="1:7">
      <c r="B569" s="18"/>
      <c r="C569" s="18">
        <f>SUM(C545:C567)</f>
        <v>24588</v>
      </c>
      <c r="D569" s="19"/>
      <c r="E569" s="19">
        <f>SUM(E545:E567)</f>
        <v>1993.261</v>
      </c>
      <c r="F569" s="2">
        <f>E569/C569</f>
        <v>8.1066414511143645E-2</v>
      </c>
      <c r="G569" s="86"/>
    </row>
    <row r="570" spans="1:7">
      <c r="A570" s="13" t="s">
        <v>7</v>
      </c>
      <c r="B570" s="7" t="s">
        <v>21</v>
      </c>
      <c r="C570" s="13" t="s">
        <v>183</v>
      </c>
    </row>
    <row r="572" spans="1:7">
      <c r="B572" s="14" t="s">
        <v>9</v>
      </c>
      <c r="C572" s="15">
        <v>1130</v>
      </c>
      <c r="E572" s="16">
        <v>645.26400000000001</v>
      </c>
      <c r="F572" s="17">
        <v>0.57103008849557524</v>
      </c>
      <c r="G572" s="88" t="s">
        <v>314</v>
      </c>
    </row>
    <row r="573" spans="1:7">
      <c r="G573" s="86"/>
    </row>
    <row r="574" spans="1:7">
      <c r="B574" s="14" t="s">
        <v>10</v>
      </c>
      <c r="C574" s="15">
        <v>1260</v>
      </c>
      <c r="E574" s="16">
        <v>691.54539999999997</v>
      </c>
      <c r="F574" s="17">
        <v>0.54884555555555559</v>
      </c>
      <c r="G574" s="86"/>
    </row>
    <row r="575" spans="1:7">
      <c r="G575" s="86"/>
    </row>
    <row r="576" spans="1:7">
      <c r="B576" s="14" t="s">
        <v>11</v>
      </c>
      <c r="C576" s="15">
        <v>1310</v>
      </c>
      <c r="E576" s="16">
        <v>693.66390000000001</v>
      </c>
      <c r="F576" s="17">
        <v>0.52951442748091604</v>
      </c>
      <c r="G576" s="86"/>
    </row>
    <row r="577" spans="2:7">
      <c r="G577" s="86"/>
    </row>
    <row r="578" spans="2:7">
      <c r="B578" s="14" t="s">
        <v>12</v>
      </c>
      <c r="C578" s="15">
        <v>1260</v>
      </c>
      <c r="E578" s="16">
        <v>653.85900000000004</v>
      </c>
      <c r="F578" s="17">
        <v>0.51893571428571428</v>
      </c>
      <c r="G578" s="86"/>
    </row>
    <row r="579" spans="2:7">
      <c r="G579" s="86"/>
    </row>
    <row r="580" spans="2:7">
      <c r="B580" s="14" t="s">
        <v>13</v>
      </c>
      <c r="C580" s="15">
        <v>1790</v>
      </c>
      <c r="E580" s="16">
        <v>887.32510000000013</v>
      </c>
      <c r="F580" s="17">
        <v>0.49571234636871508</v>
      </c>
      <c r="G580" s="86"/>
    </row>
    <row r="581" spans="2:7">
      <c r="G581" s="86"/>
    </row>
    <row r="582" spans="2:7">
      <c r="B582" s="14" t="s">
        <v>14</v>
      </c>
      <c r="C582" s="15">
        <v>1760</v>
      </c>
      <c r="E582" s="16">
        <v>936.38840000000016</v>
      </c>
      <c r="F582" s="17">
        <v>0.53203886363636366</v>
      </c>
      <c r="G582" s="86"/>
    </row>
    <row r="583" spans="2:7">
      <c r="G583" s="86"/>
    </row>
    <row r="584" spans="2:7">
      <c r="B584" s="14" t="s">
        <v>15</v>
      </c>
      <c r="C584" s="15">
        <v>1950</v>
      </c>
      <c r="E584" s="16">
        <v>1101.4938999999999</v>
      </c>
      <c r="F584" s="17">
        <v>0.56486866666666669</v>
      </c>
      <c r="G584" s="86"/>
    </row>
    <row r="585" spans="2:7">
      <c r="G585" s="86"/>
    </row>
    <row r="586" spans="2:7">
      <c r="B586" s="14" t="s">
        <v>16</v>
      </c>
      <c r="C586" s="15">
        <v>1580</v>
      </c>
      <c r="E586" s="16">
        <v>967.51830000000007</v>
      </c>
      <c r="F586" s="17">
        <v>0.61235335443037975</v>
      </c>
      <c r="G586" s="86"/>
    </row>
    <row r="587" spans="2:7">
      <c r="G587" s="86"/>
    </row>
    <row r="588" spans="2:7">
      <c r="B588" s="14" t="s">
        <v>17</v>
      </c>
      <c r="C588" s="15">
        <v>1950</v>
      </c>
      <c r="E588" s="16">
        <v>1135.9237000000001</v>
      </c>
      <c r="F588" s="17">
        <v>0.58252497435897432</v>
      </c>
      <c r="G588" s="86"/>
    </row>
    <row r="589" spans="2:7">
      <c r="G589" s="86"/>
    </row>
    <row r="590" spans="2:7">
      <c r="B590" s="14" t="s">
        <v>18</v>
      </c>
      <c r="C590" s="15">
        <v>1550</v>
      </c>
      <c r="E590" s="16">
        <v>962.26160000000004</v>
      </c>
      <c r="F590" s="17">
        <v>0.62081393548387098</v>
      </c>
      <c r="G590" s="86"/>
    </row>
    <row r="591" spans="2:7">
      <c r="G591" s="86"/>
    </row>
    <row r="592" spans="2:7">
      <c r="B592" s="14" t="s">
        <v>19</v>
      </c>
      <c r="C592" s="15">
        <v>1300</v>
      </c>
      <c r="E592" s="16">
        <v>810.32380000000001</v>
      </c>
      <c r="F592" s="17">
        <v>0.62332600000000005</v>
      </c>
      <c r="G592" s="86"/>
    </row>
    <row r="593" spans="1:7">
      <c r="G593" s="86"/>
    </row>
    <row r="594" spans="1:7">
      <c r="B594" s="14" t="s">
        <v>20</v>
      </c>
      <c r="C594" s="15">
        <v>1290</v>
      </c>
      <c r="E594" s="16">
        <v>827.47089999999992</v>
      </c>
      <c r="F594" s="17">
        <v>0.6414503100775194</v>
      </c>
      <c r="G594" s="86"/>
    </row>
    <row r="595" spans="1:7">
      <c r="G595" s="86"/>
    </row>
    <row r="596" spans="1:7">
      <c r="B596" s="18"/>
      <c r="C596" s="18">
        <f>SUM(C572:C594)</f>
        <v>18130</v>
      </c>
      <c r="D596" s="19"/>
      <c r="E596" s="19">
        <f>SUM(E572:E594)</f>
        <v>10313.038</v>
      </c>
      <c r="F596" s="2">
        <f>E596/C596</f>
        <v>0.56883827909542195</v>
      </c>
      <c r="G596" s="86"/>
    </row>
    <row r="597" spans="1:7">
      <c r="A597" s="4" t="s">
        <v>184</v>
      </c>
      <c r="B597" s="5" t="s">
        <v>184</v>
      </c>
      <c r="C597" s="4"/>
      <c r="D597" s="6"/>
      <c r="E597" s="20">
        <f>(E596+E569)</f>
        <v>12306.299000000001</v>
      </c>
      <c r="F597" s="2"/>
    </row>
    <row r="598" spans="1:7">
      <c r="B598" s="18"/>
      <c r="C598" s="18"/>
      <c r="D598" s="19"/>
      <c r="E598" s="19"/>
      <c r="F598" s="2"/>
    </row>
    <row r="599" spans="1:7" s="3" customFormat="1">
      <c r="A599" s="11" t="s">
        <v>57</v>
      </c>
      <c r="B599" s="11" t="s">
        <v>58</v>
      </c>
      <c r="C599" s="12" t="s">
        <v>59</v>
      </c>
    </row>
    <row r="602" spans="1:7">
      <c r="A602" s="13" t="s">
        <v>7</v>
      </c>
      <c r="B602" s="7" t="s">
        <v>8</v>
      </c>
      <c r="C602" s="13" t="s">
        <v>180</v>
      </c>
    </row>
    <row r="603" spans="1:7">
      <c r="B603" s="14" t="s">
        <v>9</v>
      </c>
      <c r="C603" s="15">
        <v>36242</v>
      </c>
      <c r="D603" s="15">
        <v>79.010000000000005</v>
      </c>
      <c r="E603" s="16">
        <v>2710.8672000000001</v>
      </c>
      <c r="F603" s="17">
        <v>7.479905082500965E-2</v>
      </c>
      <c r="G603" s="88" t="s">
        <v>189</v>
      </c>
    </row>
    <row r="604" spans="1:7">
      <c r="G604" s="86"/>
    </row>
    <row r="605" spans="1:7">
      <c r="B605" s="14" t="s">
        <v>10</v>
      </c>
      <c r="C605" s="15">
        <v>36466</v>
      </c>
      <c r="D605" s="15">
        <v>94.86</v>
      </c>
      <c r="E605" s="16">
        <v>2216.6138999999998</v>
      </c>
      <c r="F605" s="17">
        <v>6.0785770306586953E-2</v>
      </c>
      <c r="G605" s="86"/>
    </row>
    <row r="606" spans="1:7">
      <c r="G606" s="86"/>
    </row>
    <row r="607" spans="1:7">
      <c r="B607" s="14" t="s">
        <v>11</v>
      </c>
      <c r="C607" s="15">
        <v>38746</v>
      </c>
      <c r="D607" s="15">
        <v>91.87</v>
      </c>
      <c r="E607" s="16">
        <v>2515.8762000000002</v>
      </c>
      <c r="F607" s="17">
        <v>6.4932540133175023E-2</v>
      </c>
      <c r="G607" s="86"/>
    </row>
    <row r="608" spans="1:7">
      <c r="G608" s="86"/>
    </row>
    <row r="609" spans="2:7">
      <c r="B609" s="14" t="s">
        <v>12</v>
      </c>
      <c r="C609" s="15">
        <v>43690</v>
      </c>
      <c r="D609" s="15">
        <v>106.53</v>
      </c>
      <c r="E609" s="16">
        <v>2625.1657</v>
      </c>
      <c r="F609" s="17">
        <v>6.0086191348134574E-2</v>
      </c>
      <c r="G609" s="86"/>
    </row>
    <row r="610" spans="2:7">
      <c r="G610" s="86"/>
    </row>
    <row r="611" spans="2:7">
      <c r="B611" s="14" t="s">
        <v>13</v>
      </c>
      <c r="C611" s="15">
        <v>51623</v>
      </c>
      <c r="D611" s="15">
        <v>118.75</v>
      </c>
      <c r="E611" s="16">
        <v>3676.7290999999996</v>
      </c>
      <c r="F611" s="17">
        <v>7.1222693373108881E-2</v>
      </c>
      <c r="G611" s="86"/>
    </row>
    <row r="612" spans="2:7">
      <c r="G612" s="86"/>
    </row>
    <row r="613" spans="2:7">
      <c r="B613" s="14" t="s">
        <v>14</v>
      </c>
      <c r="C613" s="15">
        <v>57687</v>
      </c>
      <c r="D613" s="15">
        <v>187.65</v>
      </c>
      <c r="E613" s="16">
        <v>3913.1846</v>
      </c>
      <c r="F613" s="17">
        <v>6.7834773865862313E-2</v>
      </c>
      <c r="G613" s="86"/>
    </row>
    <row r="614" spans="2:7">
      <c r="G614" s="86"/>
    </row>
    <row r="615" spans="2:7">
      <c r="B615" s="14" t="s">
        <v>15</v>
      </c>
      <c r="C615" s="15">
        <v>78079</v>
      </c>
      <c r="D615" s="15">
        <v>194.91</v>
      </c>
      <c r="E615" s="16">
        <v>9649.4066999999995</v>
      </c>
      <c r="F615" s="17">
        <v>0.12358517270969147</v>
      </c>
      <c r="G615" s="86"/>
    </row>
    <row r="616" spans="2:7">
      <c r="G616" s="86"/>
    </row>
    <row r="617" spans="2:7">
      <c r="B617" s="14" t="s">
        <v>16</v>
      </c>
      <c r="C617" s="15">
        <v>69886</v>
      </c>
      <c r="D617" s="15">
        <v>180.88</v>
      </c>
      <c r="E617" s="16">
        <v>6593.8198000000002</v>
      </c>
      <c r="F617" s="17">
        <v>9.4351083192627985E-2</v>
      </c>
      <c r="G617" s="86"/>
    </row>
    <row r="618" spans="2:7">
      <c r="G618" s="86"/>
    </row>
    <row r="619" spans="2:7">
      <c r="B619" s="14" t="s">
        <v>17</v>
      </c>
      <c r="C619" s="15">
        <v>71174</v>
      </c>
      <c r="D619" s="15">
        <v>182.13</v>
      </c>
      <c r="E619" s="16">
        <v>6642.5919000000004</v>
      </c>
      <c r="F619" s="17">
        <v>9.3328910838227447E-2</v>
      </c>
      <c r="G619" s="86"/>
    </row>
    <row r="620" spans="2:7">
      <c r="G620" s="86"/>
    </row>
    <row r="621" spans="2:7">
      <c r="B621" s="14" t="s">
        <v>18</v>
      </c>
      <c r="C621" s="15">
        <v>52227</v>
      </c>
      <c r="D621" s="15">
        <v>170.7</v>
      </c>
      <c r="E621" s="16">
        <v>3888.1797999999999</v>
      </c>
      <c r="F621" s="17">
        <v>7.444769563635667E-2</v>
      </c>
      <c r="G621" s="86"/>
    </row>
    <row r="622" spans="2:7">
      <c r="G622" s="86"/>
    </row>
    <row r="623" spans="2:7">
      <c r="B623" s="14" t="s">
        <v>19</v>
      </c>
      <c r="C623" s="15">
        <v>45332</v>
      </c>
      <c r="D623" s="15">
        <v>136.28</v>
      </c>
      <c r="E623" s="16">
        <v>4000.7896000000001</v>
      </c>
      <c r="F623" s="17">
        <v>8.8255307509044381E-2</v>
      </c>
      <c r="G623" s="86"/>
    </row>
    <row r="624" spans="2:7">
      <c r="G624" s="86"/>
    </row>
    <row r="625" spans="1:7">
      <c r="B625" s="14" t="s">
        <v>20</v>
      </c>
      <c r="C625" s="15">
        <v>42484</v>
      </c>
      <c r="D625" s="15">
        <v>96.74</v>
      </c>
      <c r="E625" s="16">
        <v>3381.2159000000001</v>
      </c>
      <c r="F625" s="17">
        <v>7.9587983711514917E-2</v>
      </c>
      <c r="G625" s="86"/>
    </row>
    <row r="626" spans="1:7">
      <c r="G626" s="86"/>
    </row>
    <row r="627" spans="1:7">
      <c r="B627" s="18"/>
      <c r="C627" s="18">
        <f>SUM(C603:C625)</f>
        <v>623636</v>
      </c>
      <c r="D627" s="19"/>
      <c r="E627" s="19">
        <f>SUM(E603:E625)</f>
        <v>51814.440399999999</v>
      </c>
      <c r="F627" s="2">
        <f>E627/C627</f>
        <v>8.3084428095876434E-2</v>
      </c>
      <c r="G627" s="86"/>
    </row>
    <row r="628" spans="1:7">
      <c r="A628" s="4" t="s">
        <v>184</v>
      </c>
      <c r="B628" s="5" t="s">
        <v>184</v>
      </c>
      <c r="C628" s="4"/>
      <c r="D628" s="6"/>
      <c r="E628" s="20">
        <f>(E627+E600)</f>
        <v>51814.440399999999</v>
      </c>
      <c r="F628" s="2"/>
    </row>
    <row r="629" spans="1:7">
      <c r="B629" s="18"/>
      <c r="C629" s="18"/>
      <c r="D629" s="19"/>
      <c r="E629" s="19"/>
      <c r="F629" s="2"/>
    </row>
    <row r="630" spans="1:7" s="3" customFormat="1">
      <c r="A630" s="11" t="s">
        <v>60</v>
      </c>
      <c r="B630" s="11" t="s">
        <v>61</v>
      </c>
      <c r="C630" s="12" t="s">
        <v>62</v>
      </c>
    </row>
    <row r="633" spans="1:7">
      <c r="A633" s="13" t="s">
        <v>7</v>
      </c>
      <c r="B633" s="7" t="s">
        <v>8</v>
      </c>
      <c r="C633" s="13" t="s">
        <v>180</v>
      </c>
    </row>
    <row r="634" spans="1:7">
      <c r="B634" s="14" t="s">
        <v>9</v>
      </c>
      <c r="C634" s="15">
        <v>754359</v>
      </c>
      <c r="D634" s="15">
        <v>229.02</v>
      </c>
      <c r="E634" s="16">
        <v>56425.310700000002</v>
      </c>
      <c r="F634" s="17">
        <v>7.4799015720631676E-2</v>
      </c>
      <c r="G634" s="88"/>
    </row>
    <row r="635" spans="1:7">
      <c r="G635" s="86"/>
    </row>
    <row r="636" spans="1:7">
      <c r="B636" s="14" t="s">
        <v>10</v>
      </c>
      <c r="C636" s="15">
        <v>738736.33</v>
      </c>
      <c r="D636" s="15">
        <v>256.47000000000003</v>
      </c>
      <c r="E636" s="16">
        <v>44904.658100000008</v>
      </c>
      <c r="F636" s="17">
        <v>6.0785771968193299E-2</v>
      </c>
      <c r="G636" s="86"/>
    </row>
    <row r="637" spans="1:7">
      <c r="G637" s="86"/>
    </row>
    <row r="638" spans="1:7">
      <c r="B638" s="14" t="s">
        <v>11</v>
      </c>
      <c r="C638" s="15">
        <v>895629.22</v>
      </c>
      <c r="D638" s="15">
        <v>1447.82</v>
      </c>
      <c r="E638" s="16">
        <v>58155.480199999998</v>
      </c>
      <c r="F638" s="17">
        <v>6.4932540052679386E-2</v>
      </c>
      <c r="G638" s="86"/>
    </row>
    <row r="639" spans="1:7">
      <c r="G639" s="86"/>
    </row>
    <row r="640" spans="1:7">
      <c r="B640" s="14" t="s">
        <v>12</v>
      </c>
      <c r="C640" s="15">
        <v>885797.4</v>
      </c>
      <c r="D640" s="15">
        <v>1758.67</v>
      </c>
      <c r="E640" s="16">
        <v>53224.191299999999</v>
      </c>
      <c r="F640" s="17">
        <v>6.0086190476513021E-2</v>
      </c>
      <c r="G640" s="86"/>
    </row>
    <row r="641" spans="2:7">
      <c r="G641" s="86"/>
    </row>
    <row r="642" spans="2:7">
      <c r="B642" s="14" t="s">
        <v>13</v>
      </c>
      <c r="C642" s="15">
        <v>1029884.35</v>
      </c>
      <c r="D642" s="15">
        <v>2195.27</v>
      </c>
      <c r="E642" s="16">
        <v>73351.137100000007</v>
      </c>
      <c r="F642" s="17">
        <v>7.1222693208222845E-2</v>
      </c>
      <c r="G642" s="86"/>
    </row>
    <row r="643" spans="2:7">
      <c r="G643" s="86"/>
    </row>
    <row r="644" spans="2:7">
      <c r="B644" s="14" t="s">
        <v>14</v>
      </c>
      <c r="C644" s="15">
        <v>1185862.45</v>
      </c>
      <c r="D644" s="15">
        <v>2351.35</v>
      </c>
      <c r="E644" s="16">
        <v>80442.7117</v>
      </c>
      <c r="F644" s="17">
        <v>6.7834774345034696E-2</v>
      </c>
      <c r="G644" s="86"/>
    </row>
    <row r="645" spans="2:7">
      <c r="G645" s="86"/>
    </row>
    <row r="646" spans="2:7">
      <c r="B646" s="14" t="s">
        <v>15</v>
      </c>
      <c r="C646" s="15">
        <v>1399534.68</v>
      </c>
      <c r="D646" s="15">
        <v>2835.14</v>
      </c>
      <c r="E646" s="16">
        <v>172961.73609999998</v>
      </c>
      <c r="F646" s="17">
        <v>0.12358517339491723</v>
      </c>
      <c r="G646" s="86"/>
    </row>
    <row r="647" spans="2:7">
      <c r="G647" s="86"/>
    </row>
    <row r="648" spans="2:7">
      <c r="B648" s="14" t="s">
        <v>16</v>
      </c>
      <c r="C648" s="15">
        <v>1037477.83</v>
      </c>
      <c r="D648" s="15">
        <v>3941.92</v>
      </c>
      <c r="E648" s="16">
        <v>97887.157699999996</v>
      </c>
      <c r="F648" s="17">
        <v>9.4351083820268217E-2</v>
      </c>
      <c r="G648" s="86"/>
    </row>
    <row r="649" spans="2:7">
      <c r="G649" s="86"/>
    </row>
    <row r="650" spans="2:7">
      <c r="B650" s="14" t="s">
        <v>17</v>
      </c>
      <c r="C650" s="15">
        <v>1437834.03</v>
      </c>
      <c r="D650" s="15">
        <v>3829.53</v>
      </c>
      <c r="E650" s="16">
        <v>134191.48269999999</v>
      </c>
      <c r="F650" s="17">
        <v>9.3328909943799263E-2</v>
      </c>
      <c r="G650" s="86"/>
    </row>
    <row r="651" spans="2:7">
      <c r="G651" s="86"/>
    </row>
    <row r="652" spans="2:7">
      <c r="B652" s="14" t="s">
        <v>18</v>
      </c>
      <c r="C652" s="15">
        <v>916915.68</v>
      </c>
      <c r="D652" s="15">
        <v>1947.79</v>
      </c>
      <c r="E652" s="16">
        <v>68262.258900000001</v>
      </c>
      <c r="F652" s="17">
        <v>7.4447695015969179E-2</v>
      </c>
      <c r="G652" s="86"/>
    </row>
    <row r="653" spans="2:7">
      <c r="G653" s="86"/>
    </row>
    <row r="654" spans="2:7">
      <c r="B654" s="14" t="s">
        <v>19</v>
      </c>
      <c r="C654" s="15">
        <v>819547.47</v>
      </c>
      <c r="D654" s="15">
        <v>1579.31</v>
      </c>
      <c r="E654" s="16">
        <v>72329.412899999996</v>
      </c>
      <c r="F654" s="17">
        <v>8.8255306187450006E-2</v>
      </c>
      <c r="G654" s="86"/>
    </row>
    <row r="655" spans="2:7">
      <c r="G655" s="86"/>
    </row>
    <row r="656" spans="2:7">
      <c r="B656" s="14" t="s">
        <v>20</v>
      </c>
      <c r="C656" s="15">
        <v>733177.75</v>
      </c>
      <c r="D656" s="15">
        <v>1497.71</v>
      </c>
      <c r="E656" s="16">
        <v>58352.139000000003</v>
      </c>
      <c r="F656" s="17">
        <v>7.9587983950685906E-2</v>
      </c>
      <c r="G656" s="86"/>
    </row>
    <row r="657" spans="1:7">
      <c r="G657" s="86"/>
    </row>
    <row r="658" spans="1:7">
      <c r="B658" s="18"/>
      <c r="C658" s="18">
        <f>SUM(C634:C656)</f>
        <v>11834756.189999999</v>
      </c>
      <c r="D658" s="19"/>
      <c r="E658" s="19">
        <f>SUM(E634:E656)</f>
        <v>970487.67639999988</v>
      </c>
      <c r="F658" s="2">
        <f>E658/C658</f>
        <v>8.2003182897847249E-2</v>
      </c>
      <c r="G658" s="86"/>
    </row>
    <row r="659" spans="1:7">
      <c r="A659" s="13" t="s">
        <v>7</v>
      </c>
      <c r="B659" s="7" t="s">
        <v>21</v>
      </c>
      <c r="C659" s="13" t="s">
        <v>183</v>
      </c>
    </row>
    <row r="661" spans="1:7">
      <c r="B661" s="14" t="s">
        <v>9</v>
      </c>
      <c r="C661" s="15">
        <v>12414</v>
      </c>
      <c r="E661" s="16">
        <v>7088.768</v>
      </c>
      <c r="F661" s="17">
        <v>0.5710301272756565</v>
      </c>
      <c r="G661" s="88" t="s">
        <v>190</v>
      </c>
    </row>
    <row r="662" spans="1:7">
      <c r="G662" s="86"/>
    </row>
    <row r="663" spans="1:7">
      <c r="B663" s="14" t="s">
        <v>10</v>
      </c>
      <c r="C663" s="15">
        <v>11915</v>
      </c>
      <c r="E663" s="16">
        <v>6539.4946999999993</v>
      </c>
      <c r="F663" s="17">
        <v>0.54884554762903903</v>
      </c>
      <c r="G663" s="86"/>
    </row>
    <row r="664" spans="1:7">
      <c r="G664" s="86"/>
    </row>
    <row r="665" spans="1:7">
      <c r="B665" s="14" t="s">
        <v>11</v>
      </c>
      <c r="C665" s="15">
        <v>11337</v>
      </c>
      <c r="E665" s="16">
        <v>6003.1053000000002</v>
      </c>
      <c r="F665" s="17">
        <v>0.52951444826673721</v>
      </c>
      <c r="G665" s="86"/>
    </row>
    <row r="666" spans="1:7">
      <c r="G666" s="86"/>
    </row>
    <row r="667" spans="1:7">
      <c r="B667" s="14" t="s">
        <v>12</v>
      </c>
      <c r="C667" s="15">
        <v>12009</v>
      </c>
      <c r="E667" s="16">
        <v>6231.8990000000003</v>
      </c>
      <c r="F667" s="17">
        <v>0.51893571488050627</v>
      </c>
      <c r="G667" s="86"/>
    </row>
    <row r="668" spans="1:7">
      <c r="G668" s="86"/>
    </row>
    <row r="669" spans="1:7">
      <c r="B669" s="14" t="s">
        <v>13</v>
      </c>
      <c r="C669" s="15">
        <v>13675</v>
      </c>
      <c r="E669" s="16">
        <v>6778.8662999999997</v>
      </c>
      <c r="F669" s="17">
        <v>0.49571234369287021</v>
      </c>
      <c r="G669" s="86"/>
    </row>
    <row r="670" spans="1:7">
      <c r="G670" s="86"/>
    </row>
    <row r="671" spans="1:7">
      <c r="B671" s="14" t="s">
        <v>14</v>
      </c>
      <c r="C671" s="15">
        <v>20527</v>
      </c>
      <c r="E671" s="16">
        <v>10921.161599999999</v>
      </c>
      <c r="F671" s="17">
        <v>0.5320388561406928</v>
      </c>
      <c r="G671" s="86"/>
    </row>
    <row r="672" spans="1:7">
      <c r="G672" s="86"/>
    </row>
    <row r="673" spans="1:7">
      <c r="B673" s="14" t="s">
        <v>15</v>
      </c>
      <c r="C673" s="15">
        <v>22521</v>
      </c>
      <c r="E673" s="16">
        <v>12721.407499999999</v>
      </c>
      <c r="F673" s="17">
        <v>0.56486867812264108</v>
      </c>
      <c r="G673" s="86"/>
    </row>
    <row r="674" spans="1:7">
      <c r="G674" s="86"/>
    </row>
    <row r="675" spans="1:7">
      <c r="B675" s="14" t="s">
        <v>16</v>
      </c>
      <c r="C675" s="15">
        <v>16298</v>
      </c>
      <c r="E675" s="16">
        <v>9980.1350999999995</v>
      </c>
      <c r="F675" s="17">
        <v>0.61235336237575166</v>
      </c>
      <c r="G675" s="86"/>
    </row>
    <row r="676" spans="1:7">
      <c r="G676" s="86"/>
    </row>
    <row r="677" spans="1:7">
      <c r="B677" s="14" t="s">
        <v>17</v>
      </c>
      <c r="C677" s="15">
        <v>8920</v>
      </c>
      <c r="E677" s="16">
        <v>5196.1226999999999</v>
      </c>
      <c r="F677" s="17">
        <v>0.582524966367713</v>
      </c>
      <c r="G677" s="86"/>
    </row>
    <row r="678" spans="1:7">
      <c r="G678" s="86"/>
    </row>
    <row r="679" spans="1:7">
      <c r="B679" s="14" t="s">
        <v>18</v>
      </c>
      <c r="C679" s="15">
        <v>13653</v>
      </c>
      <c r="E679" s="16">
        <v>8475.9763999999996</v>
      </c>
      <c r="F679" s="17">
        <v>0.62081420933128251</v>
      </c>
      <c r="G679" s="86"/>
    </row>
    <row r="680" spans="1:7">
      <c r="G680" s="86"/>
    </row>
    <row r="681" spans="1:7">
      <c r="B681" s="14" t="s">
        <v>19</v>
      </c>
      <c r="C681" s="15">
        <v>12012</v>
      </c>
      <c r="E681" s="16">
        <v>7487.3923000000013</v>
      </c>
      <c r="F681" s="17">
        <v>0.62332603230103234</v>
      </c>
      <c r="G681" s="86"/>
    </row>
    <row r="682" spans="1:7">
      <c r="G682" s="86"/>
    </row>
    <row r="683" spans="1:7">
      <c r="B683" s="14" t="s">
        <v>20</v>
      </c>
      <c r="C683" s="15">
        <v>10679</v>
      </c>
      <c r="E683" s="16">
        <v>6850.0482000000011</v>
      </c>
      <c r="F683" s="17">
        <v>0.64145034179230265</v>
      </c>
      <c r="G683" s="86"/>
    </row>
    <row r="684" spans="1:7">
      <c r="G684" s="86"/>
    </row>
    <row r="685" spans="1:7">
      <c r="B685" s="18"/>
      <c r="C685" s="18">
        <f>SUM(C661:C683)</f>
        <v>165960</v>
      </c>
      <c r="D685" s="19"/>
      <c r="E685" s="19">
        <f>SUM(E661:E683)</f>
        <v>94274.377100000012</v>
      </c>
      <c r="F685" s="2">
        <f>E685/C685</f>
        <v>0.56805481501566646</v>
      </c>
      <c r="G685" s="86"/>
    </row>
    <row r="686" spans="1:7">
      <c r="A686" s="4" t="s">
        <v>184</v>
      </c>
      <c r="B686" s="5" t="s">
        <v>184</v>
      </c>
      <c r="C686" s="4"/>
      <c r="D686" s="6"/>
      <c r="E686" s="20">
        <f>(E685+E658)</f>
        <v>1064762.0534999999</v>
      </c>
      <c r="F686" s="2"/>
      <c r="G686" s="26"/>
    </row>
    <row r="687" spans="1:7">
      <c r="B687" s="18"/>
      <c r="C687" s="18"/>
      <c r="D687" s="19"/>
      <c r="E687" s="19"/>
      <c r="F687" s="2"/>
      <c r="G687"/>
    </row>
    <row r="688" spans="1:7" s="3" customFormat="1">
      <c r="A688" s="11" t="s">
        <v>63</v>
      </c>
      <c r="B688" s="11" t="s">
        <v>64</v>
      </c>
      <c r="C688" s="12" t="s">
        <v>65</v>
      </c>
    </row>
    <row r="691" spans="1:6">
      <c r="A691" s="13" t="s">
        <v>7</v>
      </c>
      <c r="B691" s="7" t="s">
        <v>8</v>
      </c>
      <c r="C691" s="13" t="s">
        <v>180</v>
      </c>
    </row>
    <row r="692" spans="1:6">
      <c r="B692" s="14" t="s">
        <v>9</v>
      </c>
      <c r="C692" s="15">
        <v>55332.160000000003</v>
      </c>
      <c r="D692" s="15">
        <v>229.44</v>
      </c>
      <c r="E692" s="16">
        <v>4138.7930999999999</v>
      </c>
      <c r="F692" s="17">
        <v>7.4799051763025329E-2</v>
      </c>
    </row>
    <row r="694" spans="1:6">
      <c r="B694" s="14" t="s">
        <v>10</v>
      </c>
      <c r="C694" s="15">
        <v>47897.11</v>
      </c>
      <c r="D694" s="15">
        <v>220.08</v>
      </c>
      <c r="E694" s="16">
        <v>2911.4626000000003</v>
      </c>
      <c r="F694" s="17">
        <v>6.0785767659050818E-2</v>
      </c>
    </row>
    <row r="696" spans="1:6">
      <c r="B696" s="14" t="s">
        <v>11</v>
      </c>
      <c r="C696" s="15">
        <v>44825.68</v>
      </c>
      <c r="D696" s="15">
        <v>228.21</v>
      </c>
      <c r="E696" s="16">
        <v>2910.6453999999999</v>
      </c>
      <c r="F696" s="17">
        <v>6.4932543131526396E-2</v>
      </c>
    </row>
    <row r="698" spans="1:6">
      <c r="B698" s="14" t="s">
        <v>12</v>
      </c>
      <c r="C698" s="15">
        <v>40278.839999999997</v>
      </c>
      <c r="D698" s="15">
        <v>157.69</v>
      </c>
      <c r="E698" s="16">
        <v>2420.2020000000002</v>
      </c>
      <c r="F698" s="17">
        <v>6.0086189175259257E-2</v>
      </c>
    </row>
    <row r="700" spans="1:6">
      <c r="B700" s="14" t="s">
        <v>13</v>
      </c>
      <c r="C700" s="15">
        <v>39088.050000000003</v>
      </c>
      <c r="D700" s="15">
        <v>112.29</v>
      </c>
      <c r="E700" s="16">
        <v>2783.9560999999999</v>
      </c>
      <c r="F700" s="17">
        <v>7.1222690822386886E-2</v>
      </c>
    </row>
    <row r="702" spans="1:6">
      <c r="B702" s="14" t="s">
        <v>14</v>
      </c>
      <c r="C702" s="15">
        <v>38531.56</v>
      </c>
      <c r="D702" s="15">
        <v>109.93</v>
      </c>
      <c r="E702" s="16">
        <v>2613.7795000000001</v>
      </c>
      <c r="F702" s="17">
        <v>6.7834769731617395E-2</v>
      </c>
    </row>
    <row r="704" spans="1:6">
      <c r="B704" s="14" t="s">
        <v>15</v>
      </c>
      <c r="C704" s="15">
        <v>40552.839999999997</v>
      </c>
      <c r="D704" s="15">
        <v>115.23</v>
      </c>
      <c r="E704" s="16">
        <v>5011.7299000000003</v>
      </c>
      <c r="F704" s="17">
        <v>0.12358517677183645</v>
      </c>
    </row>
    <row r="706" spans="1:7">
      <c r="B706" s="14" t="s">
        <v>16</v>
      </c>
      <c r="C706" s="15">
        <v>40719.17</v>
      </c>
      <c r="D706" s="15">
        <v>120.02</v>
      </c>
      <c r="E706" s="16">
        <v>3841.8978999999999</v>
      </c>
      <c r="F706" s="17">
        <v>9.4351085741678914E-2</v>
      </c>
    </row>
    <row r="708" spans="1:7">
      <c r="B708" s="14" t="s">
        <v>17</v>
      </c>
      <c r="C708" s="15">
        <v>41193.22</v>
      </c>
      <c r="D708" s="15">
        <v>115.34</v>
      </c>
      <c r="E708" s="16">
        <v>3844.5183000000002</v>
      </c>
      <c r="F708" s="17">
        <v>9.3328909466169424E-2</v>
      </c>
    </row>
    <row r="710" spans="1:7">
      <c r="B710" s="14" t="s">
        <v>18</v>
      </c>
      <c r="C710" s="15">
        <v>36852.5</v>
      </c>
      <c r="D710" s="15">
        <v>116.02</v>
      </c>
      <c r="E710" s="16">
        <v>2743.5837000000001</v>
      </c>
      <c r="F710" s="17">
        <v>7.4447695543043216E-2</v>
      </c>
    </row>
    <row r="712" spans="1:7">
      <c r="B712" s="14" t="s">
        <v>19</v>
      </c>
      <c r="C712" s="15">
        <v>39191.660000000003</v>
      </c>
      <c r="D712" s="15">
        <v>170.34</v>
      </c>
      <c r="E712" s="16">
        <v>3458.8717999999999</v>
      </c>
      <c r="F712" s="17">
        <v>8.8255302276045458E-2</v>
      </c>
    </row>
    <row r="714" spans="1:7">
      <c r="B714" s="14" t="s">
        <v>20</v>
      </c>
      <c r="C714" s="15">
        <v>50398.55</v>
      </c>
      <c r="D714" s="15">
        <v>218.78</v>
      </c>
      <c r="E714" s="16">
        <v>4011.1190999999999</v>
      </c>
      <c r="F714" s="17">
        <v>7.9587986162300298E-2</v>
      </c>
    </row>
    <row r="716" spans="1:7">
      <c r="B716" s="18"/>
      <c r="C716" s="18">
        <f>SUM(C692:C714)</f>
        <v>514861.34</v>
      </c>
      <c r="D716" s="19"/>
      <c r="E716" s="19">
        <f>SUM(E692:E714)</f>
        <v>40690.559399999998</v>
      </c>
      <c r="F716" s="2">
        <f>E716/C716</f>
        <v>7.9032073761840418E-2</v>
      </c>
    </row>
    <row r="717" spans="1:7">
      <c r="A717" s="13" t="s">
        <v>7</v>
      </c>
      <c r="B717" s="7" t="s">
        <v>21</v>
      </c>
      <c r="C717" s="13" t="s">
        <v>183</v>
      </c>
    </row>
    <row r="719" spans="1:7">
      <c r="B719" s="14" t="s">
        <v>9</v>
      </c>
      <c r="C719" s="15">
        <v>1272</v>
      </c>
      <c r="E719" s="16">
        <v>726.35</v>
      </c>
      <c r="F719" s="17">
        <v>0.57102987421383644</v>
      </c>
      <c r="G719" s="87" t="s">
        <v>191</v>
      </c>
    </row>
    <row r="720" spans="1:7">
      <c r="G720" s="86"/>
    </row>
    <row r="721" spans="2:7">
      <c r="B721" s="14" t="s">
        <v>10</v>
      </c>
      <c r="C721" s="15">
        <v>981</v>
      </c>
      <c r="E721" s="16">
        <v>538.41999999999996</v>
      </c>
      <c r="F721" s="17">
        <v>0.54884811416921508</v>
      </c>
      <c r="G721" s="86"/>
    </row>
    <row r="722" spans="2:7">
      <c r="G722" s="86"/>
    </row>
    <row r="723" spans="2:7">
      <c r="B723" s="14" t="s">
        <v>11</v>
      </c>
      <c r="C723" s="15">
        <v>2421</v>
      </c>
      <c r="E723" s="16">
        <v>1281.95</v>
      </c>
      <c r="F723" s="17">
        <v>0.52951259809995865</v>
      </c>
      <c r="G723" s="86"/>
    </row>
    <row r="724" spans="2:7">
      <c r="G724" s="86"/>
    </row>
    <row r="725" spans="2:7">
      <c r="B725" s="14" t="s">
        <v>12</v>
      </c>
      <c r="C725" s="15">
        <v>3958</v>
      </c>
      <c r="E725" s="16">
        <v>2053.9499999999998</v>
      </c>
      <c r="F725" s="17">
        <v>0.51893633148054574</v>
      </c>
      <c r="G725" s="86"/>
    </row>
    <row r="726" spans="2:7">
      <c r="G726" s="86"/>
    </row>
    <row r="727" spans="2:7">
      <c r="B727" s="14" t="s">
        <v>13</v>
      </c>
      <c r="C727" s="15">
        <v>7608</v>
      </c>
      <c r="E727" s="16">
        <v>3771.38</v>
      </c>
      <c r="F727" s="17">
        <v>0.49571240799158778</v>
      </c>
      <c r="G727" s="86"/>
    </row>
    <row r="728" spans="2:7">
      <c r="G728" s="86"/>
    </row>
    <row r="729" spans="2:7">
      <c r="B729" s="14" t="s">
        <v>14</v>
      </c>
      <c r="C729" s="15">
        <v>11632</v>
      </c>
      <c r="E729" s="16">
        <v>6188.68</v>
      </c>
      <c r="F729" s="17">
        <v>0.53203920220082535</v>
      </c>
      <c r="G729" s="86"/>
    </row>
    <row r="730" spans="2:7">
      <c r="G730" s="86"/>
    </row>
    <row r="731" spans="2:7">
      <c r="B731" s="14" t="s">
        <v>15</v>
      </c>
      <c r="C731" s="15">
        <v>18538</v>
      </c>
      <c r="E731" s="16">
        <v>10471.540000000001</v>
      </c>
      <c r="F731" s="17">
        <v>0.5648689178983709</v>
      </c>
      <c r="G731" s="86"/>
    </row>
    <row r="732" spans="2:7">
      <c r="G732" s="86"/>
    </row>
    <row r="733" spans="2:7">
      <c r="B733" s="14" t="s">
        <v>16</v>
      </c>
      <c r="C733" s="15">
        <v>9524</v>
      </c>
      <c r="E733" s="16">
        <v>5832.05</v>
      </c>
      <c r="F733" s="17">
        <v>0.61235300293994122</v>
      </c>
      <c r="G733" s="86"/>
    </row>
    <row r="734" spans="2:7">
      <c r="G734" s="86"/>
    </row>
    <row r="735" spans="2:7">
      <c r="B735" s="14" t="s">
        <v>17</v>
      </c>
      <c r="C735" s="15">
        <v>10393</v>
      </c>
      <c r="E735" s="16">
        <v>6054.18</v>
      </c>
      <c r="F735" s="17">
        <v>0.58252477629173482</v>
      </c>
      <c r="G735" s="86"/>
    </row>
    <row r="736" spans="2:7">
      <c r="G736" s="86"/>
    </row>
    <row r="737" spans="1:7">
      <c r="B737" s="14" t="s">
        <v>18</v>
      </c>
      <c r="C737" s="15">
        <v>5466</v>
      </c>
      <c r="E737" s="16">
        <v>3393.37</v>
      </c>
      <c r="F737" s="17">
        <v>0.62081412367361877</v>
      </c>
      <c r="G737" s="86"/>
    </row>
    <row r="738" spans="1:7">
      <c r="G738" s="86"/>
    </row>
    <row r="739" spans="1:7">
      <c r="B739" s="14" t="s">
        <v>19</v>
      </c>
      <c r="C739" s="15">
        <v>2688</v>
      </c>
      <c r="E739" s="16">
        <v>1675.5</v>
      </c>
      <c r="F739" s="17">
        <v>0.6233258928571429</v>
      </c>
      <c r="G739" s="86"/>
    </row>
    <row r="740" spans="1:7">
      <c r="G740" s="86"/>
    </row>
    <row r="741" spans="1:7">
      <c r="B741" s="14" t="s">
        <v>20</v>
      </c>
      <c r="C741" s="15">
        <v>1408</v>
      </c>
      <c r="E741" s="16">
        <v>903.16</v>
      </c>
      <c r="F741" s="17">
        <v>0.64144886363636355</v>
      </c>
      <c r="G741" s="86"/>
    </row>
    <row r="742" spans="1:7">
      <c r="G742" s="86"/>
    </row>
    <row r="743" spans="1:7">
      <c r="B743" s="18"/>
      <c r="C743" s="18">
        <f>SUM(C719:C741)</f>
        <v>75889</v>
      </c>
      <c r="D743" s="19"/>
      <c r="E743" s="19">
        <f>SUM(E719:E741)</f>
        <v>42890.530000000006</v>
      </c>
      <c r="F743" s="2">
        <f>E743/C743</f>
        <v>0.56517453122323402</v>
      </c>
      <c r="G743" s="86"/>
    </row>
    <row r="744" spans="1:7">
      <c r="A744" s="4" t="s">
        <v>184</v>
      </c>
      <c r="B744" s="5" t="s">
        <v>184</v>
      </c>
      <c r="C744" s="4"/>
      <c r="D744" s="6"/>
      <c r="E744" s="20">
        <f>(E743+E716)</f>
        <v>83581.089399999997</v>
      </c>
      <c r="F744" s="2"/>
    </row>
    <row r="745" spans="1:7">
      <c r="B745" s="18"/>
      <c r="C745" s="18"/>
      <c r="D745" s="19"/>
      <c r="E745" s="19"/>
      <c r="F745" s="2"/>
    </row>
    <row r="746" spans="1:7" s="3" customFormat="1">
      <c r="A746" s="11" t="s">
        <v>66</v>
      </c>
      <c r="B746" s="11" t="s">
        <v>67</v>
      </c>
      <c r="C746" s="12" t="s">
        <v>68</v>
      </c>
    </row>
    <row r="749" spans="1:7">
      <c r="A749" s="13" t="s">
        <v>7</v>
      </c>
      <c r="B749" s="7" t="s">
        <v>8</v>
      </c>
      <c r="C749" s="13" t="s">
        <v>180</v>
      </c>
    </row>
    <row r="750" spans="1:7">
      <c r="B750" s="14" t="s">
        <v>9</v>
      </c>
      <c r="C750" s="15">
        <v>136521</v>
      </c>
      <c r="E750" s="16">
        <v>10211.64</v>
      </c>
      <c r="F750" s="17">
        <v>7.4799041905640892E-2</v>
      </c>
    </row>
    <row r="752" spans="1:7">
      <c r="B752" s="14" t="s">
        <v>10</v>
      </c>
      <c r="C752" s="15">
        <v>118892</v>
      </c>
      <c r="E752" s="16">
        <v>7226.94</v>
      </c>
      <c r="F752" s="17">
        <v>6.0785755139117853E-2</v>
      </c>
    </row>
    <row r="754" spans="2:6">
      <c r="B754" s="14" t="s">
        <v>11</v>
      </c>
      <c r="C754" s="15">
        <v>123933</v>
      </c>
      <c r="E754" s="16">
        <v>8047.28</v>
      </c>
      <c r="F754" s="17">
        <v>6.4932503852888249E-2</v>
      </c>
    </row>
    <row r="756" spans="2:6">
      <c r="B756" s="14" t="s">
        <v>12</v>
      </c>
      <c r="C756" s="15">
        <v>123009</v>
      </c>
      <c r="E756" s="16">
        <v>7391.14</v>
      </c>
      <c r="F756" s="17">
        <v>6.0086172556479599E-2</v>
      </c>
    </row>
    <row r="758" spans="2:6">
      <c r="B758" s="14" t="s">
        <v>13</v>
      </c>
      <c r="C758" s="15">
        <v>159637</v>
      </c>
      <c r="E758" s="16">
        <v>11369.78</v>
      </c>
      <c r="F758" s="17">
        <v>7.1222711526776367E-2</v>
      </c>
    </row>
    <row r="760" spans="2:6">
      <c r="B760" s="14" t="s">
        <v>14</v>
      </c>
      <c r="C760" s="15">
        <v>194838</v>
      </c>
      <c r="E760" s="16">
        <v>13222.34</v>
      </c>
      <c r="F760" s="17">
        <v>6.7863250495283259E-2</v>
      </c>
    </row>
    <row r="762" spans="2:6">
      <c r="B762" s="14" t="s">
        <v>15</v>
      </c>
      <c r="C762" s="15">
        <v>243984</v>
      </c>
      <c r="E762" s="16">
        <v>30152.799999999999</v>
      </c>
      <c r="F762" s="17">
        <v>0.12358515312479507</v>
      </c>
    </row>
    <row r="764" spans="2:6">
      <c r="B764" s="14" t="s">
        <v>16</v>
      </c>
      <c r="C764" s="15">
        <v>212440</v>
      </c>
      <c r="E764" s="16">
        <v>20043.939999999999</v>
      </c>
      <c r="F764" s="17">
        <v>9.4351063829787224E-2</v>
      </c>
    </row>
    <row r="766" spans="2:6">
      <c r="B766" s="14" t="s">
        <v>17</v>
      </c>
      <c r="C766" s="15">
        <v>206800</v>
      </c>
      <c r="E766" s="16">
        <v>19300.419999999998</v>
      </c>
      <c r="F766" s="17">
        <v>9.3328916827852992E-2</v>
      </c>
    </row>
    <row r="768" spans="2:6">
      <c r="B768" s="14" t="s">
        <v>18</v>
      </c>
      <c r="C768" s="15">
        <v>146066</v>
      </c>
      <c r="E768" s="16">
        <v>10874.28</v>
      </c>
      <c r="F768" s="17">
        <v>7.4447715416318644E-2</v>
      </c>
    </row>
    <row r="770" spans="1:7">
      <c r="B770" s="14" t="s">
        <v>19</v>
      </c>
      <c r="C770" s="15">
        <v>136495</v>
      </c>
      <c r="E770" s="16">
        <v>12046.41</v>
      </c>
      <c r="F770" s="17">
        <v>8.8255320707718229E-2</v>
      </c>
    </row>
    <row r="772" spans="1:7">
      <c r="B772" s="14" t="s">
        <v>20</v>
      </c>
      <c r="C772" s="15">
        <v>125372</v>
      </c>
      <c r="E772" s="16">
        <v>9978.1</v>
      </c>
      <c r="F772" s="17">
        <v>7.9587946271894847E-2</v>
      </c>
    </row>
    <row r="774" spans="1:7">
      <c r="B774" s="18"/>
      <c r="C774" s="18">
        <f>SUM(C750:C772)</f>
        <v>1927987</v>
      </c>
      <c r="D774" s="19"/>
      <c r="E774" s="19">
        <f>SUM(E750:E772)</f>
        <v>159865.07</v>
      </c>
      <c r="F774" s="2">
        <f>E774/C774</f>
        <v>8.2918126522637345E-2</v>
      </c>
    </row>
    <row r="775" spans="1:7">
      <c r="A775" s="4" t="s">
        <v>184</v>
      </c>
      <c r="B775" s="5" t="s">
        <v>184</v>
      </c>
      <c r="C775" s="4"/>
      <c r="D775" s="6"/>
      <c r="E775" s="20">
        <f>(E774+E747)</f>
        <v>159865.07</v>
      </c>
      <c r="F775" s="2"/>
    </row>
    <row r="776" spans="1:7">
      <c r="B776" s="18"/>
      <c r="C776" s="18"/>
      <c r="D776" s="19"/>
      <c r="E776" s="19"/>
      <c r="F776" s="2"/>
    </row>
    <row r="777" spans="1:7" s="3" customFormat="1">
      <c r="A777" s="11" t="s">
        <v>69</v>
      </c>
      <c r="B777" s="11" t="s">
        <v>70</v>
      </c>
      <c r="C777" s="12" t="s">
        <v>71</v>
      </c>
    </row>
    <row r="780" spans="1:7">
      <c r="A780" s="13" t="s">
        <v>7</v>
      </c>
      <c r="B780" s="7" t="s">
        <v>8</v>
      </c>
      <c r="C780" s="13" t="s">
        <v>180</v>
      </c>
    </row>
    <row r="781" spans="1:7">
      <c r="B781" s="14" t="s">
        <v>9</v>
      </c>
      <c r="C781" s="15">
        <v>404033.89</v>
      </c>
      <c r="D781" s="15">
        <v>3825</v>
      </c>
      <c r="E781" s="16">
        <v>30221.351899999998</v>
      </c>
      <c r="F781" s="17">
        <v>7.4799051881514186E-2</v>
      </c>
      <c r="G781" s="88" t="s">
        <v>192</v>
      </c>
    </row>
    <row r="782" spans="1:7">
      <c r="G782" s="86"/>
    </row>
    <row r="783" spans="1:7">
      <c r="B783" s="14" t="s">
        <v>10</v>
      </c>
      <c r="C783" s="15">
        <v>340392</v>
      </c>
      <c r="D783" s="15">
        <v>21.41</v>
      </c>
      <c r="E783" s="16">
        <v>20690.990000000002</v>
      </c>
      <c r="F783" s="17">
        <v>6.0785770523396551E-2</v>
      </c>
      <c r="G783" s="86"/>
    </row>
    <row r="784" spans="1:7">
      <c r="G784" s="86"/>
    </row>
    <row r="785" spans="2:7">
      <c r="B785" s="14" t="s">
        <v>11</v>
      </c>
      <c r="C785" s="15">
        <v>368200</v>
      </c>
      <c r="D785" s="15">
        <v>21.02</v>
      </c>
      <c r="E785" s="16">
        <v>23908.16</v>
      </c>
      <c r="F785" s="17">
        <v>6.4932536664856044E-2</v>
      </c>
      <c r="G785" s="86"/>
    </row>
    <row r="786" spans="2:7">
      <c r="G786" s="86"/>
    </row>
    <row r="787" spans="2:7">
      <c r="B787" s="14" t="s">
        <v>12</v>
      </c>
      <c r="C787" s="15">
        <v>393728.4</v>
      </c>
      <c r="D787" s="15">
        <v>696.3</v>
      </c>
      <c r="E787" s="16">
        <v>23657.639599999999</v>
      </c>
      <c r="F787" s="17">
        <v>6.0086190378951583E-2</v>
      </c>
      <c r="G787" s="86"/>
    </row>
    <row r="788" spans="2:7">
      <c r="G788" s="86"/>
    </row>
    <row r="789" spans="2:7">
      <c r="B789" s="14" t="s">
        <v>13</v>
      </c>
      <c r="C789" s="15">
        <v>378738.46</v>
      </c>
      <c r="D789" s="15">
        <v>0</v>
      </c>
      <c r="E789" s="16">
        <v>26974.773100000002</v>
      </c>
      <c r="F789" s="17">
        <v>7.1222693095388298E-2</v>
      </c>
      <c r="G789" s="86"/>
    </row>
    <row r="790" spans="2:7">
      <c r="G790" s="86"/>
    </row>
    <row r="791" spans="2:7">
      <c r="B791" s="14" t="s">
        <v>14</v>
      </c>
      <c r="C791" s="15">
        <v>382479.38</v>
      </c>
      <c r="D791" s="15">
        <v>0</v>
      </c>
      <c r="E791" s="16">
        <v>25945.402300000002</v>
      </c>
      <c r="F791" s="17">
        <v>6.7834773994875225E-2</v>
      </c>
      <c r="G791" s="86"/>
    </row>
    <row r="792" spans="2:7">
      <c r="G792" s="86"/>
    </row>
    <row r="793" spans="2:7">
      <c r="B793" s="14" t="s">
        <v>15</v>
      </c>
      <c r="C793" s="15">
        <v>380848.16</v>
      </c>
      <c r="D793" s="15">
        <v>0</v>
      </c>
      <c r="E793" s="16">
        <v>47067.185799999999</v>
      </c>
      <c r="F793" s="17">
        <v>0.1235851731566722</v>
      </c>
      <c r="G793" s="86"/>
    </row>
    <row r="794" spans="2:7">
      <c r="G794" s="86"/>
    </row>
    <row r="795" spans="2:7">
      <c r="B795" s="14" t="s">
        <v>16</v>
      </c>
      <c r="C795" s="15">
        <v>349775.56</v>
      </c>
      <c r="D795" s="15">
        <v>0</v>
      </c>
      <c r="E795" s="16">
        <v>33001.703200000004</v>
      </c>
      <c r="F795" s="17">
        <v>9.4351083877901573E-2</v>
      </c>
      <c r="G795" s="86"/>
    </row>
    <row r="796" spans="2:7">
      <c r="G796" s="86"/>
    </row>
    <row r="797" spans="2:7">
      <c r="B797" s="14" t="s">
        <v>17</v>
      </c>
      <c r="C797" s="15">
        <v>363244.41</v>
      </c>
      <c r="D797" s="15">
        <v>0</v>
      </c>
      <c r="E797" s="16">
        <v>33901.2048</v>
      </c>
      <c r="F797" s="17">
        <v>9.3328909865398893E-2</v>
      </c>
      <c r="G797" s="86"/>
    </row>
    <row r="798" spans="2:7">
      <c r="G798" s="86"/>
    </row>
    <row r="799" spans="2:7">
      <c r="B799" s="14" t="s">
        <v>18</v>
      </c>
      <c r="C799" s="15">
        <v>375629.74</v>
      </c>
      <c r="D799" s="15">
        <v>0</v>
      </c>
      <c r="E799" s="16">
        <v>27964.768399999997</v>
      </c>
      <c r="F799" s="17">
        <v>7.4447695222428334E-2</v>
      </c>
      <c r="G799" s="86"/>
    </row>
    <row r="800" spans="2:7">
      <c r="G800" s="86"/>
    </row>
    <row r="801" spans="1:7">
      <c r="B801" s="14" t="s">
        <v>19</v>
      </c>
      <c r="C801" s="15">
        <v>420343.18</v>
      </c>
      <c r="D801" s="15">
        <v>0</v>
      </c>
      <c r="E801" s="16">
        <v>37097.516000000003</v>
      </c>
      <c r="F801" s="17">
        <v>8.8255306057302974E-2</v>
      </c>
      <c r="G801" s="86"/>
    </row>
    <row r="802" spans="1:7">
      <c r="G802" s="86"/>
    </row>
    <row r="803" spans="1:7">
      <c r="B803" s="14" t="s">
        <v>20</v>
      </c>
      <c r="C803" s="15">
        <v>395532.51</v>
      </c>
      <c r="D803" s="15">
        <v>0</v>
      </c>
      <c r="E803" s="16">
        <v>31479.6351</v>
      </c>
      <c r="F803" s="17">
        <v>7.9587984057239686E-2</v>
      </c>
      <c r="G803" s="86"/>
    </row>
    <row r="804" spans="1:7">
      <c r="G804" s="86"/>
    </row>
    <row r="805" spans="1:7">
      <c r="B805" s="18"/>
      <c r="C805" s="18">
        <f>SUM(C781:C803)</f>
        <v>4552945.6900000004</v>
      </c>
      <c r="D805" s="19"/>
      <c r="E805" s="19">
        <f>SUM(E781:E803)</f>
        <v>361910.33020000003</v>
      </c>
      <c r="F805" s="2">
        <f>E805/C805</f>
        <v>7.9489270209151114E-2</v>
      </c>
      <c r="G805" s="86"/>
    </row>
    <row r="806" spans="1:7">
      <c r="A806" s="13" t="s">
        <v>7</v>
      </c>
      <c r="B806" s="7" t="s">
        <v>21</v>
      </c>
      <c r="C806" s="13" t="s">
        <v>183</v>
      </c>
    </row>
    <row r="808" spans="1:7">
      <c r="B808" s="14" t="s">
        <v>9</v>
      </c>
      <c r="C808" s="15">
        <v>945</v>
      </c>
      <c r="E808" s="16">
        <v>539.62350000000004</v>
      </c>
      <c r="F808" s="17">
        <v>0.57103015873015872</v>
      </c>
      <c r="G808" s="88" t="s">
        <v>192</v>
      </c>
    </row>
    <row r="809" spans="1:7">
      <c r="G809" s="86"/>
    </row>
    <row r="810" spans="1:7">
      <c r="B810" s="14" t="s">
        <v>10</v>
      </c>
      <c r="C810" s="15">
        <v>873</v>
      </c>
      <c r="E810" s="16">
        <v>479.1422</v>
      </c>
      <c r="F810" s="17">
        <v>0.54884558991981669</v>
      </c>
      <c r="G810" s="86"/>
    </row>
    <row r="811" spans="1:7">
      <c r="G811" s="86"/>
    </row>
    <row r="812" spans="1:7">
      <c r="B812" s="14" t="s">
        <v>11</v>
      </c>
      <c r="C812" s="15">
        <v>1447</v>
      </c>
      <c r="E812" s="16">
        <v>766.20740000000001</v>
      </c>
      <c r="F812" s="17">
        <v>0.52951444367657219</v>
      </c>
      <c r="G812" s="86"/>
    </row>
    <row r="813" spans="1:7">
      <c r="G813" s="86"/>
    </row>
    <row r="814" spans="1:7">
      <c r="B814" s="14" t="s">
        <v>12</v>
      </c>
      <c r="C814" s="15">
        <v>2167</v>
      </c>
      <c r="E814" s="16">
        <v>1124.5337</v>
      </c>
      <c r="F814" s="17">
        <v>0.51893571758191048</v>
      </c>
      <c r="G814" s="86"/>
    </row>
    <row r="815" spans="1:7">
      <c r="G815" s="86"/>
    </row>
    <row r="816" spans="1:7">
      <c r="B816" s="14" t="s">
        <v>13</v>
      </c>
      <c r="C816" s="15">
        <v>4643</v>
      </c>
      <c r="E816" s="16">
        <v>2301.5924</v>
      </c>
      <c r="F816" s="17">
        <v>0.49571234115873358</v>
      </c>
      <c r="G816" s="86"/>
    </row>
    <row r="817" spans="2:7">
      <c r="G817" s="86"/>
    </row>
    <row r="818" spans="2:7">
      <c r="B818" s="14" t="s">
        <v>14</v>
      </c>
      <c r="C818" s="15">
        <v>7984</v>
      </c>
      <c r="E818" s="16">
        <v>4247.7982000000002</v>
      </c>
      <c r="F818" s="17">
        <v>0.53203885270541085</v>
      </c>
      <c r="G818" s="86"/>
    </row>
    <row r="819" spans="2:7">
      <c r="G819" s="86"/>
    </row>
    <row r="820" spans="2:7">
      <c r="B820" s="14" t="s">
        <v>15</v>
      </c>
      <c r="C820" s="15">
        <v>9621</v>
      </c>
      <c r="E820" s="16">
        <v>5434.6016</v>
      </c>
      <c r="F820" s="17">
        <v>0.56486868308907601</v>
      </c>
      <c r="G820" s="86"/>
    </row>
    <row r="821" spans="2:7">
      <c r="G821" s="86"/>
    </row>
    <row r="822" spans="2:7">
      <c r="B822" s="14" t="s">
        <v>16</v>
      </c>
      <c r="C822" s="15">
        <v>9106</v>
      </c>
      <c r="E822" s="16">
        <v>5576.0897000000004</v>
      </c>
      <c r="F822" s="17">
        <v>0.61235336042169997</v>
      </c>
      <c r="G822" s="86"/>
    </row>
    <row r="823" spans="2:7">
      <c r="G823" s="86"/>
    </row>
    <row r="824" spans="2:7">
      <c r="B824" s="14" t="s">
        <v>17</v>
      </c>
      <c r="C824" s="15">
        <v>7719</v>
      </c>
      <c r="E824" s="16">
        <v>4496.5101999999997</v>
      </c>
      <c r="F824" s="17">
        <v>0.58252496437362355</v>
      </c>
      <c r="G824" s="86"/>
    </row>
    <row r="825" spans="2:7">
      <c r="G825" s="86"/>
    </row>
    <row r="826" spans="2:7">
      <c r="B826" s="14" t="s">
        <v>18</v>
      </c>
      <c r="C826" s="15">
        <v>3153</v>
      </c>
      <c r="E826" s="16">
        <v>1957.4263000000001</v>
      </c>
      <c r="F826" s="17">
        <v>0.62081392324770057</v>
      </c>
      <c r="G826" s="86"/>
    </row>
    <row r="827" spans="2:7">
      <c r="G827" s="86"/>
    </row>
    <row r="828" spans="2:7">
      <c r="B828" s="14" t="s">
        <v>19</v>
      </c>
      <c r="C828" s="15">
        <v>1496</v>
      </c>
      <c r="E828" s="16">
        <v>932.49570000000006</v>
      </c>
      <c r="F828" s="17">
        <v>0.62332600267379679</v>
      </c>
      <c r="G828" s="86"/>
    </row>
    <row r="829" spans="2:7">
      <c r="G829" s="86"/>
    </row>
    <row r="830" spans="2:7">
      <c r="B830" s="14" t="s">
        <v>20</v>
      </c>
      <c r="C830" s="15">
        <v>1081</v>
      </c>
      <c r="E830" s="16">
        <v>693.40779999999995</v>
      </c>
      <c r="F830" s="17">
        <v>0.64145032377428313</v>
      </c>
      <c r="G830" s="86"/>
    </row>
    <row r="831" spans="2:7">
      <c r="G831" s="86"/>
    </row>
    <row r="832" spans="2:7">
      <c r="B832" s="18"/>
      <c r="C832" s="18">
        <f>SUM(C808:C830)</f>
        <v>50235</v>
      </c>
      <c r="D832" s="19"/>
      <c r="E832" s="19">
        <f>SUM(E808:E830)</f>
        <v>28549.4287</v>
      </c>
      <c r="F832" s="2">
        <f>E832/C832</f>
        <v>0.56831748183537378</v>
      </c>
      <c r="G832" s="86"/>
    </row>
    <row r="833" spans="1:7">
      <c r="A833" s="4" t="s">
        <v>184</v>
      </c>
      <c r="B833" s="5" t="s">
        <v>184</v>
      </c>
      <c r="C833" s="4"/>
      <c r="D833" s="6"/>
      <c r="E833" s="20">
        <f>(E832+E805)</f>
        <v>390459.75890000002</v>
      </c>
      <c r="F833" s="2"/>
    </row>
    <row r="834" spans="1:7">
      <c r="B834" s="18"/>
      <c r="C834" s="18"/>
      <c r="D834" s="19"/>
      <c r="E834" s="19"/>
      <c r="F834" s="2"/>
    </row>
    <row r="835" spans="1:7" s="3" customFormat="1">
      <c r="A835" s="11" t="s">
        <v>72</v>
      </c>
      <c r="B835" s="11" t="s">
        <v>73</v>
      </c>
      <c r="C835" s="12" t="s">
        <v>74</v>
      </c>
    </row>
    <row r="838" spans="1:7">
      <c r="A838" s="13" t="s">
        <v>7</v>
      </c>
      <c r="B838" s="7" t="s">
        <v>8</v>
      </c>
      <c r="C838" s="13" t="s">
        <v>180</v>
      </c>
    </row>
    <row r="839" spans="1:7">
      <c r="B839" s="14" t="s">
        <v>9</v>
      </c>
      <c r="C839" s="15">
        <v>47000</v>
      </c>
      <c r="D839" s="15">
        <v>0</v>
      </c>
      <c r="E839" s="16">
        <v>3515.56</v>
      </c>
      <c r="F839" s="17">
        <v>7.4799148936170207E-2</v>
      </c>
      <c r="G839" s="85"/>
    </row>
    <row r="840" spans="1:7">
      <c r="G840" s="86"/>
    </row>
    <row r="841" spans="1:7">
      <c r="B841" s="14" t="s">
        <v>10</v>
      </c>
      <c r="C841" s="15">
        <v>53505.39</v>
      </c>
      <c r="D841" s="15">
        <v>0</v>
      </c>
      <c r="E841" s="16">
        <v>3252.3661999999999</v>
      </c>
      <c r="F841" s="17">
        <v>6.0785767564725729E-2</v>
      </c>
      <c r="G841" s="86"/>
    </row>
    <row r="842" spans="1:7">
      <c r="G842" s="86"/>
    </row>
    <row r="843" spans="1:7">
      <c r="B843" s="14" t="s">
        <v>11</v>
      </c>
      <c r="C843" s="15">
        <v>52347.95</v>
      </c>
      <c r="D843" s="15">
        <v>0</v>
      </c>
      <c r="E843" s="16">
        <v>3399.0853000000002</v>
      </c>
      <c r="F843" s="17">
        <v>6.4932538905534978E-2</v>
      </c>
      <c r="G843" s="86"/>
    </row>
    <row r="844" spans="1:7">
      <c r="G844" s="86"/>
    </row>
    <row r="845" spans="1:7">
      <c r="B845" s="14" t="s">
        <v>12</v>
      </c>
      <c r="C845" s="15">
        <v>60142.94</v>
      </c>
      <c r="D845" s="15">
        <v>0</v>
      </c>
      <c r="E845" s="16">
        <v>3613.7601</v>
      </c>
      <c r="F845" s="17">
        <v>6.0086189667482158E-2</v>
      </c>
      <c r="G845" s="86"/>
    </row>
    <row r="846" spans="1:7">
      <c r="G846" s="86"/>
    </row>
    <row r="847" spans="1:7">
      <c r="B847" s="14" t="s">
        <v>13</v>
      </c>
      <c r="C847" s="15">
        <v>77301.87</v>
      </c>
      <c r="D847" s="15">
        <v>0</v>
      </c>
      <c r="E847" s="16">
        <v>5505.6473999999998</v>
      </c>
      <c r="F847" s="17">
        <v>7.122269357778796E-2</v>
      </c>
      <c r="G847" s="86"/>
    </row>
    <row r="848" spans="1:7">
      <c r="G848" s="86"/>
    </row>
    <row r="849" spans="1:7">
      <c r="B849" s="14" t="s">
        <v>14</v>
      </c>
      <c r="C849" s="15">
        <v>94990.19</v>
      </c>
      <c r="D849" s="15">
        <v>0</v>
      </c>
      <c r="E849" s="16">
        <v>6443.6381000000001</v>
      </c>
      <c r="F849" s="17">
        <v>6.7834774306694184E-2</v>
      </c>
      <c r="G849" s="86"/>
    </row>
    <row r="850" spans="1:7">
      <c r="G850" s="86"/>
    </row>
    <row r="851" spans="1:7">
      <c r="B851" s="14" t="s">
        <v>15</v>
      </c>
      <c r="C851" s="15">
        <v>110584</v>
      </c>
      <c r="D851" s="15">
        <v>0</v>
      </c>
      <c r="E851" s="16">
        <v>13666.542800000001</v>
      </c>
      <c r="F851" s="17">
        <v>0.12358517326195471</v>
      </c>
      <c r="G851" s="86"/>
    </row>
    <row r="852" spans="1:7">
      <c r="G852" s="86"/>
    </row>
    <row r="853" spans="1:7">
      <c r="B853" s="14" t="s">
        <v>16</v>
      </c>
      <c r="C853" s="15">
        <v>89163.56</v>
      </c>
      <c r="D853" s="15">
        <v>0</v>
      </c>
      <c r="E853" s="16">
        <v>8412.6785</v>
      </c>
      <c r="F853" s="17">
        <v>9.4351083559247734E-2</v>
      </c>
      <c r="G853" s="86"/>
    </row>
    <row r="854" spans="1:7">
      <c r="G854" s="86"/>
    </row>
    <row r="855" spans="1:7">
      <c r="B855" s="14" t="s">
        <v>17</v>
      </c>
      <c r="C855" s="15">
        <v>82250.5</v>
      </c>
      <c r="D855" s="15">
        <v>0</v>
      </c>
      <c r="E855" s="16">
        <v>7676.3495000000003</v>
      </c>
      <c r="F855" s="17">
        <v>9.3328909854651323E-2</v>
      </c>
      <c r="G855" s="86"/>
    </row>
    <row r="856" spans="1:7">
      <c r="G856" s="86"/>
    </row>
    <row r="857" spans="1:7">
      <c r="B857" s="14" t="s">
        <v>18</v>
      </c>
      <c r="C857" s="15">
        <v>68281.75</v>
      </c>
      <c r="D857" s="15">
        <v>0</v>
      </c>
      <c r="E857" s="16">
        <v>5083.4188999999997</v>
      </c>
      <c r="F857" s="17">
        <v>7.4447695028320146E-2</v>
      </c>
      <c r="G857" s="86"/>
    </row>
    <row r="858" spans="1:7">
      <c r="G858" s="86"/>
    </row>
    <row r="859" spans="1:7">
      <c r="B859" s="14" t="s">
        <v>19</v>
      </c>
      <c r="C859" s="15">
        <v>50796.75</v>
      </c>
      <c r="D859" s="15">
        <v>0</v>
      </c>
      <c r="E859" s="16">
        <v>4483.0826999999999</v>
      </c>
      <c r="F859" s="17">
        <v>8.8255305703612924E-2</v>
      </c>
      <c r="G859" s="86"/>
    </row>
    <row r="860" spans="1:7">
      <c r="G860" s="86"/>
    </row>
    <row r="861" spans="1:7">
      <c r="B861" s="14" t="s">
        <v>20</v>
      </c>
      <c r="C861" s="15">
        <v>38128.06</v>
      </c>
      <c r="D861" s="15">
        <v>0</v>
      </c>
      <c r="E861" s="16">
        <v>3034.5354000000002</v>
      </c>
      <c r="F861" s="17">
        <v>7.9587983233345733E-2</v>
      </c>
      <c r="G861" s="86"/>
    </row>
    <row r="862" spans="1:7">
      <c r="G862" s="86"/>
    </row>
    <row r="863" spans="1:7">
      <c r="B863" s="18"/>
      <c r="C863" s="18">
        <f>SUM(C839:C861)</f>
        <v>824492.96</v>
      </c>
      <c r="D863" s="19"/>
      <c r="E863" s="19">
        <f>SUM(E839:E861)</f>
        <v>68086.664900000003</v>
      </c>
      <c r="F863" s="2">
        <f>E863/C863</f>
        <v>8.2580043982425286E-2</v>
      </c>
      <c r="G863" s="86"/>
    </row>
    <row r="864" spans="1:7">
      <c r="A864" s="13" t="s">
        <v>7</v>
      </c>
      <c r="B864" s="7" t="s">
        <v>21</v>
      </c>
      <c r="C864" s="13" t="s">
        <v>183</v>
      </c>
    </row>
    <row r="866" spans="2:7">
      <c r="B866" s="14" t="s">
        <v>9</v>
      </c>
      <c r="C866" s="15">
        <v>115</v>
      </c>
      <c r="E866" s="16">
        <v>65.668499999999995</v>
      </c>
      <c r="F866" s="17">
        <v>0.57103043478260873</v>
      </c>
      <c r="G866" s="85"/>
    </row>
    <row r="867" spans="2:7">
      <c r="G867" s="86"/>
    </row>
    <row r="868" spans="2:7">
      <c r="B868" s="14" t="s">
        <v>10</v>
      </c>
      <c r="C868" s="15">
        <v>232</v>
      </c>
      <c r="E868" s="16">
        <v>127.3322</v>
      </c>
      <c r="F868" s="17">
        <v>0.54884568965517244</v>
      </c>
      <c r="G868" s="86"/>
    </row>
    <row r="869" spans="2:7">
      <c r="G869" s="86"/>
    </row>
    <row r="870" spans="2:7">
      <c r="B870" s="14" t="s">
        <v>11</v>
      </c>
      <c r="C870" s="15">
        <v>19</v>
      </c>
      <c r="E870" s="16">
        <v>10.0608</v>
      </c>
      <c r="F870" s="17">
        <v>0.52951578947368416</v>
      </c>
      <c r="G870" s="86"/>
    </row>
    <row r="871" spans="2:7">
      <c r="G871" s="86"/>
    </row>
    <row r="872" spans="2:7">
      <c r="B872" s="14" t="s">
        <v>12</v>
      </c>
      <c r="C872" s="15">
        <v>58</v>
      </c>
      <c r="E872" s="16">
        <v>30.098299999999998</v>
      </c>
      <c r="F872" s="17">
        <v>0.51893620689655173</v>
      </c>
      <c r="G872" s="86"/>
    </row>
    <row r="873" spans="2:7">
      <c r="G873" s="86"/>
    </row>
    <row r="874" spans="2:7">
      <c r="B874" s="14" t="s">
        <v>13</v>
      </c>
      <c r="C874" s="15">
        <v>302</v>
      </c>
      <c r="E874" s="16">
        <v>149.70509999999999</v>
      </c>
      <c r="F874" s="17">
        <v>0.49571225165562915</v>
      </c>
      <c r="G874" s="86"/>
    </row>
    <row r="875" spans="2:7">
      <c r="G875" s="86"/>
    </row>
    <row r="876" spans="2:7">
      <c r="B876" s="14" t="s">
        <v>14</v>
      </c>
      <c r="C876" s="15">
        <v>587</v>
      </c>
      <c r="E876" s="16">
        <v>312.30680000000001</v>
      </c>
      <c r="F876" s="17">
        <v>0.53203884156729131</v>
      </c>
      <c r="G876" s="86"/>
    </row>
    <row r="877" spans="2:7">
      <c r="G877" s="86"/>
    </row>
    <row r="878" spans="2:7">
      <c r="B878" s="14" t="s">
        <v>15</v>
      </c>
      <c r="C878" s="15">
        <v>1229</v>
      </c>
      <c r="E878" s="16">
        <v>694.22360000000003</v>
      </c>
      <c r="F878" s="17">
        <v>0.56486867371847027</v>
      </c>
      <c r="G878" s="86"/>
    </row>
    <row r="879" spans="2:7">
      <c r="G879" s="86"/>
    </row>
    <row r="880" spans="2:7">
      <c r="B880" s="14" t="s">
        <v>16</v>
      </c>
      <c r="C880" s="15">
        <v>823</v>
      </c>
      <c r="E880" s="16">
        <v>503.96679999999998</v>
      </c>
      <c r="F880" s="17">
        <v>0.61235334143377884</v>
      </c>
      <c r="G880" s="86"/>
    </row>
    <row r="881" spans="1:7">
      <c r="G881" s="86"/>
    </row>
    <row r="882" spans="1:7">
      <c r="B882" s="14" t="s">
        <v>17</v>
      </c>
      <c r="C882" s="15">
        <v>639</v>
      </c>
      <c r="E882" s="16">
        <v>372.23349999999999</v>
      </c>
      <c r="F882" s="17">
        <v>0.58252503912363063</v>
      </c>
      <c r="G882" s="86"/>
    </row>
    <row r="883" spans="1:7">
      <c r="G883" s="86"/>
    </row>
    <row r="884" spans="1:7">
      <c r="B884" s="14" t="s">
        <v>18</v>
      </c>
      <c r="C884" s="15">
        <v>332</v>
      </c>
      <c r="E884" s="16">
        <v>206.11019999999999</v>
      </c>
      <c r="F884" s="17">
        <v>0.62081385542168677</v>
      </c>
      <c r="G884" s="86"/>
    </row>
    <row r="885" spans="1:7">
      <c r="G885" s="86"/>
    </row>
    <row r="886" spans="1:7">
      <c r="B886" s="14" t="s">
        <v>19</v>
      </c>
      <c r="C886" s="15">
        <v>157</v>
      </c>
      <c r="E886" s="16">
        <v>97.862199999999987</v>
      </c>
      <c r="F886" s="17">
        <v>0.62332611464968157</v>
      </c>
      <c r="G886" s="86"/>
    </row>
    <row r="887" spans="1:7">
      <c r="G887" s="86"/>
    </row>
    <row r="888" spans="1:7">
      <c r="B888" s="14" t="s">
        <v>20</v>
      </c>
      <c r="C888" s="15">
        <v>364</v>
      </c>
      <c r="E888" s="16">
        <v>233.4879</v>
      </c>
      <c r="F888" s="17">
        <v>0.64145027472527472</v>
      </c>
      <c r="G888" s="86"/>
    </row>
    <row r="889" spans="1:7">
      <c r="G889" s="86"/>
    </row>
    <row r="890" spans="1:7">
      <c r="B890" s="18"/>
      <c r="C890" s="18">
        <f>SUM(C866:C888)</f>
        <v>4857</v>
      </c>
      <c r="D890" s="19"/>
      <c r="E890" s="19">
        <f>SUM(E866:E888)</f>
        <v>2803.0559000000003</v>
      </c>
      <c r="F890" s="2">
        <f>E890/C890</f>
        <v>0.57711671813876886</v>
      </c>
      <c r="G890" s="86"/>
    </row>
    <row r="891" spans="1:7">
      <c r="A891" s="4" t="s">
        <v>184</v>
      </c>
      <c r="B891" s="5" t="s">
        <v>184</v>
      </c>
      <c r="C891" s="4"/>
      <c r="D891" s="6"/>
      <c r="E891" s="20">
        <f>(E890+E863)</f>
        <v>70889.72080000001</v>
      </c>
      <c r="F891" s="2"/>
    </row>
    <row r="892" spans="1:7">
      <c r="B892" s="18"/>
      <c r="C892" s="18"/>
      <c r="D892" s="19"/>
      <c r="E892" s="19"/>
      <c r="F892" s="2"/>
    </row>
    <row r="893" spans="1:7" s="3" customFormat="1">
      <c r="A893" s="11" t="s">
        <v>75</v>
      </c>
      <c r="B893" s="11" t="s">
        <v>76</v>
      </c>
      <c r="C893" s="12" t="s">
        <v>77</v>
      </c>
    </row>
    <row r="896" spans="1:7">
      <c r="A896" s="13" t="s">
        <v>7</v>
      </c>
      <c r="B896" s="7" t="s">
        <v>8</v>
      </c>
      <c r="C896" s="13" t="s">
        <v>180</v>
      </c>
    </row>
    <row r="897" spans="2:7">
      <c r="B897" s="14" t="s">
        <v>9</v>
      </c>
      <c r="C897" s="15">
        <v>92235</v>
      </c>
      <c r="D897" s="15">
        <v>192.53</v>
      </c>
      <c r="E897" s="16">
        <v>6899.0905000000002</v>
      </c>
      <c r="F897" s="17">
        <v>7.4799051336260636E-2</v>
      </c>
      <c r="G897" s="85"/>
    </row>
    <row r="898" spans="2:7">
      <c r="G898" s="86"/>
    </row>
    <row r="899" spans="2:7">
      <c r="B899" s="14" t="s">
        <v>10</v>
      </c>
      <c r="C899" s="15">
        <v>102255</v>
      </c>
      <c r="D899" s="15">
        <v>265.60000000000002</v>
      </c>
      <c r="E899" s="16">
        <v>6215.6486999999997</v>
      </c>
      <c r="F899" s="17">
        <v>6.0785767933108401E-2</v>
      </c>
      <c r="G899" s="86"/>
    </row>
    <row r="900" spans="2:7">
      <c r="G900" s="86"/>
    </row>
    <row r="901" spans="2:7">
      <c r="B901" s="14" t="s">
        <v>11</v>
      </c>
      <c r="C901" s="15">
        <v>127887</v>
      </c>
      <c r="D901" s="15">
        <v>287.7</v>
      </c>
      <c r="E901" s="16">
        <v>8304.0277000000006</v>
      </c>
      <c r="F901" s="17">
        <v>6.4932539663922054E-2</v>
      </c>
      <c r="G901" s="86"/>
    </row>
    <row r="902" spans="2:7">
      <c r="G902" s="86"/>
    </row>
    <row r="903" spans="2:7">
      <c r="B903" s="14" t="s">
        <v>12</v>
      </c>
      <c r="C903" s="15">
        <v>173659</v>
      </c>
      <c r="D903" s="15">
        <v>491.08</v>
      </c>
      <c r="E903" s="16">
        <v>10434.5077</v>
      </c>
      <c r="F903" s="17">
        <v>6.0086190177301491E-2</v>
      </c>
      <c r="G903" s="86"/>
    </row>
    <row r="904" spans="2:7">
      <c r="G904" s="86"/>
    </row>
    <row r="905" spans="2:7">
      <c r="B905" s="14" t="s">
        <v>13</v>
      </c>
      <c r="C905" s="15">
        <v>311778</v>
      </c>
      <c r="D905" s="15">
        <v>744.1</v>
      </c>
      <c r="E905" s="16">
        <v>22205.668799999999</v>
      </c>
      <c r="F905" s="17">
        <v>7.1222693070069079E-2</v>
      </c>
      <c r="G905" s="86"/>
    </row>
    <row r="906" spans="2:7">
      <c r="G906" s="86"/>
    </row>
    <row r="907" spans="2:7">
      <c r="B907" s="14" t="s">
        <v>14</v>
      </c>
      <c r="C907" s="15">
        <v>326673</v>
      </c>
      <c r="D907" s="15">
        <v>0</v>
      </c>
      <c r="E907" s="16">
        <v>22159.789199999999</v>
      </c>
      <c r="F907" s="17">
        <v>6.7834774223765035E-2</v>
      </c>
      <c r="G907" s="86"/>
    </row>
    <row r="908" spans="2:7">
      <c r="G908" s="86"/>
    </row>
    <row r="909" spans="2:7">
      <c r="B909" s="14" t="s">
        <v>15</v>
      </c>
      <c r="C909" s="15">
        <v>452826</v>
      </c>
      <c r="D909" s="15">
        <v>0</v>
      </c>
      <c r="E909" s="16">
        <v>55962.579700000009</v>
      </c>
      <c r="F909" s="17">
        <v>0.12358517333368665</v>
      </c>
      <c r="G909" s="86"/>
    </row>
    <row r="910" spans="2:7">
      <c r="G910" s="86"/>
    </row>
    <row r="911" spans="2:7">
      <c r="B911" s="14" t="s">
        <v>16</v>
      </c>
      <c r="C911" s="15">
        <v>452826</v>
      </c>
      <c r="D911" s="15">
        <v>1051.6099999999999</v>
      </c>
      <c r="E911" s="16">
        <v>42724.623899999999</v>
      </c>
      <c r="F911" s="17">
        <v>9.4351083860025706E-2</v>
      </c>
      <c r="G911" s="86"/>
    </row>
    <row r="912" spans="2:7">
      <c r="G912" s="86"/>
    </row>
    <row r="913" spans="1:7">
      <c r="B913" s="14" t="s">
        <v>17</v>
      </c>
      <c r="C913" s="15">
        <v>392407</v>
      </c>
      <c r="D913" s="15">
        <v>868.52</v>
      </c>
      <c r="E913" s="16">
        <v>36622.917600000001</v>
      </c>
      <c r="F913" s="17">
        <v>9.3328910034734355E-2</v>
      </c>
      <c r="G913" s="86"/>
    </row>
    <row r="914" spans="1:7">
      <c r="G914" s="86"/>
    </row>
    <row r="915" spans="1:7">
      <c r="B915" s="14" t="s">
        <v>18</v>
      </c>
      <c r="C915" s="15">
        <v>246980</v>
      </c>
      <c r="D915" s="15">
        <v>627.97</v>
      </c>
      <c r="E915" s="16">
        <v>18387.091799999998</v>
      </c>
      <c r="F915" s="17">
        <v>7.4447695359948177E-2</v>
      </c>
      <c r="G915" s="86"/>
    </row>
    <row r="916" spans="1:7">
      <c r="G916" s="86"/>
    </row>
    <row r="917" spans="1:7">
      <c r="B917" s="14" t="s">
        <v>19</v>
      </c>
      <c r="C917" s="15">
        <v>149966</v>
      </c>
      <c r="D917" s="15">
        <v>484.64</v>
      </c>
      <c r="E917" s="16">
        <v>13235.2953</v>
      </c>
      <c r="F917" s="17">
        <v>8.8255306536148173E-2</v>
      </c>
      <c r="G917" s="86"/>
    </row>
    <row r="918" spans="1:7">
      <c r="G918" s="86"/>
    </row>
    <row r="919" spans="1:7">
      <c r="B919" s="14" t="s">
        <v>20</v>
      </c>
      <c r="C919" s="15">
        <v>84370</v>
      </c>
      <c r="D919" s="15">
        <v>164.56</v>
      </c>
      <c r="E919" s="16">
        <v>6714.8382000000011</v>
      </c>
      <c r="F919" s="17">
        <v>7.958798388052625E-2</v>
      </c>
      <c r="G919" s="86"/>
    </row>
    <row r="920" spans="1:7">
      <c r="G920" s="86"/>
    </row>
    <row r="921" spans="1:7">
      <c r="B921" s="18"/>
      <c r="C921" s="18">
        <f>SUM(C897:C919)</f>
        <v>2913862</v>
      </c>
      <c r="D921" s="19"/>
      <c r="E921" s="19">
        <f>SUM(E897:E919)</f>
        <v>249866.07910000003</v>
      </c>
      <c r="F921" s="2">
        <f>E921/C921</f>
        <v>8.5750827973322008E-2</v>
      </c>
      <c r="G921" s="86"/>
    </row>
    <row r="922" spans="1:7">
      <c r="A922" s="13" t="s">
        <v>7</v>
      </c>
      <c r="B922" s="7" t="s">
        <v>21</v>
      </c>
      <c r="C922" s="13" t="s">
        <v>183</v>
      </c>
    </row>
    <row r="924" spans="1:7">
      <c r="B924" s="14" t="s">
        <v>9</v>
      </c>
      <c r="C924" s="15">
        <v>280</v>
      </c>
      <c r="E924" s="16">
        <v>159.88839999999999</v>
      </c>
      <c r="F924" s="17">
        <v>0.57103000000000004</v>
      </c>
      <c r="G924" s="88" t="s">
        <v>193</v>
      </c>
    </row>
    <row r="925" spans="1:7">
      <c r="G925" s="86"/>
    </row>
    <row r="926" spans="1:7">
      <c r="B926" s="14" t="s">
        <v>10</v>
      </c>
      <c r="C926" s="15">
        <v>383</v>
      </c>
      <c r="E926" s="16">
        <v>210.20779999999999</v>
      </c>
      <c r="F926" s="17">
        <v>0.54884543080939951</v>
      </c>
      <c r="G926" s="86"/>
    </row>
    <row r="927" spans="1:7">
      <c r="G927" s="86"/>
    </row>
    <row r="928" spans="1:7">
      <c r="B928" s="14" t="s">
        <v>11</v>
      </c>
      <c r="C928" s="15">
        <v>1743</v>
      </c>
      <c r="E928" s="16">
        <v>922.94370000000015</v>
      </c>
      <c r="F928" s="17">
        <v>0.52951445783132534</v>
      </c>
      <c r="G928" s="86"/>
    </row>
    <row r="929" spans="2:7">
      <c r="G929" s="86"/>
    </row>
    <row r="930" spans="2:7">
      <c r="B930" s="14" t="s">
        <v>12</v>
      </c>
      <c r="C930" s="15">
        <v>2209</v>
      </c>
      <c r="E930" s="16">
        <v>1146.3290999999999</v>
      </c>
      <c r="F930" s="17">
        <v>0.5189357627885921</v>
      </c>
      <c r="G930" s="86"/>
    </row>
    <row r="931" spans="2:7">
      <c r="G931" s="86"/>
    </row>
    <row r="932" spans="2:7">
      <c r="B932" s="14" t="s">
        <v>13</v>
      </c>
      <c r="C932" s="15">
        <v>2783</v>
      </c>
      <c r="E932" s="16">
        <v>1379.5675000000001</v>
      </c>
      <c r="F932" s="17">
        <v>0.49571236076176789</v>
      </c>
      <c r="G932" s="86"/>
    </row>
    <row r="933" spans="2:7">
      <c r="G933" s="86"/>
    </row>
    <row r="934" spans="2:7">
      <c r="B934" s="14" t="s">
        <v>14</v>
      </c>
      <c r="C934" s="15">
        <v>3132</v>
      </c>
      <c r="E934" s="16">
        <v>1666.3457000000001</v>
      </c>
      <c r="F934" s="17">
        <v>0.53203885696040865</v>
      </c>
      <c r="G934" s="86"/>
    </row>
    <row r="935" spans="2:7">
      <c r="G935" s="86"/>
    </row>
    <row r="936" spans="2:7">
      <c r="B936" s="14" t="s">
        <v>15</v>
      </c>
      <c r="C936" s="15">
        <v>3356</v>
      </c>
      <c r="E936" s="16">
        <v>1895.6993</v>
      </c>
      <c r="F936" s="17">
        <v>0.56486868295589987</v>
      </c>
      <c r="G936" s="86"/>
    </row>
    <row r="937" spans="2:7">
      <c r="G937" s="86"/>
    </row>
    <row r="938" spans="2:7">
      <c r="B938" s="14" t="s">
        <v>16</v>
      </c>
      <c r="C938" s="15">
        <v>4975</v>
      </c>
      <c r="E938" s="16">
        <v>3046.4580000000001</v>
      </c>
      <c r="F938" s="17">
        <v>0.61235336683417085</v>
      </c>
      <c r="G938" s="86"/>
    </row>
    <row r="939" spans="2:7">
      <c r="G939" s="86"/>
    </row>
    <row r="940" spans="2:7">
      <c r="B940" s="14" t="s">
        <v>17</v>
      </c>
      <c r="C940" s="15">
        <v>4002</v>
      </c>
      <c r="E940" s="16">
        <v>2331.2649000000001</v>
      </c>
      <c r="F940" s="17">
        <v>0.58252496251874064</v>
      </c>
      <c r="G940" s="86"/>
    </row>
    <row r="941" spans="2:7">
      <c r="G941" s="86"/>
    </row>
    <row r="942" spans="2:7">
      <c r="B942" s="14" t="s">
        <v>18</v>
      </c>
      <c r="C942" s="15">
        <v>2989</v>
      </c>
      <c r="E942" s="16">
        <v>1855.6129000000001</v>
      </c>
      <c r="F942" s="17">
        <v>0.62081395115423221</v>
      </c>
      <c r="G942" s="86"/>
    </row>
    <row r="943" spans="2:7">
      <c r="G943" s="86"/>
    </row>
    <row r="944" spans="2:7">
      <c r="B944" s="14" t="s">
        <v>19</v>
      </c>
      <c r="C944" s="15">
        <v>1570</v>
      </c>
      <c r="E944" s="16">
        <v>978.62189999999998</v>
      </c>
      <c r="F944" s="17">
        <v>0.62332605095541405</v>
      </c>
      <c r="G944" s="86"/>
    </row>
    <row r="945" spans="1:7">
      <c r="G945" s="86"/>
    </row>
    <row r="946" spans="1:7">
      <c r="B946" s="14" t="s">
        <v>20</v>
      </c>
      <c r="C946" s="15">
        <v>470</v>
      </c>
      <c r="E946" s="16">
        <v>301.48169999999999</v>
      </c>
      <c r="F946" s="17">
        <v>0.64145042553191489</v>
      </c>
      <c r="G946" s="86"/>
    </row>
    <row r="947" spans="1:7">
      <c r="G947" s="86"/>
    </row>
    <row r="948" spans="1:7">
      <c r="B948" s="18"/>
      <c r="C948" s="18">
        <f>SUM(C924:C946)</f>
        <v>27892</v>
      </c>
      <c r="D948" s="19"/>
      <c r="E948" s="19">
        <f>SUM(E924:E946)</f>
        <v>15894.420900000001</v>
      </c>
      <c r="F948" s="2">
        <f>E948/C948</f>
        <v>0.5698559049189732</v>
      </c>
      <c r="G948" s="86"/>
    </row>
    <row r="949" spans="1:7">
      <c r="A949" s="4" t="s">
        <v>184</v>
      </c>
      <c r="B949" s="5" t="s">
        <v>184</v>
      </c>
      <c r="C949" s="4"/>
      <c r="D949" s="6"/>
      <c r="E949" s="20">
        <f>(E948+E921)</f>
        <v>265760.50000000006</v>
      </c>
      <c r="F949" s="2"/>
      <c r="G949" s="27"/>
    </row>
    <row r="950" spans="1:7">
      <c r="B950" s="18"/>
      <c r="C950" s="18"/>
      <c r="D950" s="19"/>
      <c r="E950" s="19"/>
      <c r="F950" s="2"/>
      <c r="G950" s="27"/>
    </row>
    <row r="951" spans="1:7" s="3" customFormat="1" ht="12.75" customHeight="1">
      <c r="A951" s="11" t="s">
        <v>78</v>
      </c>
      <c r="B951" s="11" t="s">
        <v>79</v>
      </c>
      <c r="C951" s="12" t="s">
        <v>80</v>
      </c>
    </row>
    <row r="954" spans="1:7">
      <c r="A954" s="13" t="s">
        <v>7</v>
      </c>
      <c r="B954" s="7" t="s">
        <v>8</v>
      </c>
      <c r="C954" s="13" t="s">
        <v>180</v>
      </c>
    </row>
    <row r="955" spans="1:7">
      <c r="B955" s="14" t="s">
        <v>9</v>
      </c>
      <c r="C955" s="15">
        <v>331797</v>
      </c>
      <c r="D955" s="15">
        <v>985.8</v>
      </c>
      <c r="E955" s="16">
        <v>24818.100900000005</v>
      </c>
      <c r="F955" s="17">
        <v>7.4799051528494837E-2</v>
      </c>
      <c r="G955" s="88"/>
    </row>
    <row r="956" spans="1:7">
      <c r="G956" s="86"/>
    </row>
    <row r="957" spans="1:7">
      <c r="B957" s="14" t="s">
        <v>10</v>
      </c>
      <c r="C957" s="15">
        <v>321250</v>
      </c>
      <c r="D957" s="15">
        <v>986.5</v>
      </c>
      <c r="E957" s="16">
        <v>19527.428100000001</v>
      </c>
      <c r="F957" s="17">
        <v>6.078576840466926E-2</v>
      </c>
      <c r="G957" s="86"/>
    </row>
    <row r="958" spans="1:7">
      <c r="G958" s="86"/>
    </row>
    <row r="959" spans="1:7">
      <c r="B959" s="14" t="s">
        <v>11</v>
      </c>
      <c r="C959" s="15">
        <v>323252</v>
      </c>
      <c r="D959" s="15">
        <v>1025.17</v>
      </c>
      <c r="E959" s="16">
        <v>20989.5733</v>
      </c>
      <c r="F959" s="17">
        <v>6.4932539628525104E-2</v>
      </c>
      <c r="G959" s="86"/>
    </row>
    <row r="960" spans="1:7">
      <c r="G960" s="86"/>
    </row>
    <row r="961" spans="2:7">
      <c r="B961" s="14" t="s">
        <v>12</v>
      </c>
      <c r="C961" s="15">
        <v>331083</v>
      </c>
      <c r="D961" s="15">
        <v>955.41</v>
      </c>
      <c r="E961" s="16">
        <v>19893.516199999998</v>
      </c>
      <c r="F961" s="17">
        <v>6.0086190471875633E-2</v>
      </c>
      <c r="G961" s="86"/>
    </row>
    <row r="962" spans="2:7">
      <c r="G962" s="86"/>
    </row>
    <row r="963" spans="2:7">
      <c r="B963" s="14" t="s">
        <v>13</v>
      </c>
      <c r="C963" s="15">
        <v>468133</v>
      </c>
      <c r="D963" s="15">
        <v>1141.44</v>
      </c>
      <c r="E963" s="16">
        <v>33341.692999999999</v>
      </c>
      <c r="F963" s="17">
        <v>7.1222693123535394E-2</v>
      </c>
      <c r="G963" s="86"/>
    </row>
    <row r="964" spans="2:7">
      <c r="G964" s="86"/>
    </row>
    <row r="965" spans="2:7">
      <c r="B965" s="14" t="s">
        <v>14</v>
      </c>
      <c r="C965" s="15">
        <v>565146</v>
      </c>
      <c r="D965" s="15">
        <v>1262.56</v>
      </c>
      <c r="E965" s="16">
        <v>38336.551299999999</v>
      </c>
      <c r="F965" s="17">
        <v>6.7834774199941245E-2</v>
      </c>
      <c r="G965" s="86"/>
    </row>
    <row r="966" spans="2:7">
      <c r="G966" s="86"/>
    </row>
    <row r="967" spans="2:7">
      <c r="B967" s="14" t="s">
        <v>15</v>
      </c>
      <c r="C967" s="15">
        <v>653845</v>
      </c>
      <c r="D967" s="15">
        <v>1362.39</v>
      </c>
      <c r="E967" s="16">
        <v>80805.547699999996</v>
      </c>
      <c r="F967" s="17">
        <v>0.12358517339736481</v>
      </c>
      <c r="G967" s="86"/>
    </row>
    <row r="968" spans="2:7">
      <c r="G968" s="86"/>
    </row>
    <row r="969" spans="2:7">
      <c r="B969" s="14" t="s">
        <v>16</v>
      </c>
      <c r="C969" s="15">
        <v>590955</v>
      </c>
      <c r="D969" s="15">
        <v>1158.05</v>
      </c>
      <c r="E969" s="16">
        <v>55757.244800000008</v>
      </c>
      <c r="F969" s="17">
        <v>9.4351083923479795E-2</v>
      </c>
      <c r="G969" s="86"/>
    </row>
    <row r="970" spans="2:7">
      <c r="G970" s="86"/>
    </row>
    <row r="971" spans="2:7">
      <c r="B971" s="14" t="s">
        <v>17</v>
      </c>
      <c r="C971" s="15">
        <v>579946</v>
      </c>
      <c r="D971" s="15">
        <v>1101.77</v>
      </c>
      <c r="E971" s="16">
        <v>54125.728099999993</v>
      </c>
      <c r="F971" s="17">
        <v>9.3328910105423601E-2</v>
      </c>
      <c r="G971" s="86"/>
    </row>
    <row r="972" spans="2:7">
      <c r="G972" s="86"/>
    </row>
    <row r="973" spans="2:7">
      <c r="B973" s="14" t="s">
        <v>18</v>
      </c>
      <c r="C973" s="15">
        <v>397253</v>
      </c>
      <c r="D973" s="15">
        <v>851.55</v>
      </c>
      <c r="E973" s="16">
        <v>29574.570299999999</v>
      </c>
      <c r="F973" s="17">
        <v>7.4447695297455277E-2</v>
      </c>
      <c r="G973" s="86"/>
    </row>
    <row r="974" spans="2:7">
      <c r="G974" s="86"/>
    </row>
    <row r="975" spans="2:7">
      <c r="B975" s="14" t="s">
        <v>19</v>
      </c>
      <c r="C975" s="15">
        <v>241022</v>
      </c>
      <c r="D975" s="15">
        <v>659.93</v>
      </c>
      <c r="E975" s="16">
        <v>21271.470400000002</v>
      </c>
      <c r="F975" s="17">
        <v>8.8255306154624874E-2</v>
      </c>
      <c r="G975" s="86"/>
    </row>
    <row r="976" spans="2:7">
      <c r="G976" s="86"/>
    </row>
    <row r="977" spans="1:7">
      <c r="B977" s="14" t="s">
        <v>20</v>
      </c>
      <c r="C977" s="15">
        <v>175573</v>
      </c>
      <c r="D977" s="15">
        <v>432.11</v>
      </c>
      <c r="E977" s="16">
        <v>13973.501200000001</v>
      </c>
      <c r="F977" s="17">
        <v>7.9587984485085972E-2</v>
      </c>
      <c r="G977" s="86"/>
    </row>
    <row r="978" spans="1:7">
      <c r="G978" s="86"/>
    </row>
    <row r="979" spans="1:7">
      <c r="B979" s="18"/>
      <c r="C979" s="18">
        <f>SUM(C955:C977)</f>
        <v>4979255</v>
      </c>
      <c r="D979" s="19"/>
      <c r="E979" s="19">
        <f>SUM(E955:E977)</f>
        <v>412414.9253</v>
      </c>
      <c r="F979" s="2">
        <f>E979/C979</f>
        <v>8.2826632759318411E-2</v>
      </c>
      <c r="G979" s="86"/>
    </row>
    <row r="980" spans="1:7">
      <c r="A980" s="13" t="s">
        <v>7</v>
      </c>
      <c r="B980" s="7" t="s">
        <v>21</v>
      </c>
      <c r="C980" s="13" t="s">
        <v>183</v>
      </c>
    </row>
    <row r="982" spans="1:7">
      <c r="B982" s="14" t="s">
        <v>9</v>
      </c>
      <c r="C982" s="15">
        <v>486.9</v>
      </c>
      <c r="E982" s="16">
        <v>278.03460000000001</v>
      </c>
      <c r="F982" s="17">
        <v>0.57103019100431296</v>
      </c>
      <c r="G982" s="88"/>
    </row>
    <row r="983" spans="1:7">
      <c r="G983" s="86"/>
    </row>
    <row r="984" spans="1:7">
      <c r="B984" s="14" t="s">
        <v>10</v>
      </c>
      <c r="C984" s="15">
        <v>1120.0999999999999</v>
      </c>
      <c r="E984" s="16">
        <v>614.76189999999997</v>
      </c>
      <c r="F984" s="17">
        <v>0.54884554950450848</v>
      </c>
      <c r="G984" s="86"/>
    </row>
    <row r="985" spans="1:7">
      <c r="G985" s="86"/>
    </row>
    <row r="986" spans="1:7">
      <c r="B986" s="14" t="s">
        <v>11</v>
      </c>
      <c r="C986" s="15">
        <v>3309</v>
      </c>
      <c r="E986" s="16">
        <v>1752.1632999999999</v>
      </c>
      <c r="F986" s="17">
        <v>0.52951444545179815</v>
      </c>
      <c r="G986" s="86"/>
    </row>
    <row r="987" spans="1:7">
      <c r="G987" s="86"/>
    </row>
    <row r="988" spans="1:7">
      <c r="B988" s="14" t="s">
        <v>12</v>
      </c>
      <c r="C988" s="15">
        <v>4652.7</v>
      </c>
      <c r="E988" s="16">
        <v>2414.4522000000002</v>
      </c>
      <c r="F988" s="17">
        <v>0.51893571474627631</v>
      </c>
      <c r="G988" s="86"/>
    </row>
    <row r="989" spans="1:7">
      <c r="G989" s="86"/>
    </row>
    <row r="990" spans="1:7">
      <c r="B990" s="14" t="s">
        <v>13</v>
      </c>
      <c r="C990" s="15">
        <v>7386.4</v>
      </c>
      <c r="E990" s="16">
        <v>3661.5297000000005</v>
      </c>
      <c r="F990" s="17">
        <v>0.49571234972381673</v>
      </c>
      <c r="G990" s="86"/>
    </row>
    <row r="991" spans="1:7">
      <c r="G991" s="86"/>
    </row>
    <row r="992" spans="1:7">
      <c r="B992" s="14" t="s">
        <v>14</v>
      </c>
      <c r="C992" s="15">
        <v>8756.2999999999993</v>
      </c>
      <c r="E992" s="16">
        <v>4658.6918999999998</v>
      </c>
      <c r="F992" s="17">
        <v>0.53203886344688966</v>
      </c>
      <c r="G992" s="86"/>
    </row>
    <row r="993" spans="1:7">
      <c r="G993" s="86"/>
    </row>
    <row r="994" spans="1:7">
      <c r="B994" s="14" t="s">
        <v>15</v>
      </c>
      <c r="C994" s="15">
        <v>9485.5</v>
      </c>
      <c r="E994" s="16">
        <v>5358.0618999999997</v>
      </c>
      <c r="F994" s="17">
        <v>0.56486868378050703</v>
      </c>
      <c r="G994" s="86"/>
    </row>
    <row r="995" spans="1:7">
      <c r="G995" s="86"/>
    </row>
    <row r="996" spans="1:7">
      <c r="B996" s="14" t="s">
        <v>16</v>
      </c>
      <c r="C996" s="15">
        <v>10468.9</v>
      </c>
      <c r="E996" s="16">
        <v>6410.6660999999995</v>
      </c>
      <c r="F996" s="17">
        <v>0.6123533609070676</v>
      </c>
      <c r="G996" s="86"/>
    </row>
    <row r="997" spans="1:7">
      <c r="G997" s="86"/>
    </row>
    <row r="998" spans="1:7">
      <c r="B998" s="14" t="s">
        <v>17</v>
      </c>
      <c r="C998" s="15">
        <v>9118</v>
      </c>
      <c r="E998" s="16">
        <v>5311.4627</v>
      </c>
      <c r="F998" s="17">
        <v>0.58252497258170655</v>
      </c>
      <c r="G998" s="86"/>
    </row>
    <row r="999" spans="1:7">
      <c r="G999" s="86"/>
    </row>
    <row r="1000" spans="1:7">
      <c r="B1000" s="14" t="s">
        <v>18</v>
      </c>
      <c r="C1000" s="15">
        <v>5697.6</v>
      </c>
      <c r="E1000" s="16">
        <v>3537.1495</v>
      </c>
      <c r="F1000" s="17">
        <v>0.62081393920247119</v>
      </c>
      <c r="G1000" s="86"/>
    </row>
    <row r="1001" spans="1:7">
      <c r="G1001" s="86"/>
    </row>
    <row r="1002" spans="1:7">
      <c r="B1002" s="14" t="s">
        <v>19</v>
      </c>
      <c r="C1002" s="15">
        <v>2457.6999999999998</v>
      </c>
      <c r="E1002" s="16">
        <v>1531.9484</v>
      </c>
      <c r="F1002" s="17">
        <v>0.62332603653822682</v>
      </c>
      <c r="G1002" s="86"/>
    </row>
    <row r="1003" spans="1:7">
      <c r="G1003" s="86"/>
    </row>
    <row r="1004" spans="1:7">
      <c r="B1004" s="14" t="s">
        <v>20</v>
      </c>
      <c r="C1004" s="15">
        <v>676.2</v>
      </c>
      <c r="E1004" s="16">
        <v>433.74869999999993</v>
      </c>
      <c r="F1004" s="17">
        <v>0.64145031055900636</v>
      </c>
      <c r="G1004" s="86"/>
    </row>
    <row r="1005" spans="1:7">
      <c r="G1005" s="86"/>
    </row>
    <row r="1006" spans="1:7">
      <c r="B1006" s="18"/>
      <c r="C1006" s="18">
        <f>SUM(C982:C1004)</f>
        <v>63615.299999999988</v>
      </c>
      <c r="D1006" s="19"/>
      <c r="E1006" s="19">
        <f>SUM(E982:E1004)</f>
        <v>35962.670899999997</v>
      </c>
      <c r="F1006" s="2">
        <f>E1006/C1006</f>
        <v>0.56531480477180807</v>
      </c>
      <c r="G1006" s="86"/>
    </row>
    <row r="1007" spans="1:7">
      <c r="A1007" s="4" t="s">
        <v>184</v>
      </c>
      <c r="B1007" s="5" t="s">
        <v>184</v>
      </c>
      <c r="C1007" s="4"/>
      <c r="D1007" s="6"/>
      <c r="E1007" s="20">
        <f>(E1006+E979)</f>
        <v>448377.59620000003</v>
      </c>
      <c r="F1007" s="2"/>
    </row>
    <row r="1008" spans="1:7">
      <c r="B1008" s="18"/>
      <c r="C1008" s="18"/>
      <c r="D1008" s="19"/>
      <c r="E1008" s="19"/>
      <c r="F1008" s="2"/>
    </row>
    <row r="1009" spans="1:7" s="3" customFormat="1">
      <c r="A1009" s="11" t="s">
        <v>81</v>
      </c>
      <c r="B1009" s="11" t="s">
        <v>82</v>
      </c>
      <c r="C1009" s="12" t="s">
        <v>83</v>
      </c>
    </row>
    <row r="1012" spans="1:7">
      <c r="A1012" s="13" t="s">
        <v>7</v>
      </c>
      <c r="B1012" s="7" t="s">
        <v>8</v>
      </c>
      <c r="C1012" s="13" t="s">
        <v>180</v>
      </c>
    </row>
    <row r="1013" spans="1:7">
      <c r="B1013" s="14" t="s">
        <v>9</v>
      </c>
      <c r="C1013" s="15">
        <v>139648</v>
      </c>
      <c r="D1013" s="15">
        <v>455.44</v>
      </c>
      <c r="E1013" s="16">
        <v>10445.5381</v>
      </c>
      <c r="F1013" s="17">
        <v>7.4799052618010994E-2</v>
      </c>
      <c r="G1013" s="88"/>
    </row>
    <row r="1014" spans="1:7">
      <c r="G1014" s="86"/>
    </row>
    <row r="1015" spans="1:7">
      <c r="B1015" s="14" t="s">
        <v>10</v>
      </c>
      <c r="C1015" s="15">
        <v>117988</v>
      </c>
      <c r="D1015" s="15">
        <v>464.71</v>
      </c>
      <c r="E1015" s="16">
        <v>7171.9912000000004</v>
      </c>
      <c r="F1015" s="17">
        <v>6.0785768044207877E-2</v>
      </c>
      <c r="G1015" s="86"/>
    </row>
    <row r="1016" spans="1:7">
      <c r="G1016" s="86"/>
    </row>
    <row r="1017" spans="1:7">
      <c r="B1017" s="14" t="s">
        <v>11</v>
      </c>
      <c r="C1017" s="15">
        <v>127614</v>
      </c>
      <c r="D1017" s="15">
        <v>479.99</v>
      </c>
      <c r="E1017" s="16">
        <v>8286.3009999999995</v>
      </c>
      <c r="F1017" s="17">
        <v>6.4932538749666965E-2</v>
      </c>
      <c r="G1017" s="86"/>
    </row>
    <row r="1018" spans="1:7">
      <c r="G1018" s="86"/>
    </row>
    <row r="1019" spans="1:7">
      <c r="B1019" s="14" t="s">
        <v>12</v>
      </c>
      <c r="C1019" s="15">
        <v>117124</v>
      </c>
      <c r="D1019" s="15">
        <v>409.83</v>
      </c>
      <c r="E1019" s="16">
        <v>7037.5349999999999</v>
      </c>
      <c r="F1019" s="17">
        <v>6.0086190703869405E-2</v>
      </c>
      <c r="G1019" s="86"/>
    </row>
    <row r="1020" spans="1:7">
      <c r="G1020" s="86"/>
    </row>
    <row r="1021" spans="1:7">
      <c r="B1021" s="14" t="s">
        <v>13</v>
      </c>
      <c r="C1021" s="15">
        <v>116647</v>
      </c>
      <c r="D1021" s="15">
        <v>302.77999999999997</v>
      </c>
      <c r="E1021" s="16">
        <v>8307.9135000000006</v>
      </c>
      <c r="F1021" s="17">
        <v>7.1222693254005667E-2</v>
      </c>
      <c r="G1021" s="86"/>
    </row>
    <row r="1022" spans="1:7">
      <c r="G1022" s="86"/>
    </row>
    <row r="1023" spans="1:7">
      <c r="B1023" s="14" t="s">
        <v>14</v>
      </c>
      <c r="C1023" s="15">
        <v>122743</v>
      </c>
      <c r="D1023" s="15">
        <v>315.89999999999998</v>
      </c>
      <c r="E1023" s="16">
        <v>8326.2438000000002</v>
      </c>
      <c r="F1023" s="17">
        <v>6.7834775099190989E-2</v>
      </c>
      <c r="G1023" s="86"/>
    </row>
    <row r="1024" spans="1:7">
      <c r="G1024" s="86"/>
    </row>
    <row r="1025" spans="1:7">
      <c r="B1025" s="14" t="s">
        <v>15</v>
      </c>
      <c r="C1025" s="15">
        <v>123007</v>
      </c>
      <c r="D1025" s="15">
        <v>326.36</v>
      </c>
      <c r="E1025" s="16">
        <v>14558.2533</v>
      </c>
      <c r="F1025" s="17">
        <v>0.11835304738754707</v>
      </c>
      <c r="G1025" s="86"/>
    </row>
    <row r="1026" spans="1:7">
      <c r="G1026" s="86"/>
    </row>
    <row r="1027" spans="1:7">
      <c r="B1027" s="14" t="s">
        <v>16</v>
      </c>
      <c r="C1027" s="15">
        <v>130312</v>
      </c>
      <c r="D1027" s="15">
        <v>336.5</v>
      </c>
      <c r="E1027" s="16">
        <v>12295.0784</v>
      </c>
      <c r="F1027" s="17">
        <v>9.4351083553318185E-2</v>
      </c>
      <c r="G1027" s="86"/>
    </row>
    <row r="1028" spans="1:7">
      <c r="G1028" s="86"/>
    </row>
    <row r="1029" spans="1:7">
      <c r="B1029" s="14" t="s">
        <v>17</v>
      </c>
      <c r="C1029" s="15">
        <v>127144</v>
      </c>
      <c r="D1029" s="15">
        <v>350.26</v>
      </c>
      <c r="E1029" s="16">
        <v>11866.2111</v>
      </c>
      <c r="F1029" s="17">
        <v>9.3328911313156737E-2</v>
      </c>
      <c r="G1029" s="86"/>
    </row>
    <row r="1030" spans="1:7">
      <c r="G1030" s="86"/>
    </row>
    <row r="1031" spans="1:7">
      <c r="B1031" s="14" t="s">
        <v>18</v>
      </c>
      <c r="C1031" s="15">
        <v>101650</v>
      </c>
      <c r="D1031" s="15">
        <v>290.45</v>
      </c>
      <c r="E1031" s="16">
        <v>7567.6081999999997</v>
      </c>
      <c r="F1031" s="17">
        <v>7.4447695031972447E-2</v>
      </c>
      <c r="G1031" s="86"/>
    </row>
    <row r="1032" spans="1:7">
      <c r="G1032" s="86"/>
    </row>
    <row r="1033" spans="1:7">
      <c r="B1033" s="14" t="s">
        <v>19</v>
      </c>
      <c r="C1033" s="15">
        <v>97904</v>
      </c>
      <c r="D1033" s="15">
        <v>424.67</v>
      </c>
      <c r="E1033" s="16">
        <v>8640.5475999999999</v>
      </c>
      <c r="F1033" s="17">
        <v>8.8255307239745034E-2</v>
      </c>
      <c r="G1033" s="86"/>
    </row>
    <row r="1034" spans="1:7">
      <c r="G1034" s="86"/>
    </row>
    <row r="1035" spans="1:7">
      <c r="B1035" s="14" t="s">
        <v>20</v>
      </c>
      <c r="C1035" s="15">
        <v>79650</v>
      </c>
      <c r="D1035" s="15">
        <v>377.39</v>
      </c>
      <c r="E1035" s="16">
        <v>6339.1827999999987</v>
      </c>
      <c r="F1035" s="17">
        <v>7.9587982423101056E-2</v>
      </c>
      <c r="G1035" s="86"/>
    </row>
    <row r="1036" spans="1:7">
      <c r="G1036" s="86"/>
    </row>
    <row r="1037" spans="1:7">
      <c r="B1037" s="18"/>
      <c r="C1037" s="18">
        <f>SUM(C1013:C1035)</f>
        <v>1401431</v>
      </c>
      <c r="D1037" s="19"/>
      <c r="E1037" s="19">
        <f>SUM(E1013:E1035)</f>
        <v>110842.40400000001</v>
      </c>
      <c r="F1037" s="2">
        <f>E1037/C1037</f>
        <v>7.9092302082656954E-2</v>
      </c>
      <c r="G1037" s="86"/>
    </row>
    <row r="1038" spans="1:7">
      <c r="A1038" s="13" t="s">
        <v>7</v>
      </c>
      <c r="B1038" s="7" t="s">
        <v>21</v>
      </c>
      <c r="C1038" s="13" t="s">
        <v>183</v>
      </c>
    </row>
    <row r="1040" spans="1:7">
      <c r="B1040" s="14" t="s">
        <v>9</v>
      </c>
      <c r="C1040" s="15">
        <v>1571</v>
      </c>
      <c r="E1040" s="16">
        <v>897.09</v>
      </c>
      <c r="F1040" s="17">
        <v>0.57103119032463401</v>
      </c>
      <c r="G1040" s="88" t="s">
        <v>193</v>
      </c>
    </row>
    <row r="1041" spans="2:7">
      <c r="G1041" s="86"/>
    </row>
    <row r="1042" spans="2:7">
      <c r="B1042" s="14" t="s">
        <v>10</v>
      </c>
      <c r="C1042" s="15">
        <v>2037</v>
      </c>
      <c r="E1042" s="16">
        <v>1118</v>
      </c>
      <c r="F1042" s="17">
        <v>0.5488463426607757</v>
      </c>
      <c r="G1042" s="86"/>
    </row>
    <row r="1043" spans="2:7">
      <c r="G1043" s="86"/>
    </row>
    <row r="1044" spans="2:7">
      <c r="B1044" s="14" t="s">
        <v>11</v>
      </c>
      <c r="C1044" s="15">
        <v>2197</v>
      </c>
      <c r="E1044" s="16">
        <v>1163.3399999999999</v>
      </c>
      <c r="F1044" s="17">
        <v>0.52951297223486571</v>
      </c>
      <c r="G1044" s="86"/>
    </row>
    <row r="1045" spans="2:7">
      <c r="G1045" s="86"/>
    </row>
    <row r="1046" spans="2:7">
      <c r="B1046" s="14" t="s">
        <v>12</v>
      </c>
      <c r="C1046" s="15">
        <v>4040</v>
      </c>
      <c r="E1046" s="16">
        <v>2096.5</v>
      </c>
      <c r="F1046" s="17">
        <v>0.5189356435643564</v>
      </c>
      <c r="G1046" s="86"/>
    </row>
    <row r="1047" spans="2:7">
      <c r="G1047" s="86"/>
    </row>
    <row r="1048" spans="2:7">
      <c r="B1048" s="14" t="s">
        <v>13</v>
      </c>
      <c r="C1048" s="15">
        <v>7149</v>
      </c>
      <c r="E1048" s="16">
        <v>3543.85</v>
      </c>
      <c r="F1048" s="17">
        <v>0.49571268708910338</v>
      </c>
      <c r="G1048" s="86"/>
    </row>
    <row r="1049" spans="2:7">
      <c r="G1049" s="86"/>
    </row>
    <row r="1050" spans="2:7">
      <c r="B1050" s="14" t="s">
        <v>14</v>
      </c>
      <c r="C1050" s="15">
        <v>9323</v>
      </c>
      <c r="E1050" s="16">
        <v>4960.2</v>
      </c>
      <c r="F1050" s="17">
        <v>0.53203904322642925</v>
      </c>
      <c r="G1050" s="86"/>
    </row>
    <row r="1051" spans="2:7">
      <c r="G1051" s="86"/>
    </row>
    <row r="1052" spans="2:7">
      <c r="B1052" s="14" t="s">
        <v>15</v>
      </c>
      <c r="C1052" s="15">
        <v>12142</v>
      </c>
      <c r="E1052" s="16">
        <v>6858.64</v>
      </c>
      <c r="F1052" s="17">
        <v>0.56486904957997031</v>
      </c>
      <c r="G1052" s="86"/>
    </row>
    <row r="1053" spans="2:7">
      <c r="G1053" s="86"/>
    </row>
    <row r="1054" spans="2:7">
      <c r="B1054" s="14" t="s">
        <v>16</v>
      </c>
      <c r="C1054" s="15">
        <v>11723</v>
      </c>
      <c r="E1054" s="16">
        <v>7178.62</v>
      </c>
      <c r="F1054" s="17">
        <v>0.61235349313315701</v>
      </c>
      <c r="G1054" s="86"/>
    </row>
    <row r="1055" spans="2:7">
      <c r="G1055" s="86"/>
    </row>
    <row r="1056" spans="2:7">
      <c r="B1056" s="14" t="s">
        <v>17</v>
      </c>
      <c r="C1056" s="15">
        <v>10728</v>
      </c>
      <c r="E1056" s="16">
        <v>6249.33</v>
      </c>
      <c r="F1056" s="17">
        <v>0.58252516778523489</v>
      </c>
      <c r="G1056" s="86"/>
    </row>
    <row r="1057" spans="1:7">
      <c r="G1057" s="86"/>
    </row>
    <row r="1058" spans="1:7">
      <c r="B1058" s="14" t="s">
        <v>18</v>
      </c>
      <c r="C1058" s="15">
        <v>6798</v>
      </c>
      <c r="E1058" s="16">
        <v>4220.29</v>
      </c>
      <c r="F1058" s="17">
        <v>0.62081347455133862</v>
      </c>
      <c r="G1058" s="86"/>
    </row>
    <row r="1059" spans="1:7">
      <c r="G1059" s="86"/>
    </row>
    <row r="1060" spans="1:7">
      <c r="B1060" s="14" t="s">
        <v>19</v>
      </c>
      <c r="C1060" s="15">
        <v>4022</v>
      </c>
      <c r="E1060" s="16">
        <v>2507.02</v>
      </c>
      <c r="F1060" s="17">
        <v>0.62332670313276972</v>
      </c>
      <c r="G1060" s="86"/>
    </row>
    <row r="1061" spans="1:7">
      <c r="G1061" s="86"/>
    </row>
    <row r="1062" spans="1:7">
      <c r="B1062" s="14" t="s">
        <v>20</v>
      </c>
      <c r="C1062" s="15">
        <v>503</v>
      </c>
      <c r="E1062" s="16">
        <v>322.64999999999998</v>
      </c>
      <c r="F1062" s="17">
        <v>0.64145129224652075</v>
      </c>
      <c r="G1062" s="86"/>
    </row>
    <row r="1063" spans="1:7">
      <c r="G1063" s="86"/>
    </row>
    <row r="1064" spans="1:7">
      <c r="B1064" s="18"/>
      <c r="C1064" s="18">
        <f>SUM(C1040:C1062)</f>
        <v>72233</v>
      </c>
      <c r="D1064" s="19"/>
      <c r="E1064" s="19">
        <f>SUM(E1040:E1062)</f>
        <v>41115.53</v>
      </c>
      <c r="F1064" s="2">
        <f>E1064/C1064</f>
        <v>0.56920701064610357</v>
      </c>
      <c r="G1064" s="86"/>
    </row>
    <row r="1065" spans="1:7">
      <c r="A1065" s="4" t="s">
        <v>184</v>
      </c>
      <c r="B1065" s="5" t="s">
        <v>184</v>
      </c>
      <c r="C1065" s="4"/>
      <c r="D1065" s="6"/>
      <c r="E1065" s="20">
        <f>(E1064+E1037)</f>
        <v>151957.93400000001</v>
      </c>
      <c r="F1065" s="2"/>
      <c r="G1065" s="27"/>
    </row>
    <row r="1066" spans="1:7">
      <c r="B1066" s="18"/>
      <c r="C1066" s="18"/>
      <c r="D1066" s="19"/>
      <c r="E1066" s="19"/>
      <c r="F1066" s="2"/>
    </row>
    <row r="1067" spans="1:7" s="3" customFormat="1">
      <c r="A1067" s="11" t="s">
        <v>84</v>
      </c>
      <c r="B1067" s="11" t="s">
        <v>85</v>
      </c>
      <c r="C1067" s="12" t="s">
        <v>86</v>
      </c>
    </row>
    <row r="1070" spans="1:7">
      <c r="A1070" s="13" t="s">
        <v>7</v>
      </c>
      <c r="B1070" s="7" t="s">
        <v>8</v>
      </c>
      <c r="C1070" s="13" t="s">
        <v>180</v>
      </c>
    </row>
    <row r="1071" spans="1:7">
      <c r="B1071" s="14" t="s">
        <v>9</v>
      </c>
      <c r="C1071" s="15">
        <v>253704</v>
      </c>
      <c r="D1071" s="15">
        <v>569.69000000000005</v>
      </c>
      <c r="E1071" s="16">
        <v>18976.818599999999</v>
      </c>
      <c r="F1071" s="17">
        <v>7.479905165074259E-2</v>
      </c>
      <c r="G1071" s="88"/>
    </row>
    <row r="1072" spans="1:7">
      <c r="G1072" s="86"/>
    </row>
    <row r="1073" spans="2:7">
      <c r="B1073" s="14" t="s">
        <v>10</v>
      </c>
      <c r="C1073" s="15">
        <v>249141</v>
      </c>
      <c r="D1073" s="15">
        <v>563.44000000000005</v>
      </c>
      <c r="E1073" s="16">
        <v>15144.2271</v>
      </c>
      <c r="F1073" s="17">
        <v>6.0785768299878383E-2</v>
      </c>
      <c r="G1073" s="86"/>
    </row>
    <row r="1074" spans="2:7">
      <c r="G1074" s="86"/>
    </row>
    <row r="1075" spans="2:7">
      <c r="B1075" s="14" t="s">
        <v>11</v>
      </c>
      <c r="C1075" s="15">
        <v>251748</v>
      </c>
      <c r="D1075" s="15">
        <v>700.5</v>
      </c>
      <c r="E1075" s="16">
        <v>16346.6369</v>
      </c>
      <c r="F1075" s="17">
        <v>6.4932539285317059E-2</v>
      </c>
      <c r="G1075" s="86"/>
    </row>
    <row r="1076" spans="2:7">
      <c r="G1076" s="86"/>
    </row>
    <row r="1077" spans="2:7">
      <c r="B1077" s="14" t="s">
        <v>12</v>
      </c>
      <c r="C1077" s="15">
        <v>299746</v>
      </c>
      <c r="D1077" s="15">
        <v>726.23</v>
      </c>
      <c r="E1077" s="16">
        <v>18010.5952</v>
      </c>
      <c r="F1077" s="17">
        <v>6.0086190307793927E-2</v>
      </c>
      <c r="G1077" s="86"/>
    </row>
    <row r="1078" spans="2:7">
      <c r="G1078" s="86"/>
    </row>
    <row r="1079" spans="2:7">
      <c r="B1079" s="14" t="s">
        <v>13</v>
      </c>
      <c r="C1079" s="15">
        <v>343136</v>
      </c>
      <c r="D1079" s="15">
        <v>1062.52</v>
      </c>
      <c r="E1079" s="16">
        <v>24439.07</v>
      </c>
      <c r="F1079" s="17">
        <v>7.1222693042991697E-2</v>
      </c>
      <c r="G1079" s="86"/>
    </row>
    <row r="1080" spans="2:7">
      <c r="G1080" s="86"/>
    </row>
    <row r="1081" spans="2:7">
      <c r="B1081" s="14" t="s">
        <v>14</v>
      </c>
      <c r="C1081" s="15">
        <v>432556</v>
      </c>
      <c r="D1081" s="15">
        <v>878.94</v>
      </c>
      <c r="E1081" s="16">
        <v>29342.338599999999</v>
      </c>
      <c r="F1081" s="17">
        <v>6.7834774225764977E-2</v>
      </c>
      <c r="G1081" s="86"/>
    </row>
    <row r="1082" spans="2:7">
      <c r="G1082" s="86"/>
    </row>
    <row r="1083" spans="2:7">
      <c r="B1083" s="14" t="s">
        <v>15</v>
      </c>
      <c r="C1083" s="15">
        <v>487943</v>
      </c>
      <c r="D1083" s="15">
        <v>871.32</v>
      </c>
      <c r="E1083" s="16">
        <v>60302.520199999999</v>
      </c>
      <c r="F1083" s="17">
        <v>0.12358517326818913</v>
      </c>
      <c r="G1083" s="86"/>
    </row>
    <row r="1084" spans="2:7">
      <c r="G1084" s="86"/>
    </row>
    <row r="1085" spans="2:7">
      <c r="B1085" s="14" t="s">
        <v>16</v>
      </c>
      <c r="C1085" s="15">
        <v>434221</v>
      </c>
      <c r="D1085" s="15">
        <v>896.52</v>
      </c>
      <c r="E1085" s="16">
        <v>40969.222000000002</v>
      </c>
      <c r="F1085" s="17">
        <v>9.4351083895067245E-2</v>
      </c>
      <c r="G1085" s="86"/>
    </row>
    <row r="1086" spans="2:7">
      <c r="G1086" s="86"/>
    </row>
    <row r="1087" spans="2:7">
      <c r="B1087" s="14" t="s">
        <v>17</v>
      </c>
      <c r="C1087" s="15">
        <v>542860</v>
      </c>
      <c r="D1087" s="15">
        <v>1212.67</v>
      </c>
      <c r="E1087" s="16">
        <v>50664.532099999997</v>
      </c>
      <c r="F1087" s="17">
        <v>9.3328910032052459E-2</v>
      </c>
      <c r="G1087" s="86"/>
    </row>
    <row r="1088" spans="2:7">
      <c r="G1088" s="86"/>
    </row>
    <row r="1089" spans="1:7">
      <c r="B1089" s="14" t="s">
        <v>18</v>
      </c>
      <c r="C1089" s="15">
        <v>323808</v>
      </c>
      <c r="D1089" s="15">
        <v>844.57</v>
      </c>
      <c r="E1089" s="16">
        <v>24106.759300000002</v>
      </c>
      <c r="F1089" s="17">
        <v>7.4447695239154066E-2</v>
      </c>
      <c r="G1089" s="86"/>
    </row>
    <row r="1090" spans="1:7">
      <c r="G1090" s="86"/>
    </row>
    <row r="1091" spans="1:7">
      <c r="B1091" s="14" t="s">
        <v>19</v>
      </c>
      <c r="C1091" s="15">
        <v>277670</v>
      </c>
      <c r="D1091" s="15">
        <v>832.01</v>
      </c>
      <c r="E1091" s="16">
        <v>24505.8508</v>
      </c>
      <c r="F1091" s="17">
        <v>8.8255305938704204E-2</v>
      </c>
      <c r="G1091" s="86"/>
    </row>
    <row r="1092" spans="1:7">
      <c r="G1092" s="86"/>
    </row>
    <row r="1093" spans="1:7">
      <c r="B1093" s="14" t="s">
        <v>20</v>
      </c>
      <c r="C1093" s="15">
        <v>249148</v>
      </c>
      <c r="D1093" s="15">
        <v>251.38</v>
      </c>
      <c r="E1093" s="16">
        <v>19829.187099999999</v>
      </c>
      <c r="F1093" s="17">
        <v>7.9587984250325094E-2</v>
      </c>
      <c r="G1093" s="86"/>
    </row>
    <row r="1094" spans="1:7">
      <c r="G1094" s="86"/>
    </row>
    <row r="1095" spans="1:7">
      <c r="B1095" s="18"/>
      <c r="C1095" s="18">
        <f>SUM(C1071:C1093)</f>
        <v>4145681</v>
      </c>
      <c r="D1095" s="19"/>
      <c r="E1095" s="19">
        <f>SUM(E1071:E1093)</f>
        <v>342637.75789999997</v>
      </c>
      <c r="F1095" s="2">
        <f>E1095/C1095</f>
        <v>8.2649330206545066E-2</v>
      </c>
      <c r="G1095" s="86"/>
    </row>
    <row r="1096" spans="1:7">
      <c r="A1096" s="4" t="s">
        <v>184</v>
      </c>
      <c r="B1096" s="5" t="s">
        <v>184</v>
      </c>
      <c r="C1096" s="4"/>
      <c r="D1096" s="6"/>
      <c r="E1096" s="20">
        <f>(E1095+E1068)</f>
        <v>342637.75789999997</v>
      </c>
      <c r="F1096" s="2"/>
    </row>
    <row r="1097" spans="1:7">
      <c r="B1097" s="18"/>
      <c r="C1097" s="18"/>
      <c r="D1097" s="19"/>
      <c r="E1097" s="19"/>
      <c r="F1097" s="2"/>
    </row>
    <row r="1098" spans="1:7" s="3" customFormat="1">
      <c r="A1098" s="11" t="s">
        <v>87</v>
      </c>
      <c r="B1098" s="11" t="s">
        <v>88</v>
      </c>
      <c r="C1098" s="12" t="s">
        <v>89</v>
      </c>
    </row>
    <row r="1101" spans="1:7">
      <c r="A1101" s="13" t="s">
        <v>7</v>
      </c>
      <c r="B1101" s="7" t="s">
        <v>8</v>
      </c>
      <c r="C1101" s="13" t="s">
        <v>180</v>
      </c>
    </row>
    <row r="1102" spans="1:7">
      <c r="B1102" s="14" t="s">
        <v>9</v>
      </c>
      <c r="C1102" s="15">
        <v>256058</v>
      </c>
      <c r="D1102" s="15">
        <v>654.83000000000004</v>
      </c>
      <c r="E1102" s="16">
        <v>19152.8956</v>
      </c>
      <c r="F1102" s="17">
        <v>7.479905177733169E-2</v>
      </c>
      <c r="G1102" s="88"/>
    </row>
    <row r="1103" spans="1:7">
      <c r="G1103" s="86"/>
    </row>
    <row r="1104" spans="1:7">
      <c r="B1104" s="14" t="s">
        <v>10</v>
      </c>
      <c r="C1104" s="15">
        <v>255974</v>
      </c>
      <c r="D1104" s="15">
        <v>673.08</v>
      </c>
      <c r="E1104" s="16">
        <v>15559.576300000001</v>
      </c>
      <c r="F1104" s="17">
        <v>6.0785768476485889E-2</v>
      </c>
      <c r="G1104" s="86"/>
    </row>
    <row r="1105" spans="2:7">
      <c r="G1105" s="86"/>
    </row>
    <row r="1106" spans="2:7">
      <c r="B1106" s="14" t="s">
        <v>11</v>
      </c>
      <c r="C1106" s="15">
        <v>273324</v>
      </c>
      <c r="D1106" s="15">
        <v>671.98</v>
      </c>
      <c r="E1106" s="16">
        <v>17747.621500000001</v>
      </c>
      <c r="F1106" s="17">
        <v>6.4932539769650674E-2</v>
      </c>
      <c r="G1106" s="86"/>
    </row>
    <row r="1107" spans="2:7">
      <c r="G1107" s="86"/>
    </row>
    <row r="1108" spans="2:7">
      <c r="B1108" s="14" t="s">
        <v>12</v>
      </c>
      <c r="C1108" s="15">
        <v>319964</v>
      </c>
      <c r="D1108" s="15">
        <v>718.43</v>
      </c>
      <c r="E1108" s="16">
        <v>19225.417799999999</v>
      </c>
      <c r="F1108" s="17">
        <v>6.0086190321411152E-2</v>
      </c>
      <c r="G1108" s="86"/>
    </row>
    <row r="1109" spans="2:7">
      <c r="G1109" s="86"/>
    </row>
    <row r="1110" spans="2:7">
      <c r="B1110" s="14" t="s">
        <v>13</v>
      </c>
      <c r="C1110" s="15">
        <v>388844</v>
      </c>
      <c r="D1110" s="15">
        <v>683.27</v>
      </c>
      <c r="E1110" s="16">
        <v>27694.516899999999</v>
      </c>
      <c r="F1110" s="17">
        <v>7.1222693162296444E-2</v>
      </c>
      <c r="G1110" s="86"/>
    </row>
    <row r="1111" spans="2:7">
      <c r="G1111" s="86"/>
    </row>
    <row r="1112" spans="2:7">
      <c r="B1112" s="14" t="s">
        <v>14</v>
      </c>
      <c r="C1112" s="15">
        <v>434679</v>
      </c>
      <c r="D1112" s="15">
        <v>724.54</v>
      </c>
      <c r="E1112" s="16">
        <v>29486.3518</v>
      </c>
      <c r="F1112" s="17">
        <v>6.7834774166683917E-2</v>
      </c>
      <c r="G1112" s="86"/>
    </row>
    <row r="1113" spans="2:7">
      <c r="G1113" s="86"/>
    </row>
    <row r="1114" spans="2:7">
      <c r="B1114" s="14" t="s">
        <v>15</v>
      </c>
      <c r="C1114" s="15">
        <v>458034</v>
      </c>
      <c r="D1114" s="15">
        <v>1137.0899999999999</v>
      </c>
      <c r="E1114" s="16">
        <v>56606.211299999995</v>
      </c>
      <c r="F1114" s="17">
        <v>0.1235851733714091</v>
      </c>
      <c r="G1114" s="86"/>
    </row>
    <row r="1115" spans="2:7">
      <c r="G1115" s="86"/>
    </row>
    <row r="1116" spans="2:7">
      <c r="B1116" s="14" t="s">
        <v>16</v>
      </c>
      <c r="C1116" s="15">
        <v>402572</v>
      </c>
      <c r="D1116" s="15">
        <v>796.49</v>
      </c>
      <c r="E1116" s="16">
        <v>37983.104599999999</v>
      </c>
      <c r="F1116" s="17">
        <v>9.43510840296891E-2</v>
      </c>
      <c r="G1116" s="86"/>
    </row>
    <row r="1117" spans="2:7">
      <c r="G1117" s="86"/>
    </row>
    <row r="1118" spans="2:7">
      <c r="B1118" s="14" t="s">
        <v>17</v>
      </c>
      <c r="C1118" s="15">
        <v>397289</v>
      </c>
      <c r="D1118" s="15">
        <v>730.76</v>
      </c>
      <c r="E1118" s="16">
        <v>37078.549299999999</v>
      </c>
      <c r="F1118" s="17">
        <v>9.3328909937098678E-2</v>
      </c>
      <c r="G1118" s="86"/>
    </row>
    <row r="1119" spans="2:7">
      <c r="G1119" s="86"/>
    </row>
    <row r="1120" spans="2:7">
      <c r="B1120" s="14" t="s">
        <v>18</v>
      </c>
      <c r="C1120" s="15">
        <v>328461</v>
      </c>
      <c r="D1120" s="15">
        <v>670.19</v>
      </c>
      <c r="E1120" s="16">
        <v>24453.164399999998</v>
      </c>
      <c r="F1120" s="17">
        <v>7.4447695160155994E-2</v>
      </c>
      <c r="G1120" s="86"/>
    </row>
    <row r="1121" spans="1:7">
      <c r="G1121" s="86"/>
    </row>
    <row r="1122" spans="1:7">
      <c r="B1122" s="14" t="s">
        <v>19</v>
      </c>
      <c r="C1122" s="15">
        <v>269530</v>
      </c>
      <c r="D1122" s="15">
        <v>571.16999999999996</v>
      </c>
      <c r="E1122" s="16">
        <v>23787.452700000002</v>
      </c>
      <c r="F1122" s="17">
        <v>8.8255306273884157E-2</v>
      </c>
      <c r="G1122" s="86"/>
    </row>
    <row r="1123" spans="1:7">
      <c r="G1123" s="86"/>
    </row>
    <row r="1124" spans="1:7">
      <c r="B1124" s="14" t="s">
        <v>20</v>
      </c>
      <c r="C1124" s="15">
        <v>240162</v>
      </c>
      <c r="D1124" s="15">
        <v>483.45</v>
      </c>
      <c r="E1124" s="16">
        <v>19114.0095</v>
      </c>
      <c r="F1124" s="17">
        <v>7.9587984360556627E-2</v>
      </c>
      <c r="G1124" s="86"/>
    </row>
    <row r="1125" spans="1:7">
      <c r="G1125" s="86"/>
    </row>
    <row r="1126" spans="1:7">
      <c r="B1126" s="18"/>
      <c r="C1126" s="18">
        <f>SUM(C1102:C1124)</f>
        <v>4024891</v>
      </c>
      <c r="D1126" s="19"/>
      <c r="E1126" s="19">
        <f>SUM(E1102:E1124)</f>
        <v>327888.87170000002</v>
      </c>
      <c r="F1126" s="2">
        <f>E1126/C1126</f>
        <v>8.1465279854783648E-2</v>
      </c>
      <c r="G1126" s="86"/>
    </row>
    <row r="1127" spans="1:7">
      <c r="A1127" s="13" t="s">
        <v>7</v>
      </c>
      <c r="B1127" s="7" t="s">
        <v>21</v>
      </c>
      <c r="C1127" s="13" t="s">
        <v>183</v>
      </c>
    </row>
    <row r="1129" spans="1:7">
      <c r="B1129" s="14" t="s">
        <v>9</v>
      </c>
      <c r="C1129" s="15">
        <v>2225</v>
      </c>
      <c r="E1129" s="16">
        <v>1270.5419999999999</v>
      </c>
      <c r="F1129" s="17">
        <v>0.57103011235955059</v>
      </c>
      <c r="G1129" s="88" t="s">
        <v>194</v>
      </c>
    </row>
    <row r="1130" spans="1:7">
      <c r="G1130" s="86"/>
    </row>
    <row r="1131" spans="1:7">
      <c r="B1131" s="14" t="s">
        <v>10</v>
      </c>
      <c r="C1131" s="15">
        <v>2467</v>
      </c>
      <c r="E1131" s="16">
        <v>1354.0019999999997</v>
      </c>
      <c r="F1131" s="17">
        <v>0.54884556141062013</v>
      </c>
      <c r="G1131" s="86"/>
    </row>
    <row r="1132" spans="1:7">
      <c r="G1132" s="86"/>
    </row>
    <row r="1133" spans="1:7">
      <c r="B1133" s="14" t="s">
        <v>11</v>
      </c>
      <c r="C1133" s="15">
        <v>4393</v>
      </c>
      <c r="E1133" s="16">
        <v>2326.1570000000002</v>
      </c>
      <c r="F1133" s="17">
        <v>0.52951445481447756</v>
      </c>
      <c r="G1133" s="86"/>
    </row>
    <row r="1134" spans="1:7">
      <c r="G1134" s="86"/>
    </row>
    <row r="1135" spans="1:7">
      <c r="B1135" s="14" t="s">
        <v>12</v>
      </c>
      <c r="C1135" s="15">
        <v>8383</v>
      </c>
      <c r="E1135" s="16">
        <v>4350.2381999999998</v>
      </c>
      <c r="F1135" s="17">
        <v>0.51893572706668256</v>
      </c>
      <c r="G1135" s="86"/>
    </row>
    <row r="1136" spans="1:7">
      <c r="G1136" s="86"/>
    </row>
    <row r="1137" spans="2:7">
      <c r="B1137" s="14" t="s">
        <v>13</v>
      </c>
      <c r="C1137" s="15">
        <v>23197</v>
      </c>
      <c r="E1137" s="16">
        <v>11499.039299999999</v>
      </c>
      <c r="F1137" s="17">
        <v>0.49571234642410661</v>
      </c>
      <c r="G1137" s="86"/>
    </row>
    <row r="1138" spans="2:7">
      <c r="G1138" s="86"/>
    </row>
    <row r="1139" spans="2:7">
      <c r="B1139" s="14" t="s">
        <v>14</v>
      </c>
      <c r="C1139" s="15">
        <v>39456</v>
      </c>
      <c r="E1139" s="16">
        <v>20992.125199999999</v>
      </c>
      <c r="F1139" s="17">
        <v>0.53203885847526355</v>
      </c>
      <c r="G1139" s="86"/>
    </row>
    <row r="1140" spans="2:7">
      <c r="G1140" s="86"/>
    </row>
    <row r="1141" spans="2:7">
      <c r="B1141" s="14" t="s">
        <v>15</v>
      </c>
      <c r="C1141" s="15">
        <v>52149</v>
      </c>
      <c r="E1141" s="16">
        <v>29457.3367</v>
      </c>
      <c r="F1141" s="17">
        <v>0.56486867821051223</v>
      </c>
      <c r="G1141" s="86"/>
    </row>
    <row r="1142" spans="2:7">
      <c r="G1142" s="86"/>
    </row>
    <row r="1143" spans="2:7">
      <c r="B1143" s="14" t="s">
        <v>16</v>
      </c>
      <c r="C1143" s="15">
        <v>42884</v>
      </c>
      <c r="E1143" s="16">
        <v>26260.161499999998</v>
      </c>
      <c r="F1143" s="17">
        <v>0.61235336022759068</v>
      </c>
      <c r="G1143" s="86"/>
    </row>
    <row r="1144" spans="2:7">
      <c r="G1144" s="86"/>
    </row>
    <row r="1145" spans="2:7">
      <c r="B1145" s="14" t="s">
        <v>17</v>
      </c>
      <c r="C1145" s="15">
        <v>37031</v>
      </c>
      <c r="E1145" s="16">
        <v>21571.482100000001</v>
      </c>
      <c r="F1145" s="17">
        <v>0.58252496826982803</v>
      </c>
      <c r="G1145" s="86"/>
    </row>
    <row r="1146" spans="2:7">
      <c r="G1146" s="86"/>
    </row>
    <row r="1147" spans="2:7">
      <c r="B1147" s="14" t="s">
        <v>18</v>
      </c>
      <c r="C1147" s="15">
        <v>13507</v>
      </c>
      <c r="E1147" s="16">
        <v>8385.3338000000003</v>
      </c>
      <c r="F1147" s="17">
        <v>0.62081393351595471</v>
      </c>
      <c r="G1147" s="86"/>
    </row>
    <row r="1148" spans="2:7">
      <c r="G1148" s="86"/>
    </row>
    <row r="1149" spans="2:7">
      <c r="B1149" s="14" t="s">
        <v>19</v>
      </c>
      <c r="C1149" s="15">
        <v>6774</v>
      </c>
      <c r="E1149" s="16">
        <v>4222.4106000000002</v>
      </c>
      <c r="F1149" s="17">
        <v>0.6233260407440212</v>
      </c>
      <c r="G1149" s="86"/>
    </row>
    <row r="1150" spans="2:7">
      <c r="G1150" s="86"/>
    </row>
    <row r="1151" spans="2:7">
      <c r="B1151" s="14" t="s">
        <v>20</v>
      </c>
      <c r="C1151" s="15">
        <v>2989</v>
      </c>
      <c r="E1151" s="16">
        <v>1917.2951</v>
      </c>
      <c r="F1151" s="17">
        <v>0.64145035128805616</v>
      </c>
      <c r="G1151" s="86"/>
    </row>
    <row r="1152" spans="2:7">
      <c r="G1152" s="86"/>
    </row>
    <row r="1153" spans="1:7">
      <c r="B1153" s="18"/>
      <c r="C1153" s="18">
        <f>SUM(C1129:C1151)</f>
        <v>235455</v>
      </c>
      <c r="D1153" s="19"/>
      <c r="E1153" s="19">
        <f>SUM(E1129:E1151)</f>
        <v>133606.12349999999</v>
      </c>
      <c r="F1153" s="2">
        <f>E1153/C1153</f>
        <v>0.56743803911575452</v>
      </c>
      <c r="G1153" s="86"/>
    </row>
    <row r="1154" spans="1:7">
      <c r="A1154" s="4" t="s">
        <v>184</v>
      </c>
      <c r="B1154" s="5" t="s">
        <v>184</v>
      </c>
      <c r="C1154" s="4"/>
      <c r="D1154" s="6"/>
      <c r="E1154" s="20">
        <f>(E1153+E1126)</f>
        <v>461494.9952</v>
      </c>
      <c r="F1154" s="2"/>
      <c r="G1154"/>
    </row>
    <row r="1155" spans="1:7">
      <c r="B1155" s="18"/>
      <c r="C1155" s="18"/>
      <c r="D1155" s="19"/>
      <c r="E1155" s="19"/>
      <c r="F1155" s="2"/>
      <c r="G1155"/>
    </row>
    <row r="1156" spans="1:7" s="3" customFormat="1">
      <c r="A1156" s="11" t="s">
        <v>90</v>
      </c>
      <c r="B1156" s="11" t="s">
        <v>91</v>
      </c>
      <c r="C1156" s="12" t="s">
        <v>92</v>
      </c>
    </row>
    <row r="1159" spans="1:7">
      <c r="A1159" s="13" t="s">
        <v>7</v>
      </c>
      <c r="B1159" s="7" t="s">
        <v>8</v>
      </c>
      <c r="C1159" s="13" t="s">
        <v>180</v>
      </c>
    </row>
    <row r="1160" spans="1:7">
      <c r="B1160" s="14" t="s">
        <v>9</v>
      </c>
      <c r="C1160" s="15">
        <v>109967</v>
      </c>
      <c r="D1160" s="15">
        <v>205.9</v>
      </c>
      <c r="E1160" s="16">
        <v>8225.4272999999994</v>
      </c>
      <c r="F1160" s="17">
        <v>7.4799051533641914E-2</v>
      </c>
    </row>
    <row r="1161" spans="1:7">
      <c r="G1161" s="88" t="s">
        <v>195</v>
      </c>
    </row>
    <row r="1162" spans="1:7">
      <c r="B1162" s="14" t="s">
        <v>10</v>
      </c>
      <c r="C1162" s="15">
        <v>151929</v>
      </c>
      <c r="D1162" s="15">
        <v>360.92</v>
      </c>
      <c r="E1162" s="16">
        <v>9235.1209999999992</v>
      </c>
      <c r="F1162" s="17">
        <v>6.078576835232246E-2</v>
      </c>
      <c r="G1162" s="86"/>
    </row>
    <row r="1163" spans="1:7">
      <c r="G1163" s="86"/>
    </row>
    <row r="1164" spans="1:7">
      <c r="B1164" s="14" t="s">
        <v>11</v>
      </c>
      <c r="C1164" s="15">
        <v>463328</v>
      </c>
      <c r="D1164" s="15">
        <v>1284.24</v>
      </c>
      <c r="E1164" s="16">
        <v>30085.063700000002</v>
      </c>
      <c r="F1164" s="17">
        <v>6.4932539583189439E-2</v>
      </c>
      <c r="G1164" s="86"/>
    </row>
    <row r="1165" spans="1:7">
      <c r="G1165" s="86"/>
    </row>
    <row r="1166" spans="1:7">
      <c r="B1166" s="14" t="s">
        <v>12</v>
      </c>
      <c r="C1166" s="15">
        <v>381774</v>
      </c>
      <c r="D1166" s="15">
        <v>1197.6500000000001</v>
      </c>
      <c r="E1166" s="16">
        <v>22939.3452</v>
      </c>
      <c r="F1166" s="17">
        <v>6.0086190259158553E-2</v>
      </c>
      <c r="G1166" s="86"/>
    </row>
    <row r="1167" spans="1:7">
      <c r="G1167" s="86"/>
    </row>
    <row r="1168" spans="1:7">
      <c r="B1168" s="14" t="s">
        <v>13</v>
      </c>
      <c r="C1168" s="15">
        <v>571067</v>
      </c>
      <c r="D1168" s="15">
        <v>1433.26</v>
      </c>
      <c r="E1168" s="16">
        <v>40672.929700000001</v>
      </c>
      <c r="F1168" s="17">
        <v>7.1222693134080584E-2</v>
      </c>
      <c r="G1168" s="86"/>
    </row>
    <row r="1169" spans="2:7">
      <c r="G1169" s="86"/>
    </row>
    <row r="1170" spans="2:7">
      <c r="B1170" s="14" t="s">
        <v>14</v>
      </c>
      <c r="C1170" s="15">
        <v>631536</v>
      </c>
      <c r="D1170" s="15">
        <v>1575.96</v>
      </c>
      <c r="E1170" s="16">
        <v>42840.101900000001</v>
      </c>
      <c r="F1170" s="17">
        <v>6.7834774106305895E-2</v>
      </c>
      <c r="G1170" s="86"/>
    </row>
    <row r="1171" spans="2:7">
      <c r="G1171" s="86"/>
    </row>
    <row r="1172" spans="2:7">
      <c r="B1172" s="14" t="s">
        <v>15</v>
      </c>
      <c r="C1172" s="15">
        <v>827511</v>
      </c>
      <c r="D1172" s="15">
        <v>1750.15</v>
      </c>
      <c r="E1172" s="16">
        <v>102268.09040000002</v>
      </c>
      <c r="F1172" s="17">
        <v>0.1235851733692966</v>
      </c>
      <c r="G1172" s="86"/>
    </row>
    <row r="1173" spans="2:7">
      <c r="G1173" s="86"/>
    </row>
    <row r="1174" spans="2:7">
      <c r="B1174" s="14" t="s">
        <v>16</v>
      </c>
      <c r="C1174" s="15">
        <v>843928</v>
      </c>
      <c r="D1174" s="15">
        <v>1782.29</v>
      </c>
      <c r="E1174" s="16">
        <v>79625.521500000003</v>
      </c>
      <c r="F1174" s="17">
        <v>9.4351083860234525E-2</v>
      </c>
      <c r="G1174" s="86"/>
    </row>
    <row r="1175" spans="2:7">
      <c r="G1175" s="86"/>
    </row>
    <row r="1176" spans="2:7">
      <c r="B1176" s="14" t="s">
        <v>17</v>
      </c>
      <c r="C1176" s="15">
        <v>793026</v>
      </c>
      <c r="D1176" s="15">
        <v>1695.45</v>
      </c>
      <c r="E1176" s="16">
        <v>74012.252200000003</v>
      </c>
      <c r="F1176" s="17">
        <v>9.3328910023126599E-2</v>
      </c>
      <c r="G1176" s="86"/>
    </row>
    <row r="1177" spans="2:7">
      <c r="G1177" s="86"/>
    </row>
    <row r="1178" spans="2:7">
      <c r="B1178" s="14" t="s">
        <v>18</v>
      </c>
      <c r="C1178" s="15">
        <v>533758</v>
      </c>
      <c r="D1178" s="15">
        <v>1249.2</v>
      </c>
      <c r="E1178" s="16">
        <v>39737.052900000002</v>
      </c>
      <c r="F1178" s="17">
        <v>7.4447695210188874E-2</v>
      </c>
      <c r="G1178" s="86"/>
    </row>
    <row r="1179" spans="2:7">
      <c r="G1179" s="86"/>
    </row>
    <row r="1180" spans="2:7">
      <c r="B1180" s="14" t="s">
        <v>19</v>
      </c>
      <c r="C1180" s="15">
        <v>273163</v>
      </c>
      <c r="D1180" s="15">
        <v>989.53</v>
      </c>
      <c r="E1180" s="16">
        <v>24108.084199999998</v>
      </c>
      <c r="F1180" s="17">
        <v>8.8255306172505057E-2</v>
      </c>
      <c r="G1180" s="86"/>
    </row>
    <row r="1181" spans="2:7">
      <c r="G1181" s="86"/>
    </row>
    <row r="1182" spans="2:7">
      <c r="B1182" s="14" t="s">
        <v>20</v>
      </c>
      <c r="C1182" s="15">
        <v>74827</v>
      </c>
      <c r="D1182" s="15">
        <v>288.35000000000002</v>
      </c>
      <c r="E1182" s="16">
        <v>5955.3301000000001</v>
      </c>
      <c r="F1182" s="17">
        <v>7.9587984283747845E-2</v>
      </c>
      <c r="G1182" s="86"/>
    </row>
    <row r="1183" spans="2:7">
      <c r="G1183" s="86"/>
    </row>
    <row r="1184" spans="2:7">
      <c r="B1184" s="18"/>
      <c r="C1184" s="18">
        <f>SUM(C1160:C1182)</f>
        <v>5655814</v>
      </c>
      <c r="D1184" s="19"/>
      <c r="E1184" s="19">
        <f>SUM(E1160:E1182)</f>
        <v>479704.32010000007</v>
      </c>
      <c r="F1184" s="2">
        <f>E1184/C1184</f>
        <v>8.4816141425442929E-2</v>
      </c>
      <c r="G1184" s="86"/>
    </row>
    <row r="1185" spans="1:7">
      <c r="A1185" s="13" t="s">
        <v>7</v>
      </c>
      <c r="B1185" s="7" t="s">
        <v>21</v>
      </c>
      <c r="C1185" s="13" t="s">
        <v>183</v>
      </c>
      <c r="G1185" s="86"/>
    </row>
    <row r="1187" spans="1:7">
      <c r="B1187" s="14" t="s">
        <v>9</v>
      </c>
      <c r="C1187" s="15">
        <v>409</v>
      </c>
      <c r="E1187" s="16">
        <v>233.55</v>
      </c>
      <c r="F1187" s="17">
        <v>0.57102689486552571</v>
      </c>
      <c r="G1187" s="88" t="s">
        <v>195</v>
      </c>
    </row>
    <row r="1188" spans="1:7">
      <c r="G1188" s="86"/>
    </row>
    <row r="1189" spans="1:7">
      <c r="B1189" s="14" t="s">
        <v>10</v>
      </c>
      <c r="C1189" s="15">
        <v>3137</v>
      </c>
      <c r="E1189" s="16">
        <v>1721.73</v>
      </c>
      <c r="F1189" s="17">
        <v>0.54884603124003828</v>
      </c>
      <c r="G1189" s="86"/>
    </row>
    <row r="1190" spans="1:7">
      <c r="G1190" s="86"/>
    </row>
    <row r="1191" spans="1:7">
      <c r="B1191" s="14" t="s">
        <v>11</v>
      </c>
      <c r="C1191" s="15">
        <v>4189</v>
      </c>
      <c r="E1191" s="16">
        <v>2218.14</v>
      </c>
      <c r="F1191" s="17">
        <v>0.52951539746956311</v>
      </c>
      <c r="G1191" s="86"/>
    </row>
    <row r="1192" spans="1:7">
      <c r="G1192" s="86"/>
    </row>
    <row r="1193" spans="1:7">
      <c r="B1193" s="14" t="s">
        <v>12</v>
      </c>
      <c r="C1193" s="15">
        <v>5138</v>
      </c>
      <c r="E1193" s="16">
        <v>2666.29</v>
      </c>
      <c r="F1193" s="17">
        <v>0.5189353834176722</v>
      </c>
      <c r="G1193" s="86"/>
    </row>
    <row r="1194" spans="1:7">
      <c r="G1194" s="86"/>
    </row>
    <row r="1195" spans="1:7">
      <c r="B1195" s="14" t="s">
        <v>13</v>
      </c>
      <c r="C1195" s="15">
        <v>8231</v>
      </c>
      <c r="E1195" s="16">
        <v>4080.21</v>
      </c>
      <c r="F1195" s="17">
        <v>0.49571255011541732</v>
      </c>
      <c r="G1195" s="86"/>
    </row>
    <row r="1196" spans="1:7">
      <c r="G1196" s="86"/>
    </row>
    <row r="1197" spans="1:7">
      <c r="B1197" s="14" t="s">
        <v>14</v>
      </c>
      <c r="C1197" s="15">
        <v>7325</v>
      </c>
      <c r="E1197" s="16">
        <v>3897.18</v>
      </c>
      <c r="F1197" s="17">
        <v>0.53203822525597266</v>
      </c>
      <c r="G1197" s="86"/>
    </row>
    <row r="1198" spans="1:7">
      <c r="G1198" s="86"/>
    </row>
    <row r="1199" spans="1:7">
      <c r="B1199" s="14" t="s">
        <v>15</v>
      </c>
      <c r="C1199" s="15">
        <v>9784</v>
      </c>
      <c r="E1199" s="16">
        <v>5526.68</v>
      </c>
      <c r="F1199" s="17">
        <v>0.56486917416189697</v>
      </c>
      <c r="G1199" s="86"/>
    </row>
    <row r="1200" spans="1:7">
      <c r="G1200" s="86"/>
    </row>
    <row r="1201" spans="1:7">
      <c r="B1201" s="14" t="s">
        <v>16</v>
      </c>
      <c r="C1201" s="15">
        <v>10490</v>
      </c>
      <c r="E1201" s="16">
        <v>6423.59</v>
      </c>
      <c r="F1201" s="17">
        <v>0.6123536701620591</v>
      </c>
      <c r="G1201" s="86"/>
    </row>
    <row r="1202" spans="1:7">
      <c r="G1202" s="86"/>
    </row>
    <row r="1203" spans="1:7">
      <c r="B1203" s="14" t="s">
        <v>17</v>
      </c>
      <c r="C1203" s="15">
        <v>9596</v>
      </c>
      <c r="E1203" s="16">
        <v>5589.91</v>
      </c>
      <c r="F1203" s="17">
        <v>0.58252501042100879</v>
      </c>
      <c r="G1203" s="86"/>
    </row>
    <row r="1204" spans="1:7">
      <c r="G1204" s="86"/>
    </row>
    <row r="1205" spans="1:7">
      <c r="B1205" s="14" t="s">
        <v>18</v>
      </c>
      <c r="C1205" s="15">
        <v>7407</v>
      </c>
      <c r="E1205" s="16">
        <v>4598.37</v>
      </c>
      <c r="F1205" s="17">
        <v>0.62081409477521265</v>
      </c>
      <c r="G1205" s="86"/>
    </row>
    <row r="1206" spans="1:7">
      <c r="G1206" s="86"/>
    </row>
    <row r="1207" spans="1:7">
      <c r="B1207" s="14" t="s">
        <v>19</v>
      </c>
      <c r="C1207" s="15">
        <v>3103</v>
      </c>
      <c r="E1207" s="16">
        <v>1934.18</v>
      </c>
      <c r="F1207" s="17">
        <v>0.6233258137286497</v>
      </c>
      <c r="G1207" s="86"/>
    </row>
    <row r="1208" spans="1:7">
      <c r="G1208" s="86"/>
    </row>
    <row r="1209" spans="1:7">
      <c r="B1209" s="14" t="s">
        <v>20</v>
      </c>
      <c r="C1209" s="15">
        <v>92</v>
      </c>
      <c r="E1209" s="16">
        <v>59.01</v>
      </c>
      <c r="F1209" s="17">
        <v>0.64141304347826089</v>
      </c>
      <c r="G1209" s="86"/>
    </row>
    <row r="1210" spans="1:7">
      <c r="G1210" s="86"/>
    </row>
    <row r="1211" spans="1:7">
      <c r="B1211" s="18"/>
      <c r="C1211" s="18">
        <f>SUM(C1187:C1209)</f>
        <v>68901</v>
      </c>
      <c r="D1211" s="19"/>
      <c r="E1211" s="19">
        <f>SUM(E1187:E1209)</f>
        <v>38948.840000000004</v>
      </c>
      <c r="F1211" s="2">
        <f>E1211/C1211</f>
        <v>0.56528700599410753</v>
      </c>
      <c r="G1211" s="86"/>
    </row>
    <row r="1212" spans="1:7">
      <c r="A1212" s="4" t="s">
        <v>184</v>
      </c>
      <c r="B1212" s="5" t="s">
        <v>184</v>
      </c>
      <c r="C1212" s="4"/>
      <c r="D1212" s="6"/>
      <c r="E1212" s="20">
        <f>(E1211+E1184)</f>
        <v>518653.1601000001</v>
      </c>
      <c r="F1212" s="2"/>
      <c r="G1212"/>
    </row>
    <row r="1213" spans="1:7">
      <c r="B1213" s="18"/>
      <c r="C1213" s="18"/>
      <c r="D1213" s="19"/>
      <c r="E1213" s="19"/>
      <c r="F1213" s="2"/>
      <c r="G1213"/>
    </row>
    <row r="1214" spans="1:7" s="3" customFormat="1">
      <c r="A1214" s="11" t="s">
        <v>93</v>
      </c>
      <c r="B1214" s="11" t="s">
        <v>94</v>
      </c>
      <c r="C1214" s="12" t="s">
        <v>95</v>
      </c>
    </row>
    <row r="1217" spans="1:7">
      <c r="A1217" s="13" t="s">
        <v>7</v>
      </c>
      <c r="B1217" s="7" t="s">
        <v>8</v>
      </c>
      <c r="C1217" s="13" t="s">
        <v>180</v>
      </c>
    </row>
    <row r="1218" spans="1:7">
      <c r="B1218" s="14" t="s">
        <v>9</v>
      </c>
      <c r="C1218" s="15">
        <v>111306</v>
      </c>
      <c r="D1218" s="15">
        <v>0</v>
      </c>
      <c r="E1218" s="16">
        <v>8325.5833000000002</v>
      </c>
      <c r="F1218" s="17">
        <v>7.4799052162506957E-2</v>
      </c>
      <c r="G1218" s="88" t="s">
        <v>196</v>
      </c>
    </row>
    <row r="1219" spans="1:7">
      <c r="G1219" s="86"/>
    </row>
    <row r="1220" spans="1:7">
      <c r="B1220" s="14" t="s">
        <v>10</v>
      </c>
      <c r="C1220" s="15">
        <v>108672</v>
      </c>
      <c r="D1220" s="15">
        <v>230.7</v>
      </c>
      <c r="E1220" s="16">
        <v>6605.71</v>
      </c>
      <c r="F1220" s="17">
        <v>6.0785758981154292E-2</v>
      </c>
      <c r="G1220" s="86"/>
    </row>
    <row r="1221" spans="1:7">
      <c r="G1221" s="86"/>
    </row>
    <row r="1222" spans="1:7">
      <c r="B1222" s="14" t="s">
        <v>11</v>
      </c>
      <c r="C1222" s="15">
        <v>163873.39000000001</v>
      </c>
      <c r="D1222" s="15">
        <v>195</v>
      </c>
      <c r="E1222" s="16">
        <v>10640.715399999997</v>
      </c>
      <c r="F1222" s="17">
        <v>6.4932539688109206E-2</v>
      </c>
      <c r="G1222" s="86"/>
    </row>
    <row r="1223" spans="1:7">
      <c r="G1223" s="86"/>
    </row>
    <row r="1224" spans="1:7">
      <c r="B1224" s="14" t="s">
        <v>12</v>
      </c>
      <c r="C1224" s="15">
        <v>160504.35999999999</v>
      </c>
      <c r="D1224" s="15">
        <v>194</v>
      </c>
      <c r="E1224" s="16">
        <v>9644.0954999999994</v>
      </c>
      <c r="F1224" s="17">
        <v>6.0086190181998782E-2</v>
      </c>
      <c r="G1224" s="86"/>
    </row>
    <row r="1225" spans="1:7">
      <c r="G1225" s="86"/>
    </row>
    <row r="1226" spans="1:7">
      <c r="B1226" s="14" t="s">
        <v>13</v>
      </c>
      <c r="C1226" s="15">
        <v>140684.85</v>
      </c>
      <c r="D1226" s="15">
        <v>147.9</v>
      </c>
      <c r="E1226" s="16">
        <v>10019.9539</v>
      </c>
      <c r="F1226" s="17">
        <v>7.1222693132913739E-2</v>
      </c>
      <c r="G1226" s="86"/>
    </row>
    <row r="1227" spans="1:7">
      <c r="G1227" s="86"/>
    </row>
    <row r="1228" spans="1:7">
      <c r="B1228" s="14" t="s">
        <v>14</v>
      </c>
      <c r="C1228" s="15">
        <v>135134.95000000001</v>
      </c>
      <c r="D1228" s="15">
        <v>160.19999999999999</v>
      </c>
      <c r="E1228" s="16">
        <v>9166.8487999999998</v>
      </c>
      <c r="F1228" s="17">
        <v>6.7834774053640454E-2</v>
      </c>
      <c r="G1228" s="86"/>
    </row>
    <row r="1229" spans="1:7">
      <c r="G1229" s="86"/>
    </row>
    <row r="1230" spans="1:7">
      <c r="B1230" s="14" t="s">
        <v>15</v>
      </c>
      <c r="C1230" s="15">
        <v>107166.1</v>
      </c>
      <c r="D1230" s="15">
        <v>161.1</v>
      </c>
      <c r="E1230" s="16">
        <v>13244.140999999998</v>
      </c>
      <c r="F1230" s="17">
        <v>0.12358517292315387</v>
      </c>
      <c r="G1230" s="86"/>
    </row>
    <row r="1231" spans="1:7">
      <c r="G1231" s="86"/>
    </row>
    <row r="1232" spans="1:7">
      <c r="B1232" s="14" t="s">
        <v>16</v>
      </c>
      <c r="C1232" s="15">
        <v>139784.73000000001</v>
      </c>
      <c r="D1232" s="15">
        <v>152.69999999999999</v>
      </c>
      <c r="E1232" s="16">
        <v>13188.8408</v>
      </c>
      <c r="F1232" s="17">
        <v>9.4351083984638373E-2</v>
      </c>
      <c r="G1232" s="86"/>
    </row>
    <row r="1233" spans="1:7">
      <c r="G1233" s="86"/>
    </row>
    <row r="1234" spans="1:7">
      <c r="B1234" s="14" t="s">
        <v>17</v>
      </c>
      <c r="C1234" s="15">
        <v>140793.35</v>
      </c>
      <c r="D1234" s="15">
        <v>0</v>
      </c>
      <c r="E1234" s="16">
        <v>13140.089899999999</v>
      </c>
      <c r="F1234" s="17">
        <v>9.3328910065709772E-2</v>
      </c>
      <c r="G1234" s="86"/>
    </row>
    <row r="1235" spans="1:7">
      <c r="G1235" s="86"/>
    </row>
    <row r="1236" spans="1:7">
      <c r="B1236" s="14" t="s">
        <v>18</v>
      </c>
      <c r="C1236" s="15">
        <v>149227.29</v>
      </c>
      <c r="D1236" s="15">
        <v>0</v>
      </c>
      <c r="E1236" s="16">
        <v>11109.6278</v>
      </c>
      <c r="F1236" s="17">
        <v>7.4447695190336824E-2</v>
      </c>
      <c r="G1236" s="86"/>
    </row>
    <row r="1237" spans="1:7">
      <c r="G1237" s="86"/>
    </row>
    <row r="1238" spans="1:7">
      <c r="B1238" s="14" t="s">
        <v>19</v>
      </c>
      <c r="C1238" s="15">
        <v>132511.60999999999</v>
      </c>
      <c r="D1238" s="15">
        <v>0</v>
      </c>
      <c r="E1238" s="16">
        <v>11694.852699999999</v>
      </c>
      <c r="F1238" s="17">
        <v>8.8255306082236876E-2</v>
      </c>
      <c r="G1238" s="86"/>
    </row>
    <row r="1239" spans="1:7">
      <c r="G1239" s="86"/>
    </row>
    <row r="1240" spans="1:7">
      <c r="B1240" s="14" t="s">
        <v>20</v>
      </c>
      <c r="C1240" s="15">
        <v>105660.96</v>
      </c>
      <c r="D1240" s="15">
        <v>0</v>
      </c>
      <c r="E1240" s="16">
        <v>8409.3428000000004</v>
      </c>
      <c r="F1240" s="17">
        <v>7.9587984057687911E-2</v>
      </c>
      <c r="G1240" s="86"/>
    </row>
    <row r="1241" spans="1:7">
      <c r="G1241" s="86"/>
    </row>
    <row r="1242" spans="1:7">
      <c r="B1242" s="18"/>
      <c r="C1242" s="18">
        <f>SUM(C1218:C1240)</f>
        <v>1595319.5900000003</v>
      </c>
      <c r="D1242" s="19"/>
      <c r="E1242" s="19">
        <f>SUM(E1218:E1240)</f>
        <v>125189.80190000001</v>
      </c>
      <c r="F1242" s="2">
        <f>E1242/C1242</f>
        <v>7.8473180348772612E-2</v>
      </c>
      <c r="G1242" s="86"/>
    </row>
    <row r="1243" spans="1:7">
      <c r="A1243" s="13" t="s">
        <v>7</v>
      </c>
      <c r="B1243" s="7" t="s">
        <v>21</v>
      </c>
      <c r="C1243" s="13" t="s">
        <v>183</v>
      </c>
    </row>
    <row r="1245" spans="1:7">
      <c r="B1245" s="14" t="s">
        <v>9</v>
      </c>
      <c r="C1245" s="15">
        <v>950</v>
      </c>
      <c r="E1245" s="16">
        <v>542.47860000000003</v>
      </c>
      <c r="F1245" s="17">
        <v>0.57103010526315789</v>
      </c>
      <c r="G1245" s="88" t="s">
        <v>196</v>
      </c>
    </row>
    <row r="1246" spans="1:7">
      <c r="G1246" s="86"/>
    </row>
    <row r="1247" spans="1:7">
      <c r="B1247" s="14" t="s">
        <v>10</v>
      </c>
      <c r="C1247" s="15">
        <v>850</v>
      </c>
      <c r="E1247" s="16">
        <v>466.51870000000002</v>
      </c>
      <c r="F1247" s="17">
        <v>0.54884552941176468</v>
      </c>
      <c r="G1247" s="86"/>
    </row>
    <row r="1248" spans="1:7">
      <c r="G1248" s="86"/>
    </row>
    <row r="1249" spans="2:7">
      <c r="B1249" s="14" t="s">
        <v>11</v>
      </c>
      <c r="C1249" s="15">
        <v>2770</v>
      </c>
      <c r="E1249" s="16">
        <v>1466.7550000000001</v>
      </c>
      <c r="F1249" s="17">
        <v>0.52951444043321294</v>
      </c>
      <c r="G1249" s="86"/>
    </row>
    <row r="1250" spans="2:7">
      <c r="G1250" s="86"/>
    </row>
    <row r="1251" spans="2:7">
      <c r="B1251" s="14" t="s">
        <v>12</v>
      </c>
      <c r="C1251" s="15">
        <v>5850</v>
      </c>
      <c r="E1251" s="16">
        <v>3035.7739999999994</v>
      </c>
      <c r="F1251" s="17">
        <v>0.5189357264957265</v>
      </c>
      <c r="G1251" s="86"/>
    </row>
    <row r="1252" spans="2:7">
      <c r="G1252" s="86"/>
    </row>
    <row r="1253" spans="2:7">
      <c r="B1253" s="14" t="s">
        <v>13</v>
      </c>
      <c r="C1253" s="15">
        <v>9740</v>
      </c>
      <c r="E1253" s="16">
        <v>4828.2381999999998</v>
      </c>
      <c r="F1253" s="17">
        <v>0.495712340862423</v>
      </c>
      <c r="G1253" s="86"/>
    </row>
    <row r="1254" spans="2:7">
      <c r="G1254" s="86"/>
    </row>
    <row r="1255" spans="2:7">
      <c r="B1255" s="14" t="s">
        <v>14</v>
      </c>
      <c r="C1255" s="15">
        <v>15890</v>
      </c>
      <c r="E1255" s="16">
        <v>8454.0974999999999</v>
      </c>
      <c r="F1255" s="17">
        <v>0.53203886091881691</v>
      </c>
      <c r="G1255" s="86"/>
    </row>
    <row r="1256" spans="2:7">
      <c r="G1256" s="86"/>
    </row>
    <row r="1257" spans="2:7">
      <c r="B1257" s="14" t="s">
        <v>15</v>
      </c>
      <c r="C1257" s="15">
        <v>20080</v>
      </c>
      <c r="E1257" s="16">
        <v>11342.563100000001</v>
      </c>
      <c r="F1257" s="17">
        <v>0.56486868027888448</v>
      </c>
      <c r="G1257" s="86"/>
    </row>
    <row r="1258" spans="2:7">
      <c r="G1258" s="86"/>
    </row>
    <row r="1259" spans="2:7">
      <c r="B1259" s="14" t="s">
        <v>16</v>
      </c>
      <c r="C1259" s="15">
        <v>22430</v>
      </c>
      <c r="E1259" s="16">
        <v>13735.0859</v>
      </c>
      <c r="F1259" s="17">
        <v>0.61235336156932674</v>
      </c>
      <c r="G1259" s="86"/>
    </row>
    <row r="1260" spans="2:7">
      <c r="G1260" s="86"/>
    </row>
    <row r="1261" spans="2:7">
      <c r="B1261" s="14" t="s">
        <v>17</v>
      </c>
      <c r="C1261" s="15">
        <v>18520</v>
      </c>
      <c r="E1261" s="16">
        <v>10788.3624</v>
      </c>
      <c r="F1261" s="17">
        <v>0.58252496760259176</v>
      </c>
      <c r="G1261" s="86"/>
    </row>
    <row r="1262" spans="2:7">
      <c r="G1262" s="86"/>
    </row>
    <row r="1263" spans="2:7">
      <c r="B1263" s="14" t="s">
        <v>18</v>
      </c>
      <c r="C1263" s="15">
        <v>6640</v>
      </c>
      <c r="E1263" s="16">
        <v>4122.2044999999998</v>
      </c>
      <c r="F1263" s="17">
        <v>0.62081393072289159</v>
      </c>
      <c r="G1263" s="86"/>
    </row>
    <row r="1264" spans="2:7">
      <c r="G1264" s="86"/>
    </row>
    <row r="1265" spans="1:7">
      <c r="B1265" s="14" t="s">
        <v>19</v>
      </c>
      <c r="C1265" s="15">
        <v>3840</v>
      </c>
      <c r="E1265" s="16">
        <v>2393.5720000000001</v>
      </c>
      <c r="F1265" s="17">
        <v>0.62332604166666661</v>
      </c>
      <c r="G1265" s="86"/>
    </row>
    <row r="1266" spans="1:7">
      <c r="G1266" s="86"/>
    </row>
    <row r="1267" spans="1:7">
      <c r="B1267" s="14" t="s">
        <v>20</v>
      </c>
      <c r="C1267" s="15">
        <v>750</v>
      </c>
      <c r="E1267" s="16">
        <v>481.08780000000002</v>
      </c>
      <c r="F1267" s="17">
        <v>0.64145039999999998</v>
      </c>
      <c r="G1267" s="86"/>
    </row>
    <row r="1268" spans="1:7">
      <c r="G1268" s="86"/>
    </row>
    <row r="1269" spans="1:7">
      <c r="B1269" s="18"/>
      <c r="C1269" s="18">
        <f>SUM(C1245:C1267)</f>
        <v>108310</v>
      </c>
      <c r="D1269" s="19"/>
      <c r="E1269" s="19">
        <f>SUM(E1245:E1267)</f>
        <v>61656.737699999998</v>
      </c>
      <c r="F1269" s="2">
        <f>E1269/C1269</f>
        <v>0.56926172744898895</v>
      </c>
      <c r="G1269" s="86"/>
    </row>
    <row r="1270" spans="1:7">
      <c r="A1270" s="4" t="s">
        <v>184</v>
      </c>
      <c r="B1270" s="5" t="s">
        <v>184</v>
      </c>
      <c r="C1270" s="4"/>
      <c r="D1270" s="6"/>
      <c r="E1270" s="20">
        <f>(E1269+E1242)</f>
        <v>186846.53960000002</v>
      </c>
      <c r="F1270" s="2"/>
      <c r="G1270"/>
    </row>
    <row r="1271" spans="1:7">
      <c r="B1271" s="18"/>
      <c r="C1271" s="18"/>
      <c r="D1271" s="19"/>
      <c r="E1271" s="19"/>
      <c r="F1271" s="2"/>
      <c r="G1271"/>
    </row>
    <row r="1272" spans="1:7" s="3" customFormat="1">
      <c r="A1272" s="11" t="s">
        <v>96</v>
      </c>
      <c r="B1272" s="11" t="s">
        <v>97</v>
      </c>
      <c r="C1272" s="12" t="s">
        <v>98</v>
      </c>
    </row>
    <row r="1275" spans="1:7">
      <c r="A1275" s="13" t="s">
        <v>7</v>
      </c>
      <c r="B1275" s="7" t="s">
        <v>8</v>
      </c>
      <c r="C1275" s="13" t="s">
        <v>180</v>
      </c>
    </row>
    <row r="1276" spans="1:7">
      <c r="B1276" s="14" t="s">
        <v>9</v>
      </c>
      <c r="C1276" s="15">
        <v>97039</v>
      </c>
      <c r="D1276" s="15">
        <v>300.58</v>
      </c>
      <c r="E1276" s="16">
        <v>7258.4254000000001</v>
      </c>
      <c r="F1276" s="17">
        <v>7.4799053988602524E-2</v>
      </c>
      <c r="G1276" s="88"/>
    </row>
    <row r="1277" spans="1:7">
      <c r="G1277" s="86"/>
    </row>
    <row r="1278" spans="1:7">
      <c r="B1278" s="14" t="s">
        <v>10</v>
      </c>
      <c r="C1278" s="15">
        <v>117574</v>
      </c>
      <c r="D1278" s="15">
        <v>447.18</v>
      </c>
      <c r="E1278" s="16">
        <v>7146.826</v>
      </c>
      <c r="F1278" s="17">
        <v>6.0785768962525723E-2</v>
      </c>
      <c r="G1278" s="86"/>
    </row>
    <row r="1279" spans="1:7">
      <c r="G1279" s="86"/>
    </row>
    <row r="1280" spans="1:7">
      <c r="B1280" s="14" t="s">
        <v>11</v>
      </c>
      <c r="C1280" s="15">
        <v>143316</v>
      </c>
      <c r="D1280" s="15">
        <v>485.18</v>
      </c>
      <c r="E1280" s="16">
        <v>9305.8718000000008</v>
      </c>
      <c r="F1280" s="17">
        <v>6.4932539283820354E-2</v>
      </c>
      <c r="G1280" s="86"/>
    </row>
    <row r="1281" spans="2:7">
      <c r="G1281" s="86"/>
    </row>
    <row r="1282" spans="2:7">
      <c r="B1282" s="14" t="s">
        <v>12</v>
      </c>
      <c r="C1282" s="15">
        <v>143340</v>
      </c>
      <c r="D1282" s="15">
        <v>392.14</v>
      </c>
      <c r="E1282" s="16">
        <v>8612.7544999999991</v>
      </c>
      <c r="F1282" s="17">
        <v>6.0086190177201057E-2</v>
      </c>
      <c r="G1282" s="86"/>
    </row>
    <row r="1283" spans="2:7">
      <c r="G1283" s="86"/>
    </row>
    <row r="1284" spans="2:7">
      <c r="B1284" s="14" t="s">
        <v>13</v>
      </c>
      <c r="C1284" s="15">
        <v>187836</v>
      </c>
      <c r="D1284" s="15">
        <v>405.9</v>
      </c>
      <c r="E1284" s="16">
        <v>13378.1857</v>
      </c>
      <c r="F1284" s="17">
        <v>7.1222692668072143E-2</v>
      </c>
      <c r="G1284" s="86"/>
    </row>
    <row r="1285" spans="2:7">
      <c r="G1285" s="86"/>
    </row>
    <row r="1286" spans="2:7">
      <c r="B1286" s="14" t="s">
        <v>14</v>
      </c>
      <c r="C1286" s="15">
        <v>194181</v>
      </c>
      <c r="D1286" s="15">
        <v>368.2</v>
      </c>
      <c r="E1286" s="16">
        <v>13172.224200000002</v>
      </c>
      <c r="F1286" s="17">
        <v>6.7834773742024193E-2</v>
      </c>
      <c r="G1286" s="86"/>
    </row>
    <row r="1287" spans="2:7">
      <c r="G1287" s="86"/>
    </row>
    <row r="1288" spans="2:7">
      <c r="B1288" s="14" t="s">
        <v>15</v>
      </c>
      <c r="C1288" s="15">
        <v>200607</v>
      </c>
      <c r="D1288" s="15">
        <v>406.19</v>
      </c>
      <c r="E1288" s="16">
        <v>24792.051099999997</v>
      </c>
      <c r="F1288" s="17">
        <v>0.12358517449540644</v>
      </c>
      <c r="G1288" s="86"/>
    </row>
    <row r="1289" spans="2:7">
      <c r="G1289" s="86"/>
    </row>
    <row r="1290" spans="2:7">
      <c r="B1290" s="14" t="s">
        <v>16</v>
      </c>
      <c r="C1290" s="15">
        <v>206756</v>
      </c>
      <c r="D1290" s="15">
        <v>349783.05</v>
      </c>
      <c r="E1290" s="16">
        <v>19507.652699999999</v>
      </c>
      <c r="F1290" s="17">
        <v>9.4351083886320103E-2</v>
      </c>
      <c r="G1290" s="86"/>
    </row>
    <row r="1291" spans="2:7">
      <c r="G1291" s="86"/>
    </row>
    <row r="1292" spans="2:7">
      <c r="B1292" s="14" t="s">
        <v>17</v>
      </c>
      <c r="C1292" s="15">
        <v>212837</v>
      </c>
      <c r="D1292" s="15">
        <v>407.95</v>
      </c>
      <c r="E1292" s="16">
        <v>19863.845000000001</v>
      </c>
      <c r="F1292" s="17">
        <v>9.3328908977292485E-2</v>
      </c>
      <c r="G1292" s="86"/>
    </row>
    <row r="1293" spans="2:7">
      <c r="G1293" s="86"/>
    </row>
    <row r="1294" spans="2:7">
      <c r="B1294" s="14" t="s">
        <v>18</v>
      </c>
      <c r="C1294" s="15">
        <v>156793</v>
      </c>
      <c r="D1294" s="15">
        <v>340.86</v>
      </c>
      <c r="E1294" s="16">
        <v>11672.8776</v>
      </c>
      <c r="F1294" s="17">
        <v>7.4447696006837025E-2</v>
      </c>
      <c r="G1294" s="86"/>
    </row>
    <row r="1295" spans="2:7">
      <c r="G1295" s="86"/>
    </row>
    <row r="1296" spans="2:7">
      <c r="B1296" s="14" t="s">
        <v>19</v>
      </c>
      <c r="C1296" s="15">
        <v>126064</v>
      </c>
      <c r="D1296" s="15">
        <v>408.83</v>
      </c>
      <c r="E1296" s="16">
        <v>11125.8169</v>
      </c>
      <c r="F1296" s="17">
        <v>8.8255306035029818E-2</v>
      </c>
      <c r="G1296" s="86"/>
    </row>
    <row r="1297" spans="1:7">
      <c r="G1297" s="86"/>
    </row>
    <row r="1298" spans="1:7">
      <c r="B1298" s="14" t="s">
        <v>20</v>
      </c>
      <c r="C1298" s="15">
        <v>81068</v>
      </c>
      <c r="D1298" s="15">
        <v>300.02999999999997</v>
      </c>
      <c r="E1298" s="16">
        <v>6452.0387000000001</v>
      </c>
      <c r="F1298" s="17">
        <v>7.9587984161444705E-2</v>
      </c>
      <c r="G1298" s="86"/>
    </row>
    <row r="1299" spans="1:7">
      <c r="G1299" s="86"/>
    </row>
    <row r="1300" spans="1:7">
      <c r="B1300" s="18"/>
      <c r="C1300" s="18">
        <f>SUM(C1276:C1298)</f>
        <v>1867411</v>
      </c>
      <c r="D1300" s="19"/>
      <c r="E1300" s="19">
        <f>SUM(E1276:E1298)</f>
        <v>152288.56960000002</v>
      </c>
      <c r="F1300" s="2">
        <f>E1300/C1300</f>
        <v>8.1550643966432676E-2</v>
      </c>
      <c r="G1300" s="86"/>
    </row>
    <row r="1301" spans="1:7">
      <c r="A1301" s="13" t="s">
        <v>7</v>
      </c>
      <c r="B1301" s="7" t="s">
        <v>21</v>
      </c>
      <c r="C1301" s="13" t="s">
        <v>183</v>
      </c>
    </row>
    <row r="1303" spans="1:7">
      <c r="B1303" s="14" t="s">
        <v>9</v>
      </c>
      <c r="C1303" s="15">
        <v>1331</v>
      </c>
      <c r="E1303" s="16">
        <v>760.04110000000003</v>
      </c>
      <c r="F1303" s="17">
        <v>0.57103012772351613</v>
      </c>
      <c r="G1303" s="88" t="s">
        <v>197</v>
      </c>
    </row>
    <row r="1304" spans="1:7">
      <c r="G1304" s="86"/>
    </row>
    <row r="1305" spans="1:7">
      <c r="B1305" s="14" t="s">
        <v>10</v>
      </c>
      <c r="C1305" s="15">
        <v>1513</v>
      </c>
      <c r="E1305" s="16">
        <v>830.40329999999983</v>
      </c>
      <c r="F1305" s="17">
        <v>0.54884553866490415</v>
      </c>
      <c r="G1305" s="86"/>
    </row>
    <row r="1306" spans="1:7">
      <c r="G1306" s="86"/>
    </row>
    <row r="1307" spans="1:7">
      <c r="B1307" s="14" t="s">
        <v>11</v>
      </c>
      <c r="C1307" s="15">
        <v>3501</v>
      </c>
      <c r="E1307" s="16">
        <v>1853.8300999999999</v>
      </c>
      <c r="F1307" s="17">
        <v>0.5295144530134247</v>
      </c>
      <c r="G1307" s="86"/>
    </row>
    <row r="1308" spans="1:7">
      <c r="G1308" s="86"/>
    </row>
    <row r="1309" spans="1:7">
      <c r="B1309" s="14" t="s">
        <v>12</v>
      </c>
      <c r="C1309" s="15">
        <v>4262</v>
      </c>
      <c r="E1309" s="16">
        <v>2211.7040000000002</v>
      </c>
      <c r="F1309" s="17">
        <v>0.51893571093383384</v>
      </c>
      <c r="G1309" s="86"/>
    </row>
    <row r="1310" spans="1:7">
      <c r="G1310" s="86"/>
    </row>
    <row r="1311" spans="1:7">
      <c r="B1311" s="14" t="s">
        <v>13</v>
      </c>
      <c r="C1311" s="15">
        <v>6179</v>
      </c>
      <c r="E1311" s="16">
        <v>3063.0066000000002</v>
      </c>
      <c r="F1311" s="17">
        <v>0.49571234827642013</v>
      </c>
      <c r="G1311" s="86"/>
    </row>
    <row r="1312" spans="1:7">
      <c r="G1312" s="86"/>
    </row>
    <row r="1313" spans="1:7">
      <c r="B1313" s="14" t="s">
        <v>14</v>
      </c>
      <c r="C1313" s="15">
        <v>7995</v>
      </c>
      <c r="E1313" s="16">
        <v>4253.6507000000001</v>
      </c>
      <c r="F1313" s="17">
        <v>0.53203886178861792</v>
      </c>
      <c r="G1313" s="86"/>
    </row>
    <row r="1314" spans="1:7">
      <c r="G1314" s="86"/>
    </row>
    <row r="1315" spans="1:7">
      <c r="B1315" s="14" t="s">
        <v>15</v>
      </c>
      <c r="C1315" s="15">
        <v>8476</v>
      </c>
      <c r="E1315" s="16">
        <v>4787.8269</v>
      </c>
      <c r="F1315" s="17">
        <v>0.5648686762623879</v>
      </c>
      <c r="G1315" s="86"/>
    </row>
    <row r="1316" spans="1:7">
      <c r="G1316" s="86"/>
    </row>
    <row r="1317" spans="1:7">
      <c r="B1317" s="14" t="s">
        <v>16</v>
      </c>
      <c r="C1317" s="15">
        <v>9990</v>
      </c>
      <c r="E1317" s="16">
        <v>6117.4101000000001</v>
      </c>
      <c r="F1317" s="17">
        <v>0.61235336336336332</v>
      </c>
      <c r="G1317" s="86"/>
    </row>
    <row r="1318" spans="1:7">
      <c r="G1318" s="86"/>
    </row>
    <row r="1319" spans="1:7">
      <c r="B1319" s="14" t="s">
        <v>17</v>
      </c>
      <c r="C1319" s="15">
        <v>9074</v>
      </c>
      <c r="E1319" s="16">
        <v>5285.8316000000004</v>
      </c>
      <c r="F1319" s="17">
        <v>0.58252497244875467</v>
      </c>
      <c r="G1319" s="86"/>
    </row>
    <row r="1320" spans="1:7">
      <c r="G1320" s="86"/>
    </row>
    <row r="1321" spans="1:7">
      <c r="B1321" s="14" t="s">
        <v>18</v>
      </c>
      <c r="C1321" s="15">
        <v>5313</v>
      </c>
      <c r="E1321" s="16">
        <v>3298.3843999999999</v>
      </c>
      <c r="F1321" s="17">
        <v>0.62081392810088465</v>
      </c>
      <c r="G1321" s="86"/>
    </row>
    <row r="1322" spans="1:7">
      <c r="G1322" s="86"/>
    </row>
    <row r="1323" spans="1:7">
      <c r="B1323" s="14" t="s">
        <v>19</v>
      </c>
      <c r="C1323" s="15">
        <v>4287</v>
      </c>
      <c r="E1323" s="16">
        <v>2672.1986999999999</v>
      </c>
      <c r="F1323" s="17">
        <v>0.62332603219034288</v>
      </c>
      <c r="G1323" s="86"/>
    </row>
    <row r="1324" spans="1:7">
      <c r="G1324" s="86"/>
    </row>
    <row r="1325" spans="1:7">
      <c r="B1325" s="14" t="s">
        <v>20</v>
      </c>
      <c r="C1325" s="15">
        <v>758</v>
      </c>
      <c r="E1325" s="16">
        <v>486.21940000000001</v>
      </c>
      <c r="F1325" s="17">
        <v>0.64145039577836416</v>
      </c>
      <c r="G1325" s="86"/>
    </row>
    <row r="1326" spans="1:7">
      <c r="G1326" s="86"/>
    </row>
    <row r="1327" spans="1:7">
      <c r="B1327" s="18"/>
      <c r="C1327" s="18">
        <f>SUM(C1303:C1325)</f>
        <v>62679</v>
      </c>
      <c r="D1327" s="19"/>
      <c r="E1327" s="19">
        <f>SUM(E1303:E1325)</f>
        <v>35620.5069</v>
      </c>
      <c r="F1327" s="2">
        <f>E1327/C1327</f>
        <v>0.56830049777437419</v>
      </c>
      <c r="G1327" s="86"/>
    </row>
    <row r="1328" spans="1:7">
      <c r="A1328" s="4" t="s">
        <v>184</v>
      </c>
      <c r="B1328" s="5" t="s">
        <v>184</v>
      </c>
      <c r="C1328" s="4"/>
      <c r="D1328" s="6"/>
      <c r="E1328" s="20">
        <f>(E1327+E1300)</f>
        <v>187909.07650000002</v>
      </c>
      <c r="F1328" s="2"/>
    </row>
    <row r="1329" spans="1:7">
      <c r="B1329" s="18"/>
      <c r="C1329" s="18"/>
      <c r="D1329" s="19"/>
      <c r="E1329" s="19"/>
      <c r="F1329" s="2"/>
    </row>
    <row r="1330" spans="1:7" s="3" customFormat="1">
      <c r="A1330" s="11" t="s">
        <v>99</v>
      </c>
      <c r="B1330" s="11" t="s">
        <v>100</v>
      </c>
      <c r="C1330" s="12" t="s">
        <v>101</v>
      </c>
    </row>
    <row r="1333" spans="1:7">
      <c r="A1333" s="13" t="s">
        <v>7</v>
      </c>
      <c r="B1333" s="7" t="s">
        <v>8</v>
      </c>
      <c r="C1333" s="13" t="s">
        <v>180</v>
      </c>
    </row>
    <row r="1334" spans="1:7">
      <c r="B1334" s="14" t="s">
        <v>9</v>
      </c>
      <c r="C1334" s="15">
        <v>31528</v>
      </c>
      <c r="E1334" s="16">
        <v>2358.2600000000002</v>
      </c>
      <c r="F1334" s="17">
        <v>7.4798908906368936E-2</v>
      </c>
      <c r="G1334" s="88" t="s">
        <v>315</v>
      </c>
    </row>
    <row r="1335" spans="1:7">
      <c r="G1335" s="86"/>
    </row>
    <row r="1336" spans="1:7">
      <c r="B1336" s="14" t="s">
        <v>10</v>
      </c>
      <c r="C1336" s="15">
        <v>32068</v>
      </c>
      <c r="E1336" s="16">
        <v>1949.28</v>
      </c>
      <c r="F1336" s="17">
        <v>6.07858301110141E-2</v>
      </c>
      <c r="G1336" s="86"/>
    </row>
    <row r="1337" spans="1:7">
      <c r="G1337" s="86"/>
    </row>
    <row r="1338" spans="1:7">
      <c r="B1338" s="14" t="s">
        <v>11</v>
      </c>
      <c r="C1338" s="15">
        <v>26538</v>
      </c>
      <c r="E1338" s="16">
        <v>1723.18</v>
      </c>
      <c r="F1338" s="17">
        <v>6.4932549551586394E-2</v>
      </c>
      <c r="G1338" s="86"/>
    </row>
    <row r="1339" spans="1:7">
      <c r="G1339" s="86"/>
    </row>
    <row r="1340" spans="1:7">
      <c r="B1340" s="14" t="s">
        <v>12</v>
      </c>
      <c r="C1340" s="15">
        <v>31143</v>
      </c>
      <c r="E1340" s="16">
        <v>1871.26</v>
      </c>
      <c r="F1340" s="17">
        <v>6.0086054651125452E-2</v>
      </c>
      <c r="G1340" s="86"/>
    </row>
    <row r="1341" spans="1:7">
      <c r="G1341" s="86"/>
    </row>
    <row r="1342" spans="1:7">
      <c r="B1342" s="14" t="s">
        <v>13</v>
      </c>
      <c r="C1342" s="15">
        <v>49903</v>
      </c>
      <c r="E1342" s="16">
        <v>3554.23</v>
      </c>
      <c r="F1342" s="17">
        <v>7.1222772178025362E-2</v>
      </c>
      <c r="G1342" s="86"/>
    </row>
    <row r="1343" spans="1:7">
      <c r="G1343" s="86"/>
    </row>
    <row r="1344" spans="1:7">
      <c r="B1344" s="14" t="s">
        <v>14</v>
      </c>
      <c r="C1344" s="15">
        <v>58810</v>
      </c>
      <c r="E1344" s="16">
        <v>3991.04</v>
      </c>
      <c r="F1344" s="17">
        <v>6.7863288556367959E-2</v>
      </c>
      <c r="G1344" s="86"/>
    </row>
    <row r="1345" spans="1:7">
      <c r="G1345" s="86"/>
    </row>
    <row r="1346" spans="1:7">
      <c r="B1346" s="14" t="s">
        <v>15</v>
      </c>
      <c r="C1346" s="15">
        <v>87314</v>
      </c>
      <c r="E1346" s="16">
        <v>10790.72</v>
      </c>
      <c r="F1346" s="17">
        <v>0.12358522115582836</v>
      </c>
      <c r="G1346" s="86"/>
    </row>
    <row r="1347" spans="1:7">
      <c r="G1347" s="86"/>
    </row>
    <row r="1348" spans="1:7">
      <c r="B1348" s="14" t="s">
        <v>16</v>
      </c>
      <c r="C1348" s="15">
        <v>69885</v>
      </c>
      <c r="E1348" s="16">
        <v>6593.73</v>
      </c>
      <c r="F1348" s="17">
        <v>9.435114831508909E-2</v>
      </c>
      <c r="G1348" s="86"/>
    </row>
    <row r="1349" spans="1:7">
      <c r="G1349" s="86"/>
    </row>
    <row r="1350" spans="1:7">
      <c r="B1350" s="14" t="s">
        <v>17</v>
      </c>
      <c r="C1350" s="15">
        <v>71603</v>
      </c>
      <c r="E1350" s="16">
        <v>6682.63</v>
      </c>
      <c r="F1350" s="17">
        <v>9.3328910799826817E-2</v>
      </c>
      <c r="G1350" s="86"/>
    </row>
    <row r="1351" spans="1:7">
      <c r="G1351" s="86"/>
    </row>
    <row r="1352" spans="1:7">
      <c r="B1352" s="14" t="s">
        <v>18</v>
      </c>
      <c r="C1352" s="15">
        <v>47590</v>
      </c>
      <c r="E1352" s="16">
        <v>3542.97</v>
      </c>
      <c r="F1352" s="17">
        <v>7.4447783147720104E-2</v>
      </c>
      <c r="G1352" s="86"/>
    </row>
    <row r="1353" spans="1:7">
      <c r="G1353" s="86"/>
    </row>
    <row r="1354" spans="1:7">
      <c r="B1354" s="14" t="s">
        <v>19</v>
      </c>
      <c r="C1354" s="15">
        <v>35113</v>
      </c>
      <c r="E1354" s="16">
        <v>3098.91</v>
      </c>
      <c r="F1354" s="17">
        <v>8.8255347022470315E-2</v>
      </c>
      <c r="G1354" s="86"/>
    </row>
    <row r="1355" spans="1:7">
      <c r="G1355" s="86"/>
    </row>
    <row r="1356" spans="1:7">
      <c r="B1356" s="14" t="s">
        <v>20</v>
      </c>
      <c r="C1356" s="15">
        <v>27400</v>
      </c>
      <c r="E1356" s="16">
        <v>2180.71</v>
      </c>
      <c r="F1356" s="17">
        <v>7.9587956204379556E-2</v>
      </c>
      <c r="G1356" s="86"/>
    </row>
    <row r="1357" spans="1:7">
      <c r="G1357" s="86"/>
    </row>
    <row r="1358" spans="1:7">
      <c r="B1358" s="18"/>
      <c r="C1358" s="18">
        <f>SUM(C1334:C1356)</f>
        <v>568895</v>
      </c>
      <c r="D1358" s="19"/>
      <c r="E1358" s="19">
        <f>SUM(E1334:E1356)</f>
        <v>48336.919999999991</v>
      </c>
      <c r="F1358" s="2">
        <f>E1358/C1358</f>
        <v>8.4966329463257703E-2</v>
      </c>
      <c r="G1358" s="86"/>
    </row>
    <row r="1359" spans="1:7">
      <c r="A1359" s="13" t="s">
        <v>7</v>
      </c>
      <c r="B1359" s="7" t="s">
        <v>21</v>
      </c>
      <c r="C1359" s="13" t="s">
        <v>183</v>
      </c>
      <c r="G1359" s="34"/>
    </row>
    <row r="1361" spans="2:7">
      <c r="B1361" s="14" t="s">
        <v>9</v>
      </c>
      <c r="C1361" s="15">
        <v>1</v>
      </c>
      <c r="E1361" s="16">
        <v>18.399999999999999</v>
      </c>
      <c r="F1361" s="17">
        <v>18.399999999999999</v>
      </c>
      <c r="G1361" s="88" t="s">
        <v>316</v>
      </c>
    </row>
    <row r="1362" spans="2:7">
      <c r="G1362" s="86"/>
    </row>
    <row r="1363" spans="2:7">
      <c r="B1363" s="14" t="s">
        <v>10</v>
      </c>
      <c r="C1363" s="15">
        <v>2</v>
      </c>
      <c r="E1363" s="16">
        <v>18.89</v>
      </c>
      <c r="F1363" s="17">
        <v>9.4450000000000003</v>
      </c>
      <c r="G1363" s="86"/>
    </row>
    <row r="1364" spans="2:7">
      <c r="G1364" s="86"/>
    </row>
    <row r="1365" spans="2:7">
      <c r="B1365" s="14" t="s">
        <v>11</v>
      </c>
      <c r="C1365" s="15">
        <v>159</v>
      </c>
      <c r="E1365" s="16">
        <v>135.94999999999999</v>
      </c>
      <c r="F1365" s="17">
        <v>0.85503144654088048</v>
      </c>
      <c r="G1365" s="86"/>
    </row>
    <row r="1366" spans="2:7">
      <c r="G1366" s="86"/>
    </row>
    <row r="1367" spans="2:7">
      <c r="B1367" s="14" t="s">
        <v>12</v>
      </c>
      <c r="C1367" s="15">
        <v>745</v>
      </c>
      <c r="E1367" s="16">
        <v>583.61</v>
      </c>
      <c r="F1367" s="17">
        <v>0.78336912751677856</v>
      </c>
      <c r="G1367" s="86"/>
    </row>
    <row r="1368" spans="2:7">
      <c r="G1368" s="86"/>
    </row>
    <row r="1369" spans="2:7">
      <c r="B1369" s="14" t="s">
        <v>13</v>
      </c>
      <c r="C1369" s="15">
        <v>2900</v>
      </c>
      <c r="E1369" s="16">
        <v>2361.36</v>
      </c>
      <c r="F1369" s="17">
        <v>0.81426206896551723</v>
      </c>
      <c r="G1369" s="86"/>
    </row>
    <row r="1370" spans="2:7">
      <c r="G1370" s="86"/>
    </row>
    <row r="1371" spans="2:7">
      <c r="B1371" s="14" t="s">
        <v>14</v>
      </c>
      <c r="C1371" s="15">
        <v>5734</v>
      </c>
      <c r="E1371" s="16">
        <v>3876.82</v>
      </c>
      <c r="F1371" s="17">
        <v>0.67611091733519357</v>
      </c>
      <c r="G1371" s="86"/>
    </row>
    <row r="1372" spans="2:7">
      <c r="G1372" s="86"/>
    </row>
    <row r="1373" spans="2:7">
      <c r="B1373" s="14" t="s">
        <v>15</v>
      </c>
      <c r="C1373" s="15">
        <v>5955</v>
      </c>
      <c r="E1373" s="16">
        <v>4827.91</v>
      </c>
      <c r="F1373" s="17">
        <v>0.81073215785054575</v>
      </c>
      <c r="G1373" s="86"/>
    </row>
    <row r="1374" spans="2:7">
      <c r="G1374" s="86"/>
    </row>
    <row r="1375" spans="2:7">
      <c r="B1375" s="14" t="s">
        <v>16</v>
      </c>
      <c r="C1375" s="15">
        <v>6189</v>
      </c>
      <c r="E1375" s="16">
        <v>5080.99</v>
      </c>
      <c r="F1375" s="17">
        <v>0.82097107771853284</v>
      </c>
      <c r="G1375" s="86"/>
    </row>
    <row r="1376" spans="2:7">
      <c r="G1376" s="86"/>
    </row>
    <row r="1377" spans="1:7">
      <c r="B1377" s="14" t="s">
        <v>17</v>
      </c>
      <c r="C1377" s="15">
        <v>4496</v>
      </c>
      <c r="E1377" s="16">
        <v>4146.0600000000004</v>
      </c>
      <c r="F1377" s="17">
        <v>0.92216637010676161</v>
      </c>
      <c r="G1377" s="86"/>
    </row>
    <row r="1378" spans="1:7">
      <c r="G1378" s="86"/>
    </row>
    <row r="1379" spans="1:7">
      <c r="B1379" s="14" t="s">
        <v>18</v>
      </c>
      <c r="C1379" s="15">
        <v>2262</v>
      </c>
      <c r="E1379" s="16">
        <v>1873.98</v>
      </c>
      <c r="F1379" s="17">
        <v>0.82846153846153858</v>
      </c>
      <c r="G1379" s="86"/>
    </row>
    <row r="1380" spans="1:7">
      <c r="G1380" s="86"/>
    </row>
    <row r="1381" spans="1:7">
      <c r="B1381" s="14" t="s">
        <v>19</v>
      </c>
      <c r="C1381" s="15">
        <v>763</v>
      </c>
      <c r="E1381" s="16">
        <v>651.46</v>
      </c>
      <c r="F1381" s="17">
        <v>0.8538138925294888</v>
      </c>
      <c r="G1381" s="86"/>
    </row>
    <row r="1382" spans="1:7">
      <c r="G1382" s="86"/>
    </row>
    <row r="1383" spans="1:7">
      <c r="B1383" s="14" t="s">
        <v>20</v>
      </c>
      <c r="C1383" s="15">
        <v>63</v>
      </c>
      <c r="E1383" s="16">
        <v>67.13</v>
      </c>
      <c r="F1383" s="17">
        <v>1.0655555555555556</v>
      </c>
      <c r="G1383" s="86"/>
    </row>
    <row r="1384" spans="1:7">
      <c r="G1384" s="86"/>
    </row>
    <row r="1385" spans="1:7">
      <c r="B1385" s="18"/>
      <c r="C1385" s="18">
        <f>SUM(C1361:C1383)</f>
        <v>29269</v>
      </c>
      <c r="D1385" s="19"/>
      <c r="E1385" s="19">
        <f>SUM(E1361:E1383)</f>
        <v>23642.560000000001</v>
      </c>
      <c r="F1385" s="2">
        <f>E1385/C1385</f>
        <v>0.80776794560798115</v>
      </c>
      <c r="G1385" s="86"/>
    </row>
    <row r="1386" spans="1:7">
      <c r="A1386" s="4" t="s">
        <v>184</v>
      </c>
      <c r="B1386" s="5" t="s">
        <v>184</v>
      </c>
      <c r="C1386" s="4"/>
      <c r="D1386" s="6"/>
      <c r="E1386" s="20">
        <f>(E1385+E1358)</f>
        <v>71979.48</v>
      </c>
      <c r="F1386" s="2"/>
      <c r="G1386" s="29"/>
    </row>
    <row r="1387" spans="1:7">
      <c r="B1387" s="18"/>
      <c r="C1387" s="18"/>
      <c r="D1387" s="19"/>
      <c r="E1387" s="19"/>
      <c r="F1387" s="2"/>
    </row>
    <row r="1388" spans="1:7" s="3" customFormat="1">
      <c r="A1388" s="11" t="s">
        <v>102</v>
      </c>
      <c r="B1388" s="11" t="s">
        <v>103</v>
      </c>
      <c r="C1388" s="12" t="s">
        <v>104</v>
      </c>
    </row>
    <row r="1391" spans="1:7">
      <c r="A1391" s="13" t="s">
        <v>7</v>
      </c>
      <c r="B1391" s="7" t="s">
        <v>8</v>
      </c>
      <c r="C1391" s="13" t="s">
        <v>180</v>
      </c>
    </row>
    <row r="1392" spans="1:7">
      <c r="B1392" s="14" t="s">
        <v>9</v>
      </c>
      <c r="C1392" s="15">
        <v>2133</v>
      </c>
      <c r="D1392" s="15">
        <v>12.7</v>
      </c>
      <c r="E1392" s="16">
        <v>159.54640000000001</v>
      </c>
      <c r="F1392" s="17">
        <v>7.4799062353492735E-2</v>
      </c>
      <c r="G1392" s="88" t="s">
        <v>199</v>
      </c>
    </row>
    <row r="1393" spans="2:7">
      <c r="G1393" s="86"/>
    </row>
    <row r="1394" spans="2:7">
      <c r="B1394" s="14" t="s">
        <v>10</v>
      </c>
      <c r="C1394" s="15">
        <v>1661</v>
      </c>
      <c r="D1394" s="15">
        <v>8.9600000000000009</v>
      </c>
      <c r="E1394" s="16">
        <v>100.96520000000001</v>
      </c>
      <c r="F1394" s="17">
        <v>6.0785791691751953E-2</v>
      </c>
      <c r="G1394" s="86"/>
    </row>
    <row r="1395" spans="2:7">
      <c r="G1395" s="86"/>
    </row>
    <row r="1396" spans="2:7">
      <c r="B1396" s="14" t="s">
        <v>11</v>
      </c>
      <c r="C1396" s="15">
        <v>1994</v>
      </c>
      <c r="D1396" s="15">
        <v>12.16</v>
      </c>
      <c r="E1396" s="16">
        <v>129.47550000000001</v>
      </c>
      <c r="F1396" s="17">
        <v>6.4932547642928787E-2</v>
      </c>
      <c r="G1396" s="86"/>
    </row>
    <row r="1397" spans="2:7">
      <c r="G1397" s="86"/>
    </row>
    <row r="1398" spans="2:7">
      <c r="B1398" s="14" t="s">
        <v>12</v>
      </c>
      <c r="C1398" s="15">
        <v>3043</v>
      </c>
      <c r="D1398" s="15">
        <v>18.850000000000001</v>
      </c>
      <c r="E1398" s="16">
        <v>182.84229999999999</v>
      </c>
      <c r="F1398" s="17">
        <v>6.0086197831087734E-2</v>
      </c>
      <c r="G1398" s="86"/>
    </row>
    <row r="1399" spans="2:7">
      <c r="G1399" s="86"/>
    </row>
    <row r="1400" spans="2:7">
      <c r="B1400" s="14" t="s">
        <v>13</v>
      </c>
      <c r="C1400" s="15">
        <v>6135</v>
      </c>
      <c r="D1400" s="15">
        <v>18.95</v>
      </c>
      <c r="E1400" s="16">
        <v>436.95119999999997</v>
      </c>
      <c r="F1400" s="17">
        <v>7.1222689486552554E-2</v>
      </c>
      <c r="G1400" s="86"/>
    </row>
    <row r="1401" spans="2:7">
      <c r="G1401" s="86"/>
    </row>
    <row r="1402" spans="2:7">
      <c r="B1402" s="14" t="s">
        <v>14</v>
      </c>
      <c r="C1402" s="15">
        <v>7916</v>
      </c>
      <c r="D1402" s="15">
        <v>25.31</v>
      </c>
      <c r="E1402" s="16">
        <v>536.98009999999999</v>
      </c>
      <c r="F1402" s="17">
        <v>6.7834777665487622E-2</v>
      </c>
      <c r="G1402" s="86"/>
    </row>
    <row r="1403" spans="2:7">
      <c r="G1403" s="86"/>
    </row>
    <row r="1404" spans="2:7">
      <c r="B1404" s="14" t="s">
        <v>15</v>
      </c>
      <c r="C1404" s="15">
        <v>9818</v>
      </c>
      <c r="D1404" s="15">
        <v>29.02</v>
      </c>
      <c r="E1404" s="16">
        <v>1213.3592000000001</v>
      </c>
      <c r="F1404" s="17">
        <v>0.12358517009574249</v>
      </c>
      <c r="G1404" s="86"/>
    </row>
    <row r="1405" spans="2:7">
      <c r="G1405" s="86"/>
    </row>
    <row r="1406" spans="2:7">
      <c r="B1406" s="14" t="s">
        <v>16</v>
      </c>
      <c r="C1406" s="15">
        <v>9201</v>
      </c>
      <c r="D1406" s="15">
        <v>24.39</v>
      </c>
      <c r="E1406" s="16">
        <v>868.12429999999995</v>
      </c>
      <c r="F1406" s="17">
        <v>9.4351081404195195E-2</v>
      </c>
      <c r="G1406" s="86"/>
    </row>
    <row r="1407" spans="2:7">
      <c r="G1407" s="86"/>
    </row>
    <row r="1408" spans="2:7">
      <c r="B1408" s="14" t="s">
        <v>17</v>
      </c>
      <c r="C1408" s="15">
        <v>8444</v>
      </c>
      <c r="D1408" s="15">
        <v>27.78</v>
      </c>
      <c r="E1408" s="16">
        <v>788.06929999999988</v>
      </c>
      <c r="F1408" s="17">
        <v>9.3328908100426322E-2</v>
      </c>
      <c r="G1408" s="86"/>
    </row>
    <row r="1409" spans="1:7">
      <c r="G1409" s="86"/>
    </row>
    <row r="1410" spans="1:7">
      <c r="B1410" s="14" t="s">
        <v>18</v>
      </c>
      <c r="C1410" s="15">
        <v>5213</v>
      </c>
      <c r="D1410" s="15">
        <v>22.38</v>
      </c>
      <c r="E1410" s="16">
        <v>388.0958</v>
      </c>
      <c r="F1410" s="17">
        <v>7.4447688471129855E-2</v>
      </c>
      <c r="G1410" s="86"/>
    </row>
    <row r="1411" spans="1:7">
      <c r="G1411" s="86"/>
    </row>
    <row r="1412" spans="1:7">
      <c r="B1412" s="14" t="s">
        <v>19</v>
      </c>
      <c r="C1412" s="15">
        <v>2970</v>
      </c>
      <c r="D1412" s="15">
        <v>15.53</v>
      </c>
      <c r="E1412" s="16">
        <v>262.11829999999998</v>
      </c>
      <c r="F1412" s="17">
        <v>8.8255319865319842E-2</v>
      </c>
      <c r="G1412" s="86"/>
    </row>
    <row r="1413" spans="1:7">
      <c r="G1413" s="86"/>
    </row>
    <row r="1414" spans="1:7">
      <c r="B1414" s="14" t="s">
        <v>20</v>
      </c>
      <c r="C1414" s="15">
        <v>1903</v>
      </c>
      <c r="D1414" s="15">
        <v>10.130000000000001</v>
      </c>
      <c r="E1414" s="16">
        <v>151.45590000000001</v>
      </c>
      <c r="F1414" s="17">
        <v>7.9587966368891219E-2</v>
      </c>
      <c r="G1414" s="86"/>
    </row>
    <row r="1415" spans="1:7">
      <c r="G1415" s="86"/>
    </row>
    <row r="1416" spans="1:7">
      <c r="B1416" s="18"/>
      <c r="C1416" s="18">
        <f>SUM(C1392:C1414)</f>
        <v>60431</v>
      </c>
      <c r="D1416" s="19"/>
      <c r="E1416" s="19">
        <f>SUM(E1392:E1414)</f>
        <v>5217.9835000000003</v>
      </c>
      <c r="F1416" s="2">
        <f>E1416/C1416</f>
        <v>8.6346138571263095E-2</v>
      </c>
      <c r="G1416" s="86"/>
    </row>
    <row r="1417" spans="1:7">
      <c r="A1417" s="4" t="s">
        <v>184</v>
      </c>
      <c r="B1417" s="5" t="s">
        <v>184</v>
      </c>
      <c r="C1417" s="4"/>
      <c r="D1417" s="6"/>
      <c r="E1417" s="20">
        <f>(E1416+E1389)</f>
        <v>5217.9835000000003</v>
      </c>
      <c r="F1417" s="2"/>
    </row>
    <row r="1418" spans="1:7">
      <c r="B1418" s="18"/>
      <c r="C1418" s="18"/>
      <c r="D1418" s="19"/>
      <c r="E1418" s="19"/>
      <c r="F1418" s="2"/>
    </row>
    <row r="1419" spans="1:7" s="3" customFormat="1">
      <c r="A1419" s="11" t="s">
        <v>105</v>
      </c>
      <c r="B1419" s="11" t="s">
        <v>106</v>
      </c>
      <c r="C1419" s="12" t="s">
        <v>107</v>
      </c>
    </row>
    <row r="1422" spans="1:7">
      <c r="A1422" s="13" t="s">
        <v>7</v>
      </c>
      <c r="B1422" s="7" t="s">
        <v>8</v>
      </c>
      <c r="C1422" s="13" t="s">
        <v>180</v>
      </c>
    </row>
    <row r="1423" spans="1:7">
      <c r="B1423" s="14" t="s">
        <v>9</v>
      </c>
      <c r="C1423" s="15">
        <v>71725</v>
      </c>
      <c r="E1423" s="16">
        <v>5364.96</v>
      </c>
      <c r="F1423" s="17">
        <v>7.4799024050191704E-2</v>
      </c>
      <c r="G1423" s="88"/>
    </row>
    <row r="1424" spans="1:7">
      <c r="G1424" s="86"/>
    </row>
    <row r="1425" spans="2:7">
      <c r="B1425" s="14" t="s">
        <v>10</v>
      </c>
      <c r="C1425" s="15">
        <v>73248</v>
      </c>
      <c r="E1425" s="16">
        <v>4452.4399999999996</v>
      </c>
      <c r="F1425" s="17">
        <v>6.0785823503713407E-2</v>
      </c>
      <c r="G1425" s="86"/>
    </row>
    <row r="1426" spans="2:7">
      <c r="G1426" s="86"/>
    </row>
    <row r="1427" spans="2:7">
      <c r="B1427" s="14" t="s">
        <v>11</v>
      </c>
      <c r="C1427" s="15">
        <v>81230</v>
      </c>
      <c r="E1427" s="16">
        <v>5274.47</v>
      </c>
      <c r="F1427" s="17">
        <v>6.4932537239935986E-2</v>
      </c>
      <c r="G1427" s="86"/>
    </row>
    <row r="1428" spans="2:7">
      <c r="G1428" s="86"/>
    </row>
    <row r="1429" spans="2:7">
      <c r="B1429" s="14" t="s">
        <v>12</v>
      </c>
      <c r="C1429" s="15">
        <v>86567</v>
      </c>
      <c r="E1429" s="16">
        <v>5201.4799999999996</v>
      </c>
      <c r="F1429" s="17">
        <v>6.0086176025506248E-2</v>
      </c>
      <c r="G1429" s="86"/>
    </row>
    <row r="1430" spans="2:7">
      <c r="G1430" s="86"/>
    </row>
    <row r="1431" spans="2:7">
      <c r="B1431" s="14" t="s">
        <v>13</v>
      </c>
      <c r="C1431" s="15">
        <v>100177</v>
      </c>
      <c r="E1431" s="16">
        <v>7134.88</v>
      </c>
      <c r="F1431" s="17">
        <v>7.1222735757708849E-2</v>
      </c>
      <c r="G1431" s="86"/>
    </row>
    <row r="1432" spans="2:7">
      <c r="G1432" s="86"/>
    </row>
    <row r="1433" spans="2:7">
      <c r="B1433" s="14" t="s">
        <v>14</v>
      </c>
      <c r="C1433" s="15">
        <v>110187</v>
      </c>
      <c r="E1433" s="16">
        <v>7477.65</v>
      </c>
      <c r="F1433" s="17">
        <v>6.7863268806665031E-2</v>
      </c>
      <c r="G1433" s="86"/>
    </row>
    <row r="1434" spans="2:7">
      <c r="G1434" s="86"/>
    </row>
    <row r="1435" spans="2:7">
      <c r="B1435" s="14" t="s">
        <v>15</v>
      </c>
      <c r="C1435" s="15">
        <v>121128</v>
      </c>
      <c r="E1435" s="16">
        <v>14969.62</v>
      </c>
      <c r="F1435" s="17">
        <v>0.12358513308235915</v>
      </c>
      <c r="G1435" s="86"/>
    </row>
    <row r="1436" spans="2:7">
      <c r="G1436" s="86"/>
    </row>
    <row r="1437" spans="2:7">
      <c r="B1437" s="14" t="s">
        <v>16</v>
      </c>
      <c r="C1437" s="15">
        <v>121306</v>
      </c>
      <c r="E1437" s="16">
        <v>11445.35</v>
      </c>
      <c r="F1437" s="17">
        <v>9.4351062602014715E-2</v>
      </c>
      <c r="G1437" s="86"/>
    </row>
    <row r="1438" spans="2:7">
      <c r="G1438" s="86"/>
    </row>
    <row r="1439" spans="2:7">
      <c r="B1439" s="14" t="s">
        <v>17</v>
      </c>
      <c r="C1439" s="15">
        <v>121502</v>
      </c>
      <c r="E1439" s="16">
        <v>11339.65</v>
      </c>
      <c r="F1439" s="17">
        <v>9.3328916396437908E-2</v>
      </c>
      <c r="G1439" s="86"/>
    </row>
    <row r="1440" spans="2:7">
      <c r="G1440" s="86"/>
    </row>
    <row r="1441" spans="1:7">
      <c r="B1441" s="14" t="s">
        <v>18</v>
      </c>
      <c r="C1441" s="15">
        <v>105100</v>
      </c>
      <c r="E1441" s="16">
        <v>7824.45</v>
      </c>
      <c r="F1441" s="17">
        <v>7.4447668886774496E-2</v>
      </c>
      <c r="G1441" s="86"/>
    </row>
    <row r="1442" spans="1:7">
      <c r="G1442" s="86"/>
    </row>
    <row r="1443" spans="1:7">
      <c r="B1443" s="14" t="s">
        <v>19</v>
      </c>
      <c r="C1443" s="15">
        <v>87593</v>
      </c>
      <c r="E1443" s="16">
        <v>7730.55</v>
      </c>
      <c r="F1443" s="17">
        <v>8.8255340038587538E-2</v>
      </c>
      <c r="G1443" s="86"/>
    </row>
    <row r="1444" spans="1:7">
      <c r="G1444" s="86"/>
    </row>
    <row r="1445" spans="1:7">
      <c r="B1445" s="14" t="s">
        <v>20</v>
      </c>
      <c r="C1445" s="15">
        <v>79938</v>
      </c>
      <c r="E1445" s="16">
        <v>6362.1</v>
      </c>
      <c r="F1445" s="17">
        <v>7.9587930646250846E-2</v>
      </c>
      <c r="G1445" s="86"/>
    </row>
    <row r="1446" spans="1:7">
      <c r="G1446" s="86"/>
    </row>
    <row r="1447" spans="1:7">
      <c r="B1447" s="18"/>
      <c r="C1447" s="18">
        <f>SUM(C1423:C1445)</f>
        <v>1159701</v>
      </c>
      <c r="D1447" s="19"/>
      <c r="E1447" s="19">
        <f>SUM(E1423:E1445)</f>
        <v>94577.600000000006</v>
      </c>
      <c r="F1447" s="2">
        <f>E1447/C1447</f>
        <v>8.1553434893994234E-2</v>
      </c>
      <c r="G1447" s="86"/>
    </row>
    <row r="1448" spans="1:7">
      <c r="A1448" s="13" t="s">
        <v>7</v>
      </c>
      <c r="B1448" s="7" t="s">
        <v>21</v>
      </c>
      <c r="C1448" s="13" t="s">
        <v>183</v>
      </c>
    </row>
    <row r="1450" spans="1:7">
      <c r="B1450" s="14" t="s">
        <v>9</v>
      </c>
      <c r="C1450" s="15">
        <v>60</v>
      </c>
      <c r="E1450" s="16">
        <v>34.261800000000001</v>
      </c>
      <c r="F1450" s="17">
        <v>0.57103000000000004</v>
      </c>
      <c r="G1450" s="88" t="s">
        <v>200</v>
      </c>
    </row>
    <row r="1451" spans="1:7">
      <c r="G1451" s="86"/>
    </row>
    <row r="1452" spans="1:7">
      <c r="B1452" s="14" t="s">
        <v>10</v>
      </c>
      <c r="C1452" s="15">
        <v>50</v>
      </c>
      <c r="E1452" s="16">
        <v>27.442299999999999</v>
      </c>
      <c r="F1452" s="17">
        <v>0.54884599999999995</v>
      </c>
      <c r="G1452" s="86"/>
    </row>
    <row r="1453" spans="1:7">
      <c r="G1453" s="86"/>
    </row>
    <row r="1454" spans="1:7">
      <c r="B1454" s="14" t="s">
        <v>11</v>
      </c>
      <c r="C1454" s="15">
        <v>110</v>
      </c>
      <c r="E1454" s="16">
        <v>58.246600000000001</v>
      </c>
      <c r="F1454" s="17">
        <v>0.52951454545454546</v>
      </c>
      <c r="G1454" s="86"/>
    </row>
    <row r="1455" spans="1:7">
      <c r="G1455" s="86"/>
    </row>
    <row r="1456" spans="1:7">
      <c r="B1456" s="14" t="s">
        <v>12</v>
      </c>
      <c r="C1456" s="15">
        <v>480</v>
      </c>
      <c r="E1456" s="16">
        <v>249.0891</v>
      </c>
      <c r="F1456" s="17">
        <v>0.51893562500000001</v>
      </c>
      <c r="G1456" s="86"/>
    </row>
    <row r="1457" spans="2:7">
      <c r="G1457" s="86"/>
    </row>
    <row r="1458" spans="2:7">
      <c r="B1458" s="14" t="s">
        <v>13</v>
      </c>
      <c r="C1458" s="15">
        <v>1290</v>
      </c>
      <c r="E1458" s="16">
        <v>639.46889999999996</v>
      </c>
      <c r="F1458" s="17">
        <v>0.49571232558139533</v>
      </c>
      <c r="G1458" s="86"/>
    </row>
    <row r="1459" spans="2:7">
      <c r="G1459" s="86"/>
    </row>
    <row r="1460" spans="2:7">
      <c r="B1460" s="14" t="s">
        <v>14</v>
      </c>
      <c r="C1460" s="15">
        <v>2090</v>
      </c>
      <c r="E1460" s="16">
        <v>1111.9612</v>
      </c>
      <c r="F1460" s="17">
        <v>0.53203885167464116</v>
      </c>
      <c r="G1460" s="86"/>
    </row>
    <row r="1461" spans="2:7">
      <c r="G1461" s="86"/>
    </row>
    <row r="1462" spans="2:7">
      <c r="B1462" s="14" t="s">
        <v>15</v>
      </c>
      <c r="C1462" s="15">
        <v>2660</v>
      </c>
      <c r="E1462" s="16">
        <v>1502.5507</v>
      </c>
      <c r="F1462" s="17">
        <v>0.56486868421052627</v>
      </c>
      <c r="G1462" s="86"/>
    </row>
    <row r="1463" spans="2:7">
      <c r="G1463" s="86"/>
    </row>
    <row r="1464" spans="2:7">
      <c r="B1464" s="14" t="s">
        <v>16</v>
      </c>
      <c r="C1464" s="15">
        <v>2230</v>
      </c>
      <c r="E1464" s="16">
        <v>1365.5479999999998</v>
      </c>
      <c r="F1464" s="17">
        <v>0.6123533632286996</v>
      </c>
      <c r="G1464" s="86"/>
    </row>
    <row r="1465" spans="2:7">
      <c r="G1465" s="86"/>
    </row>
    <row r="1466" spans="2:7">
      <c r="B1466" s="14" t="s">
        <v>17</v>
      </c>
      <c r="C1466" s="15">
        <v>1940</v>
      </c>
      <c r="E1466" s="16">
        <v>1130.0984000000001</v>
      </c>
      <c r="F1466" s="17">
        <v>0.58252494845360825</v>
      </c>
      <c r="G1466" s="86"/>
    </row>
    <row r="1467" spans="2:7">
      <c r="G1467" s="86"/>
    </row>
    <row r="1468" spans="2:7">
      <c r="B1468" s="14" t="s">
        <v>18</v>
      </c>
      <c r="C1468" s="15">
        <v>790</v>
      </c>
      <c r="E1468" s="16">
        <v>490.44299999999998</v>
      </c>
      <c r="F1468" s="17">
        <v>0.62081392405063296</v>
      </c>
      <c r="G1468" s="86"/>
    </row>
    <row r="1469" spans="2:7">
      <c r="G1469" s="86"/>
    </row>
    <row r="1470" spans="2:7">
      <c r="B1470" s="14" t="s">
        <v>19</v>
      </c>
      <c r="C1470" s="15">
        <v>270</v>
      </c>
      <c r="E1470" s="16">
        <v>168.298</v>
      </c>
      <c r="F1470" s="17">
        <v>0.62332592592592595</v>
      </c>
      <c r="G1470" s="86"/>
    </row>
    <row r="1471" spans="2:7">
      <c r="G1471" s="86"/>
    </row>
    <row r="1472" spans="2:7">
      <c r="B1472" s="14" t="s">
        <v>20</v>
      </c>
      <c r="C1472" s="15">
        <v>10</v>
      </c>
      <c r="E1472" s="16">
        <v>6.4145000000000003</v>
      </c>
      <c r="F1472" s="17">
        <v>0.64144999999999996</v>
      </c>
      <c r="G1472" s="86"/>
    </row>
    <row r="1473" spans="1:7">
      <c r="G1473" s="86"/>
    </row>
    <row r="1474" spans="1:7">
      <c r="B1474" s="18"/>
      <c r="C1474" s="18">
        <f>SUM(C1450:C1472)</f>
        <v>11980</v>
      </c>
      <c r="D1474" s="19"/>
      <c r="E1474" s="19">
        <f>SUM(E1450:E1472)</f>
        <v>6783.8224999999993</v>
      </c>
      <c r="F1474" s="2">
        <f>E1474/C1474</f>
        <v>0.5662623121869782</v>
      </c>
      <c r="G1474" s="86"/>
    </row>
    <row r="1475" spans="1:7">
      <c r="A1475" s="4" t="s">
        <v>184</v>
      </c>
      <c r="B1475" s="5" t="s">
        <v>184</v>
      </c>
      <c r="C1475" s="4"/>
      <c r="D1475" s="6"/>
      <c r="E1475" s="20">
        <f>(E1474+E1447)</f>
        <v>101361.4225</v>
      </c>
      <c r="F1475" s="2"/>
      <c r="G1475" s="24"/>
    </row>
    <row r="1476" spans="1:7">
      <c r="B1476" s="18"/>
      <c r="C1476" s="18"/>
      <c r="D1476" s="19"/>
      <c r="E1476" s="19"/>
      <c r="F1476" s="2"/>
      <c r="G1476" s="35"/>
    </row>
    <row r="1477" spans="1:7" s="3" customFormat="1" ht="15" customHeight="1">
      <c r="A1477" s="11" t="s">
        <v>108</v>
      </c>
      <c r="B1477" s="11" t="s">
        <v>109</v>
      </c>
      <c r="C1477" s="12" t="s">
        <v>110</v>
      </c>
    </row>
    <row r="1480" spans="1:7">
      <c r="A1480" s="13" t="s">
        <v>7</v>
      </c>
      <c r="B1480" s="7" t="s">
        <v>8</v>
      </c>
      <c r="C1480" s="13" t="s">
        <v>180</v>
      </c>
    </row>
    <row r="1481" spans="1:7">
      <c r="B1481" s="14" t="s">
        <v>9</v>
      </c>
      <c r="C1481" s="15">
        <v>86383.11</v>
      </c>
      <c r="E1481" s="16">
        <v>6461.37</v>
      </c>
      <c r="F1481" s="17">
        <v>7.479899716507081E-2</v>
      </c>
      <c r="G1481" s="88"/>
    </row>
    <row r="1482" spans="1:7">
      <c r="G1482" s="86"/>
    </row>
    <row r="1483" spans="1:7">
      <c r="B1483" s="14" t="s">
        <v>10</v>
      </c>
      <c r="C1483" s="15">
        <v>149768</v>
      </c>
      <c r="E1483" s="16">
        <v>9103.76</v>
      </c>
      <c r="F1483" s="17">
        <v>6.0785748624539282E-2</v>
      </c>
      <c r="G1483" s="86"/>
    </row>
    <row r="1484" spans="1:7">
      <c r="G1484" s="86"/>
    </row>
    <row r="1485" spans="1:7">
      <c r="B1485" s="14" t="s">
        <v>11</v>
      </c>
      <c r="C1485" s="15">
        <v>119176</v>
      </c>
      <c r="E1485" s="16">
        <v>7738.4</v>
      </c>
      <c r="F1485" s="17">
        <v>6.4932536752366238E-2</v>
      </c>
      <c r="G1485" s="86"/>
    </row>
    <row r="1486" spans="1:7">
      <c r="G1486" s="86"/>
    </row>
    <row r="1487" spans="1:7">
      <c r="B1487" s="14" t="s">
        <v>12</v>
      </c>
      <c r="C1487" s="15">
        <v>139605.6</v>
      </c>
      <c r="E1487" s="16">
        <v>8388.3700000000008</v>
      </c>
      <c r="F1487" s="17">
        <v>6.0086199980516543E-2</v>
      </c>
      <c r="G1487" s="86"/>
    </row>
    <row r="1488" spans="1:7">
      <c r="G1488" s="86"/>
    </row>
    <row r="1489" spans="2:7">
      <c r="B1489" s="14" t="s">
        <v>13</v>
      </c>
      <c r="C1489" s="15">
        <v>198003.54</v>
      </c>
      <c r="E1489" s="16">
        <v>14102.35</v>
      </c>
      <c r="F1489" s="17">
        <v>7.1222716523149029E-2</v>
      </c>
      <c r="G1489" s="86"/>
    </row>
    <row r="1490" spans="2:7">
      <c r="G1490" s="86"/>
    </row>
    <row r="1491" spans="2:7">
      <c r="B1491" s="14" t="s">
        <v>14</v>
      </c>
      <c r="C1491" s="15">
        <v>262702.62</v>
      </c>
      <c r="E1491" s="16">
        <v>17827.849999999999</v>
      </c>
      <c r="F1491" s="17">
        <v>6.7863236384928319E-2</v>
      </c>
      <c r="G1491" s="86"/>
    </row>
    <row r="1492" spans="2:7">
      <c r="G1492" s="86"/>
    </row>
    <row r="1493" spans="2:7">
      <c r="B1493" s="14" t="s">
        <v>15</v>
      </c>
      <c r="C1493" s="15">
        <v>296303.84000000003</v>
      </c>
      <c r="E1493" s="16">
        <v>36618.76</v>
      </c>
      <c r="F1493" s="17">
        <v>0.12358516852160943</v>
      </c>
      <c r="G1493" s="86"/>
    </row>
    <row r="1494" spans="2:7">
      <c r="G1494" s="86"/>
    </row>
    <row r="1495" spans="2:7">
      <c r="B1495" s="14" t="s">
        <v>16</v>
      </c>
      <c r="C1495" s="15">
        <v>227756.44</v>
      </c>
      <c r="E1495" s="16">
        <v>21489.07</v>
      </c>
      <c r="F1495" s="17">
        <v>9.4351097163267908E-2</v>
      </c>
      <c r="G1495" s="86"/>
    </row>
    <row r="1496" spans="2:7">
      <c r="G1496" s="86"/>
    </row>
    <row r="1497" spans="2:7">
      <c r="B1497" s="14" t="s">
        <v>17</v>
      </c>
      <c r="C1497" s="15">
        <v>250444.59</v>
      </c>
      <c r="E1497" s="16">
        <v>23373.72</v>
      </c>
      <c r="F1497" s="17">
        <v>9.3328907603873551E-2</v>
      </c>
      <c r="G1497" s="86"/>
    </row>
    <row r="1498" spans="2:7">
      <c r="G1498" s="86"/>
    </row>
    <row r="1499" spans="2:7">
      <c r="B1499" s="14" t="s">
        <v>18</v>
      </c>
      <c r="C1499" s="15">
        <v>213446.26</v>
      </c>
      <c r="E1499" s="16">
        <v>15890.58</v>
      </c>
      <c r="F1499" s="17">
        <v>7.4447685333066976E-2</v>
      </c>
      <c r="G1499" s="86"/>
    </row>
    <row r="1500" spans="2:7">
      <c r="G1500" s="86"/>
    </row>
    <row r="1501" spans="2:7">
      <c r="B1501" s="14" t="s">
        <v>19</v>
      </c>
      <c r="C1501" s="15">
        <v>58855.82</v>
      </c>
      <c r="E1501" s="16">
        <v>5194.34</v>
      </c>
      <c r="F1501" s="17">
        <v>8.8255333117438509E-2</v>
      </c>
      <c r="G1501" s="86"/>
    </row>
    <row r="1502" spans="2:7">
      <c r="G1502" s="86"/>
    </row>
    <row r="1503" spans="2:7">
      <c r="B1503" s="14" t="s">
        <v>20</v>
      </c>
      <c r="C1503" s="15">
        <v>90523.49</v>
      </c>
      <c r="E1503" s="16">
        <v>7204.58</v>
      </c>
      <c r="F1503" s="17">
        <v>7.9587961091645926E-2</v>
      </c>
      <c r="G1503" s="86"/>
    </row>
    <row r="1504" spans="2:7">
      <c r="G1504" s="86"/>
    </row>
    <row r="1505" spans="1:7">
      <c r="B1505" s="18"/>
      <c r="C1505" s="18">
        <f>SUM(C1481:C1503)</f>
        <v>2092969.31</v>
      </c>
      <c r="D1505" s="19"/>
      <c r="E1505" s="19">
        <f>SUM(E1481:E1503)</f>
        <v>173393.14999999997</v>
      </c>
      <c r="F1505" s="2">
        <f>E1505/C1505</f>
        <v>8.2845529158762463E-2</v>
      </c>
      <c r="G1505" s="86"/>
    </row>
    <row r="1506" spans="1:7">
      <c r="A1506" s="4" t="s">
        <v>184</v>
      </c>
      <c r="B1506" s="5" t="s">
        <v>184</v>
      </c>
      <c r="C1506" s="4"/>
      <c r="D1506" s="6"/>
      <c r="E1506" s="20">
        <f>(E1505+E1478)</f>
        <v>173393.14999999997</v>
      </c>
      <c r="F1506" s="2"/>
    </row>
    <row r="1507" spans="1:7">
      <c r="B1507" s="18"/>
      <c r="C1507" s="18"/>
      <c r="D1507" s="19"/>
      <c r="E1507" s="19"/>
      <c r="F1507" s="2"/>
    </row>
    <row r="1508" spans="1:7" s="3" customFormat="1">
      <c r="A1508" s="11" t="s">
        <v>111</v>
      </c>
      <c r="B1508" s="11" t="s">
        <v>112</v>
      </c>
      <c r="C1508" s="12" t="s">
        <v>113</v>
      </c>
    </row>
    <row r="1511" spans="1:7">
      <c r="A1511" s="13" t="s">
        <v>7</v>
      </c>
      <c r="B1511" s="7" t="s">
        <v>8</v>
      </c>
      <c r="C1511" s="13" t="s">
        <v>180</v>
      </c>
    </row>
    <row r="1512" spans="1:7">
      <c r="B1512" s="14" t="s">
        <v>9</v>
      </c>
      <c r="C1512" s="15">
        <v>124912</v>
      </c>
      <c r="D1512" s="15">
        <v>1037.8699999999999</v>
      </c>
      <c r="E1512" s="16">
        <v>9343.2991999999995</v>
      </c>
      <c r="F1512" s="17">
        <v>7.4799052132701424E-2</v>
      </c>
      <c r="G1512" s="88" t="s">
        <v>201</v>
      </c>
    </row>
    <row r="1513" spans="1:7">
      <c r="G1513" s="86"/>
    </row>
    <row r="1514" spans="1:7">
      <c r="B1514" s="14" t="s">
        <v>10</v>
      </c>
      <c r="C1514" s="15">
        <v>128655</v>
      </c>
      <c r="D1514" s="15">
        <v>1053.3699999999999</v>
      </c>
      <c r="E1514" s="16">
        <v>7820.3931000000002</v>
      </c>
      <c r="F1514" s="17">
        <v>6.0785768916870701E-2</v>
      </c>
      <c r="G1514" s="86"/>
    </row>
    <row r="1515" spans="1:7">
      <c r="G1515" s="86"/>
    </row>
    <row r="1516" spans="1:7">
      <c r="B1516" s="14" t="s">
        <v>11</v>
      </c>
      <c r="C1516" s="15">
        <v>137193</v>
      </c>
      <c r="D1516" s="15">
        <v>1015.12</v>
      </c>
      <c r="E1516" s="16">
        <v>8908.2898999999998</v>
      </c>
      <c r="F1516" s="17">
        <v>6.4932539561056324E-2</v>
      </c>
      <c r="G1516" s="86"/>
    </row>
    <row r="1517" spans="1:7">
      <c r="G1517" s="86"/>
    </row>
    <row r="1518" spans="1:7">
      <c r="B1518" s="14" t="s">
        <v>12</v>
      </c>
      <c r="C1518" s="15">
        <v>177737</v>
      </c>
      <c r="D1518" s="15">
        <v>1034.75</v>
      </c>
      <c r="E1518" s="16">
        <v>10679.539199999999</v>
      </c>
      <c r="F1518" s="17">
        <v>6.0086190269893154E-2</v>
      </c>
      <c r="G1518" s="86"/>
    </row>
    <row r="1519" spans="1:7">
      <c r="G1519" s="86"/>
    </row>
    <row r="1520" spans="1:7">
      <c r="B1520" s="14" t="s">
        <v>13</v>
      </c>
      <c r="C1520" s="15">
        <v>157408</v>
      </c>
      <c r="D1520" s="15">
        <v>1094.9100000000001</v>
      </c>
      <c r="E1520" s="16">
        <v>11211.021699999999</v>
      </c>
      <c r="F1520" s="17">
        <v>7.1222693255743028E-2</v>
      </c>
      <c r="G1520" s="86"/>
    </row>
    <row r="1521" spans="2:7">
      <c r="G1521" s="86"/>
    </row>
    <row r="1522" spans="2:7">
      <c r="B1522" s="14" t="s">
        <v>14</v>
      </c>
      <c r="C1522" s="15">
        <v>191519</v>
      </c>
      <c r="D1522" s="15">
        <v>1171.4000000000001</v>
      </c>
      <c r="E1522" s="16">
        <v>12991.6481</v>
      </c>
      <c r="F1522" s="17">
        <v>6.7834774095520536E-2</v>
      </c>
      <c r="G1522" s="86"/>
    </row>
    <row r="1523" spans="2:7">
      <c r="G1523" s="86"/>
    </row>
    <row r="1524" spans="2:7">
      <c r="B1524" s="14" t="s">
        <v>15</v>
      </c>
      <c r="C1524" s="15">
        <v>211078</v>
      </c>
      <c r="D1524" s="15">
        <v>1149.57</v>
      </c>
      <c r="E1524" s="16">
        <v>26086.111199999999</v>
      </c>
      <c r="F1524" s="17">
        <v>0.12358517325348924</v>
      </c>
      <c r="G1524" s="86"/>
    </row>
    <row r="1525" spans="2:7">
      <c r="G1525" s="86"/>
    </row>
    <row r="1526" spans="2:7">
      <c r="B1526" s="14" t="s">
        <v>16</v>
      </c>
      <c r="C1526" s="15">
        <v>194281</v>
      </c>
      <c r="D1526" s="15">
        <v>1085.05</v>
      </c>
      <c r="E1526" s="16">
        <v>18330.622899999998</v>
      </c>
      <c r="F1526" s="17">
        <v>9.435108373953191E-2</v>
      </c>
      <c r="G1526" s="86"/>
    </row>
    <row r="1527" spans="2:7">
      <c r="G1527" s="86"/>
    </row>
    <row r="1528" spans="2:7">
      <c r="B1528" s="14" t="s">
        <v>17</v>
      </c>
      <c r="C1528" s="15">
        <v>197323</v>
      </c>
      <c r="D1528" s="15">
        <v>1081.24</v>
      </c>
      <c r="E1528" s="16">
        <v>18415.940500000001</v>
      </c>
      <c r="F1528" s="17">
        <v>9.3328909959812079E-2</v>
      </c>
      <c r="G1528" s="86"/>
    </row>
    <row r="1529" spans="2:7">
      <c r="G1529" s="86"/>
    </row>
    <row r="1530" spans="2:7">
      <c r="B1530" s="14" t="s">
        <v>18</v>
      </c>
      <c r="C1530" s="15">
        <v>144881</v>
      </c>
      <c r="D1530" s="15">
        <v>1052.74</v>
      </c>
      <c r="E1530" s="16">
        <v>10786.056500000001</v>
      </c>
      <c r="F1530" s="17">
        <v>7.444769500486606E-2</v>
      </c>
      <c r="G1530" s="86"/>
    </row>
    <row r="1531" spans="2:7">
      <c r="G1531" s="86"/>
    </row>
    <row r="1532" spans="2:7">
      <c r="B1532" s="14" t="s">
        <v>19</v>
      </c>
      <c r="C1532" s="15">
        <v>129125</v>
      </c>
      <c r="D1532" s="15">
        <v>886.32</v>
      </c>
      <c r="E1532" s="16">
        <v>11395.966399999999</v>
      </c>
      <c r="F1532" s="17">
        <v>8.8255306098741521E-2</v>
      </c>
      <c r="G1532" s="86"/>
    </row>
    <row r="1533" spans="2:7">
      <c r="G1533" s="86"/>
    </row>
    <row r="1534" spans="2:7">
      <c r="B1534" s="14" t="s">
        <v>20</v>
      </c>
      <c r="C1534" s="15">
        <v>134093</v>
      </c>
      <c r="D1534" s="15">
        <v>1054.0899999999999</v>
      </c>
      <c r="E1534" s="16">
        <v>10672.191500000001</v>
      </c>
      <c r="F1534" s="17">
        <v>7.9587983712796337E-2</v>
      </c>
      <c r="G1534" s="86"/>
    </row>
    <row r="1535" spans="2:7">
      <c r="G1535" s="86"/>
    </row>
    <row r="1536" spans="2:7">
      <c r="B1536" s="18"/>
      <c r="C1536" s="18">
        <f>SUM(C1512:C1534)</f>
        <v>1928205</v>
      </c>
      <c r="D1536" s="19"/>
      <c r="E1536" s="19">
        <f>SUM(E1512:E1534)</f>
        <v>156641.08019999997</v>
      </c>
      <c r="F1536" s="2">
        <f>E1536/C1536</f>
        <v>8.1236735824251033E-2</v>
      </c>
      <c r="G1536" s="86"/>
    </row>
    <row r="1537" spans="1:7">
      <c r="A1537" s="13" t="s">
        <v>7</v>
      </c>
      <c r="B1537" s="7" t="s">
        <v>21</v>
      </c>
      <c r="C1537" s="13" t="s">
        <v>183</v>
      </c>
    </row>
    <row r="1539" spans="1:7">
      <c r="B1539" s="14" t="s">
        <v>9</v>
      </c>
      <c r="C1539" s="15">
        <v>1</v>
      </c>
      <c r="E1539" s="16">
        <v>0.57099999999999995</v>
      </c>
      <c r="F1539" s="17">
        <v>0.57099999999999995</v>
      </c>
      <c r="G1539" s="88" t="s">
        <v>201</v>
      </c>
    </row>
    <row r="1540" spans="1:7">
      <c r="G1540" s="86"/>
    </row>
    <row r="1541" spans="1:7">
      <c r="B1541" s="14" t="s">
        <v>10</v>
      </c>
      <c r="C1541" s="15">
        <v>0</v>
      </c>
      <c r="E1541" s="16">
        <v>0</v>
      </c>
      <c r="F1541" s="17">
        <v>0</v>
      </c>
      <c r="G1541" s="86"/>
    </row>
    <row r="1542" spans="1:7">
      <c r="G1542" s="86"/>
    </row>
    <row r="1543" spans="1:7">
      <c r="B1543" s="14" t="s">
        <v>11</v>
      </c>
      <c r="C1543" s="15">
        <v>1</v>
      </c>
      <c r="E1543" s="16">
        <v>0.52949999999999997</v>
      </c>
      <c r="F1543" s="17">
        <v>0.52949999999999997</v>
      </c>
      <c r="G1543" s="86"/>
    </row>
    <row r="1544" spans="1:7">
      <c r="G1544" s="86"/>
    </row>
    <row r="1545" spans="1:7">
      <c r="B1545" s="14" t="s">
        <v>12</v>
      </c>
      <c r="C1545" s="15">
        <v>0</v>
      </c>
      <c r="E1545" s="16">
        <v>0</v>
      </c>
      <c r="F1545" s="17">
        <v>0</v>
      </c>
      <c r="G1545" s="86"/>
    </row>
    <row r="1546" spans="1:7">
      <c r="G1546" s="86"/>
    </row>
    <row r="1547" spans="1:7">
      <c r="B1547" s="14" t="s">
        <v>13</v>
      </c>
      <c r="C1547" s="15">
        <v>1</v>
      </c>
      <c r="E1547" s="16">
        <v>0.49570000000000003</v>
      </c>
      <c r="F1547" s="17">
        <v>0.49570000000000003</v>
      </c>
      <c r="G1547" s="86"/>
    </row>
    <row r="1548" spans="1:7">
      <c r="G1548" s="86"/>
    </row>
    <row r="1549" spans="1:7">
      <c r="B1549" s="14" t="s">
        <v>14</v>
      </c>
      <c r="C1549" s="15">
        <v>1933</v>
      </c>
      <c r="E1549" s="16">
        <v>1028.4311</v>
      </c>
      <c r="F1549" s="17">
        <v>0.53203885152612518</v>
      </c>
      <c r="G1549" s="86"/>
    </row>
    <row r="1550" spans="1:7">
      <c r="G1550" s="86"/>
    </row>
    <row r="1551" spans="1:7">
      <c r="B1551" s="14" t="s">
        <v>15</v>
      </c>
      <c r="C1551" s="15">
        <v>2850</v>
      </c>
      <c r="E1551" s="16">
        <v>1609.8757000000001</v>
      </c>
      <c r="F1551" s="17">
        <v>0.56486866666666669</v>
      </c>
      <c r="G1551" s="86"/>
    </row>
    <row r="1552" spans="1:7">
      <c r="G1552" s="86"/>
    </row>
    <row r="1553" spans="1:7">
      <c r="B1553" s="14" t="s">
        <v>16</v>
      </c>
      <c r="C1553" s="15">
        <v>2985</v>
      </c>
      <c r="E1553" s="16">
        <v>1827.8748000000001</v>
      </c>
      <c r="F1553" s="17">
        <v>0.61235336683417085</v>
      </c>
      <c r="G1553" s="86"/>
    </row>
    <row r="1554" spans="1:7">
      <c r="G1554" s="86"/>
    </row>
    <row r="1555" spans="1:7">
      <c r="B1555" s="14" t="s">
        <v>17</v>
      </c>
      <c r="C1555" s="15">
        <v>1813</v>
      </c>
      <c r="E1555" s="16">
        <v>1056.1178</v>
      </c>
      <c r="F1555" s="17">
        <v>0.58252498621070048</v>
      </c>
      <c r="G1555" s="86"/>
    </row>
    <row r="1556" spans="1:7">
      <c r="G1556" s="86"/>
    </row>
    <row r="1557" spans="1:7">
      <c r="B1557" s="14" t="s">
        <v>18</v>
      </c>
      <c r="C1557" s="15">
        <v>643</v>
      </c>
      <c r="E1557" s="16">
        <v>399.18340000000006</v>
      </c>
      <c r="F1557" s="17">
        <v>0.62081399688958006</v>
      </c>
      <c r="G1557" s="86"/>
    </row>
    <row r="1558" spans="1:7">
      <c r="G1558" s="86"/>
    </row>
    <row r="1559" spans="1:7">
      <c r="B1559" s="14" t="s">
        <v>19</v>
      </c>
      <c r="C1559" s="15">
        <v>80</v>
      </c>
      <c r="E1559" s="16">
        <v>49.866100000000003</v>
      </c>
      <c r="F1559" s="17">
        <v>0.62332624999999997</v>
      </c>
      <c r="G1559" s="86"/>
    </row>
    <row r="1560" spans="1:7">
      <c r="G1560" s="86"/>
    </row>
    <row r="1561" spans="1:7">
      <c r="B1561" s="14" t="s">
        <v>20</v>
      </c>
      <c r="C1561" s="15">
        <v>3</v>
      </c>
      <c r="E1561" s="16">
        <v>1.9243999999999999</v>
      </c>
      <c r="F1561" s="17">
        <v>0.64146666666666663</v>
      </c>
      <c r="G1561" s="86"/>
    </row>
    <row r="1562" spans="1:7">
      <c r="G1562" s="86"/>
    </row>
    <row r="1563" spans="1:7">
      <c r="B1563" s="18"/>
      <c r="C1563" s="18">
        <f>SUM(C1539:C1561)</f>
        <v>10310</v>
      </c>
      <c r="D1563" s="19"/>
      <c r="E1563" s="19">
        <f>SUM(E1539:E1561)</f>
        <v>5974.8694999999998</v>
      </c>
      <c r="F1563" s="2">
        <f>E1563/C1563</f>
        <v>0.57952177497575164</v>
      </c>
      <c r="G1563" s="86"/>
    </row>
    <row r="1564" spans="1:7">
      <c r="A1564" s="4" t="s">
        <v>184</v>
      </c>
      <c r="B1564" s="5" t="s">
        <v>184</v>
      </c>
      <c r="C1564" s="4"/>
      <c r="D1564" s="6"/>
      <c r="E1564" s="20">
        <f>(E1563+E1536)</f>
        <v>162615.94969999997</v>
      </c>
      <c r="F1564" s="2"/>
      <c r="G1564" s="36"/>
    </row>
    <row r="1565" spans="1:7">
      <c r="B1565" s="18"/>
      <c r="C1565" s="18"/>
      <c r="D1565" s="19"/>
      <c r="E1565" s="19"/>
      <c r="F1565" s="2"/>
    </row>
    <row r="1566" spans="1:7" s="3" customFormat="1">
      <c r="A1566" s="11" t="s">
        <v>114</v>
      </c>
      <c r="B1566" s="11" t="s">
        <v>115</v>
      </c>
      <c r="C1566" s="12" t="s">
        <v>116</v>
      </c>
    </row>
    <row r="1569" spans="1:7">
      <c r="A1569" s="13" t="s">
        <v>7</v>
      </c>
      <c r="B1569" s="7" t="s">
        <v>8</v>
      </c>
      <c r="C1569" s="13" t="s">
        <v>180</v>
      </c>
    </row>
    <row r="1570" spans="1:7">
      <c r="B1570" s="14" t="s">
        <v>9</v>
      </c>
      <c r="C1570" s="15">
        <v>50230</v>
      </c>
      <c r="D1570" s="15">
        <v>176.27</v>
      </c>
      <c r="E1570" s="16">
        <v>3757.1564000000003</v>
      </c>
      <c r="F1570" s="17">
        <v>7.4799052359147911E-2</v>
      </c>
      <c r="G1570" s="88" t="s">
        <v>317</v>
      </c>
    </row>
    <row r="1571" spans="1:7">
      <c r="G1571" s="86"/>
    </row>
    <row r="1572" spans="1:7">
      <c r="B1572" s="14" t="s">
        <v>10</v>
      </c>
      <c r="C1572" s="15">
        <v>41483</v>
      </c>
      <c r="D1572" s="15">
        <v>156.47</v>
      </c>
      <c r="E1572" s="16">
        <v>2521.576</v>
      </c>
      <c r="F1572" s="17">
        <v>6.0785767663862303E-2</v>
      </c>
      <c r="G1572" s="86"/>
    </row>
    <row r="1573" spans="1:7">
      <c r="G1573" s="86"/>
    </row>
    <row r="1574" spans="1:7">
      <c r="B1574" s="14" t="s">
        <v>11</v>
      </c>
      <c r="C1574" s="15">
        <v>49251</v>
      </c>
      <c r="D1574" s="15">
        <v>207.38</v>
      </c>
      <c r="E1574" s="16">
        <v>3197.9924999999998</v>
      </c>
      <c r="F1574" s="17">
        <v>6.4932539440823528E-2</v>
      </c>
      <c r="G1574" s="86"/>
    </row>
    <row r="1575" spans="1:7">
      <c r="G1575" s="86"/>
    </row>
    <row r="1576" spans="1:7">
      <c r="B1576" s="14" t="s">
        <v>12</v>
      </c>
      <c r="C1576" s="15">
        <v>56948</v>
      </c>
      <c r="D1576" s="15">
        <v>204.4</v>
      </c>
      <c r="E1576" s="16">
        <v>3421.7883999999995</v>
      </c>
      <c r="F1576" s="17">
        <v>6.0086190911006539E-2</v>
      </c>
      <c r="G1576" s="86"/>
    </row>
    <row r="1577" spans="1:7">
      <c r="G1577" s="86"/>
    </row>
    <row r="1578" spans="1:7">
      <c r="B1578" s="14" t="s">
        <v>13</v>
      </c>
      <c r="C1578" s="15">
        <v>64249</v>
      </c>
      <c r="D1578" s="15">
        <v>267.12</v>
      </c>
      <c r="E1578" s="16">
        <v>4575.9867999999997</v>
      </c>
      <c r="F1578" s="17">
        <v>7.1222692960201714E-2</v>
      </c>
      <c r="G1578" s="86"/>
    </row>
    <row r="1579" spans="1:7">
      <c r="G1579" s="86"/>
    </row>
    <row r="1580" spans="1:7">
      <c r="B1580" s="14" t="s">
        <v>14</v>
      </c>
      <c r="C1580" s="15">
        <v>81339</v>
      </c>
      <c r="D1580" s="15">
        <v>254.09</v>
      </c>
      <c r="E1580" s="16">
        <v>5517.6127000000006</v>
      </c>
      <c r="F1580" s="17">
        <v>6.7834774216550486E-2</v>
      </c>
      <c r="G1580" s="86"/>
    </row>
    <row r="1581" spans="1:7">
      <c r="G1581" s="86"/>
    </row>
    <row r="1582" spans="1:7">
      <c r="B1582" s="14" t="s">
        <v>15</v>
      </c>
      <c r="C1582" s="15">
        <v>133491</v>
      </c>
      <c r="D1582" s="15">
        <v>305.60000000000002</v>
      </c>
      <c r="E1582" s="16">
        <v>16497.508399999999</v>
      </c>
      <c r="F1582" s="17">
        <v>0.12358517353229806</v>
      </c>
      <c r="G1582" s="86"/>
    </row>
    <row r="1583" spans="1:7">
      <c r="G1583" s="86"/>
    </row>
    <row r="1584" spans="1:7">
      <c r="B1584" s="14" t="s">
        <v>16</v>
      </c>
      <c r="C1584" s="15">
        <v>113580</v>
      </c>
      <c r="D1584" s="15">
        <v>237.97</v>
      </c>
      <c r="E1584" s="16">
        <v>10716.396100000002</v>
      </c>
      <c r="F1584" s="17">
        <v>9.4351083817573511E-2</v>
      </c>
      <c r="G1584" s="86"/>
    </row>
    <row r="1585" spans="1:7">
      <c r="G1585" s="86"/>
    </row>
    <row r="1586" spans="1:7">
      <c r="B1586" s="14" t="s">
        <v>17</v>
      </c>
      <c r="C1586" s="15">
        <v>99383</v>
      </c>
      <c r="D1586" s="15">
        <v>272.29000000000002</v>
      </c>
      <c r="E1586" s="16">
        <v>9275.3071</v>
      </c>
      <c r="F1586" s="17">
        <v>9.3328910377026245E-2</v>
      </c>
      <c r="G1586" s="86"/>
    </row>
    <row r="1587" spans="1:7">
      <c r="G1587" s="86"/>
    </row>
    <row r="1588" spans="1:7">
      <c r="B1588" s="14" t="s">
        <v>18</v>
      </c>
      <c r="C1588" s="15">
        <v>53854</v>
      </c>
      <c r="D1588" s="15">
        <v>203.47</v>
      </c>
      <c r="E1588" s="16">
        <v>4009.3062</v>
      </c>
      <c r="F1588" s="17">
        <v>7.4447695621495155E-2</v>
      </c>
      <c r="G1588" s="86"/>
    </row>
    <row r="1589" spans="1:7">
      <c r="G1589" s="86"/>
    </row>
    <row r="1590" spans="1:7">
      <c r="B1590" s="14" t="s">
        <v>19</v>
      </c>
      <c r="C1590" s="15">
        <v>49602</v>
      </c>
      <c r="D1590" s="15">
        <v>204.59</v>
      </c>
      <c r="E1590" s="16">
        <v>4377.6396999999997</v>
      </c>
      <c r="F1590" s="17">
        <v>8.8255306237651696E-2</v>
      </c>
      <c r="G1590" s="86"/>
    </row>
    <row r="1591" spans="1:7">
      <c r="G1591" s="86"/>
    </row>
    <row r="1592" spans="1:7">
      <c r="B1592" s="14" t="s">
        <v>20</v>
      </c>
      <c r="C1592" s="15">
        <v>38055</v>
      </c>
      <c r="D1592" s="15">
        <v>171.87</v>
      </c>
      <c r="E1592" s="16">
        <v>3028.7206999999999</v>
      </c>
      <c r="F1592" s="17">
        <v>7.9587983182236227E-2</v>
      </c>
      <c r="G1592" s="86"/>
    </row>
    <row r="1593" spans="1:7">
      <c r="G1593" s="86"/>
    </row>
    <row r="1594" spans="1:7">
      <c r="B1594" s="18"/>
      <c r="C1594" s="18">
        <f>SUM(C1570:C1592)</f>
        <v>831465</v>
      </c>
      <c r="D1594" s="19"/>
      <c r="E1594" s="19">
        <f>SUM(E1570:E1592)</f>
        <v>70896.991000000009</v>
      </c>
      <c r="F1594" s="2">
        <f>E1594/C1594</f>
        <v>8.5267559067429194E-2</v>
      </c>
      <c r="G1594" s="86"/>
    </row>
    <row r="1595" spans="1:7">
      <c r="A1595" s="4" t="s">
        <v>184</v>
      </c>
      <c r="B1595" s="5" t="s">
        <v>184</v>
      </c>
      <c r="C1595" s="4"/>
      <c r="D1595" s="6"/>
      <c r="E1595" s="20">
        <f>(E1594+E1567)</f>
        <v>70896.991000000009</v>
      </c>
      <c r="F1595" s="2"/>
    </row>
    <row r="1596" spans="1:7">
      <c r="B1596" s="18"/>
      <c r="C1596" s="18"/>
      <c r="D1596" s="19"/>
      <c r="E1596" s="19"/>
      <c r="F1596" s="2"/>
    </row>
    <row r="1597" spans="1:7" s="3" customFormat="1">
      <c r="A1597" s="11" t="s">
        <v>117</v>
      </c>
      <c r="B1597" s="11" t="s">
        <v>118</v>
      </c>
      <c r="C1597" s="12" t="s">
        <v>119</v>
      </c>
    </row>
    <row r="1600" spans="1:7">
      <c r="A1600" s="13" t="s">
        <v>7</v>
      </c>
      <c r="B1600" s="7" t="s">
        <v>8</v>
      </c>
      <c r="C1600" s="13" t="s">
        <v>180</v>
      </c>
    </row>
    <row r="1601" spans="2:7">
      <c r="B1601" s="14" t="s">
        <v>9</v>
      </c>
      <c r="C1601" s="15">
        <v>205385</v>
      </c>
      <c r="D1601" s="15">
        <v>586.76</v>
      </c>
      <c r="E1601" s="16">
        <v>15362.603200000001</v>
      </c>
      <c r="F1601" s="17">
        <v>7.4799051537356664E-2</v>
      </c>
      <c r="G1601" s="88" t="s">
        <v>317</v>
      </c>
    </row>
    <row r="1602" spans="2:7">
      <c r="G1602" s="86"/>
    </row>
    <row r="1603" spans="2:7">
      <c r="B1603" s="14" t="s">
        <v>10</v>
      </c>
      <c r="C1603" s="15">
        <v>215395</v>
      </c>
      <c r="D1603" s="15">
        <v>690.54</v>
      </c>
      <c r="E1603" s="16">
        <v>13092.9506</v>
      </c>
      <c r="F1603" s="17">
        <v>6.0785768471877243E-2</v>
      </c>
      <c r="G1603" s="86"/>
    </row>
    <row r="1604" spans="2:7">
      <c r="G1604" s="86"/>
    </row>
    <row r="1605" spans="2:7">
      <c r="B1605" s="14" t="s">
        <v>11</v>
      </c>
      <c r="C1605" s="15">
        <v>239378</v>
      </c>
      <c r="D1605" s="15">
        <v>677.71</v>
      </c>
      <c r="E1605" s="16">
        <v>15543.421500000002</v>
      </c>
      <c r="F1605" s="17">
        <v>6.4932539748849105E-2</v>
      </c>
      <c r="G1605" s="86"/>
    </row>
    <row r="1606" spans="2:7">
      <c r="G1606" s="86"/>
    </row>
    <row r="1607" spans="2:7">
      <c r="B1607" s="14" t="s">
        <v>12</v>
      </c>
      <c r="C1607" s="15">
        <v>304894</v>
      </c>
      <c r="D1607" s="15">
        <v>736.14</v>
      </c>
      <c r="E1607" s="16">
        <v>18319.918900000001</v>
      </c>
      <c r="F1607" s="17">
        <v>6.0086190282524404E-2</v>
      </c>
      <c r="G1607" s="86"/>
    </row>
    <row r="1608" spans="2:7">
      <c r="G1608" s="86"/>
    </row>
    <row r="1609" spans="2:7">
      <c r="B1609" s="14" t="s">
        <v>13</v>
      </c>
      <c r="C1609" s="15">
        <v>399589</v>
      </c>
      <c r="D1609" s="15">
        <v>978.58</v>
      </c>
      <c r="E1609" s="16">
        <v>28459.804700000001</v>
      </c>
      <c r="F1609" s="17">
        <v>7.1222693067126475E-2</v>
      </c>
      <c r="G1609" s="86"/>
    </row>
    <row r="1610" spans="2:7">
      <c r="G1610" s="86"/>
    </row>
    <row r="1611" spans="2:7">
      <c r="B1611" s="14" t="s">
        <v>14</v>
      </c>
      <c r="C1611" s="15">
        <v>467055</v>
      </c>
      <c r="D1611" s="15">
        <v>1102.93</v>
      </c>
      <c r="E1611" s="16">
        <v>31682.570500000002</v>
      </c>
      <c r="F1611" s="17">
        <v>6.7834774277119383E-2</v>
      </c>
      <c r="G1611" s="86"/>
    </row>
    <row r="1612" spans="2:7">
      <c r="G1612" s="86"/>
    </row>
    <row r="1613" spans="2:7">
      <c r="B1613" s="14" t="s">
        <v>15</v>
      </c>
      <c r="C1613" s="15">
        <v>577611</v>
      </c>
      <c r="D1613" s="15">
        <v>1137.47</v>
      </c>
      <c r="E1613" s="16">
        <v>71384.155599999998</v>
      </c>
      <c r="F1613" s="17">
        <v>0.1235851734125562</v>
      </c>
      <c r="G1613" s="86"/>
    </row>
    <row r="1614" spans="2:7">
      <c r="G1614" s="86"/>
    </row>
    <row r="1615" spans="2:7">
      <c r="B1615" s="14" t="s">
        <v>16</v>
      </c>
      <c r="C1615" s="15">
        <v>505052</v>
      </c>
      <c r="D1615" s="15">
        <v>1078.5</v>
      </c>
      <c r="E1615" s="16">
        <v>47652.203600000001</v>
      </c>
      <c r="F1615" s="17">
        <v>9.4351083848791803E-2</v>
      </c>
      <c r="G1615" s="86"/>
    </row>
    <row r="1616" spans="2:7">
      <c r="G1616" s="86"/>
    </row>
    <row r="1617" spans="1:7">
      <c r="B1617" s="14" t="s">
        <v>17</v>
      </c>
      <c r="C1617" s="15">
        <v>471331</v>
      </c>
      <c r="D1617" s="15">
        <v>1008.91</v>
      </c>
      <c r="E1617" s="16">
        <v>43988.808400000002</v>
      </c>
      <c r="F1617" s="17">
        <v>9.3328909831944001E-2</v>
      </c>
      <c r="G1617" s="86"/>
    </row>
    <row r="1618" spans="1:7">
      <c r="G1618" s="86"/>
    </row>
    <row r="1619" spans="1:7">
      <c r="B1619" s="14" t="s">
        <v>18</v>
      </c>
      <c r="C1619" s="15">
        <v>319243</v>
      </c>
      <c r="D1619" s="15">
        <v>834.5</v>
      </c>
      <c r="E1619" s="16">
        <v>23766.905599999995</v>
      </c>
      <c r="F1619" s="17">
        <v>7.4447695329263278E-2</v>
      </c>
      <c r="G1619" s="86"/>
    </row>
    <row r="1620" spans="1:7">
      <c r="G1620" s="86"/>
    </row>
    <row r="1621" spans="1:7">
      <c r="B1621" s="14" t="s">
        <v>19</v>
      </c>
      <c r="C1621" s="15">
        <v>253221</v>
      </c>
      <c r="D1621" s="15">
        <v>720.04</v>
      </c>
      <c r="E1621" s="16">
        <v>22348.0969</v>
      </c>
      <c r="F1621" s="17">
        <v>8.8255306234475028E-2</v>
      </c>
      <c r="G1621" s="86"/>
    </row>
    <row r="1622" spans="1:7">
      <c r="G1622" s="86"/>
    </row>
    <row r="1623" spans="1:7">
      <c r="B1623" s="14" t="s">
        <v>20</v>
      </c>
      <c r="C1623" s="15">
        <v>188755</v>
      </c>
      <c r="D1623" s="15">
        <v>454.98</v>
      </c>
      <c r="E1623" s="16">
        <v>15022.6299</v>
      </c>
      <c r="F1623" s="17">
        <v>7.9587983894466363E-2</v>
      </c>
      <c r="G1623" s="86"/>
    </row>
    <row r="1624" spans="1:7">
      <c r="G1624" s="86"/>
    </row>
    <row r="1625" spans="1:7">
      <c r="B1625" s="18"/>
      <c r="C1625" s="18">
        <f>SUM(C1601:C1623)</f>
        <v>4146909</v>
      </c>
      <c r="D1625" s="19"/>
      <c r="E1625" s="19">
        <f>SUM(E1601:E1623)</f>
        <v>346624.06940000004</v>
      </c>
      <c r="F1625" s="2">
        <f>E1625/C1625</f>
        <v>8.3586128704536328E-2</v>
      </c>
      <c r="G1625" s="86"/>
    </row>
    <row r="1626" spans="1:7">
      <c r="A1626" s="4" t="s">
        <v>184</v>
      </c>
      <c r="B1626" s="5" t="s">
        <v>184</v>
      </c>
      <c r="C1626" s="4"/>
      <c r="D1626" s="6"/>
      <c r="E1626" s="20">
        <f>(E1625+E1598)</f>
        <v>346624.06940000004</v>
      </c>
      <c r="F1626" s="2"/>
    </row>
    <row r="1627" spans="1:7">
      <c r="B1627" s="18"/>
      <c r="C1627" s="18"/>
      <c r="D1627" s="19"/>
      <c r="E1627" s="19"/>
      <c r="F1627" s="2"/>
    </row>
    <row r="1628" spans="1:7" s="3" customFormat="1">
      <c r="A1628" s="11" t="s">
        <v>120</v>
      </c>
      <c r="B1628" s="11" t="s">
        <v>121</v>
      </c>
      <c r="C1628" s="12" t="s">
        <v>122</v>
      </c>
    </row>
    <row r="1631" spans="1:7">
      <c r="A1631" s="13" t="s">
        <v>7</v>
      </c>
      <c r="B1631" s="7" t="s">
        <v>8</v>
      </c>
      <c r="C1631" s="13" t="s">
        <v>180</v>
      </c>
    </row>
    <row r="1632" spans="1:7">
      <c r="B1632" s="14" t="s">
        <v>9</v>
      </c>
      <c r="C1632" s="15">
        <v>5934</v>
      </c>
      <c r="D1632" s="15">
        <v>22.47</v>
      </c>
      <c r="E1632" s="16">
        <v>443.85760000000005</v>
      </c>
      <c r="F1632" s="17">
        <v>7.4799056285810586E-2</v>
      </c>
      <c r="G1632" s="88"/>
    </row>
    <row r="1633" spans="2:7">
      <c r="G1633" s="86"/>
    </row>
    <row r="1634" spans="2:7">
      <c r="B1634" s="14" t="s">
        <v>10</v>
      </c>
      <c r="C1634" s="15">
        <v>5541</v>
      </c>
      <c r="D1634" s="15">
        <v>22.32</v>
      </c>
      <c r="E1634" s="16">
        <v>336.81389999999999</v>
      </c>
      <c r="F1634" s="17">
        <v>6.0785760693015695E-2</v>
      </c>
      <c r="G1634" s="86"/>
    </row>
    <row r="1635" spans="2:7">
      <c r="G1635" s="86"/>
    </row>
    <row r="1636" spans="2:7">
      <c r="B1636" s="14" t="s">
        <v>11</v>
      </c>
      <c r="C1636" s="15">
        <v>4525</v>
      </c>
      <c r="D1636" s="15">
        <v>23.31</v>
      </c>
      <c r="E1636" s="16">
        <v>293.81970000000001</v>
      </c>
      <c r="F1636" s="17">
        <v>6.4932530386740336E-2</v>
      </c>
      <c r="G1636" s="86"/>
    </row>
    <row r="1637" spans="2:7">
      <c r="G1637" s="86"/>
    </row>
    <row r="1638" spans="2:7">
      <c r="B1638" s="14" t="s">
        <v>12</v>
      </c>
      <c r="C1638" s="15">
        <v>4623</v>
      </c>
      <c r="D1638" s="15">
        <v>19.02</v>
      </c>
      <c r="E1638" s="16">
        <v>277.77850000000001</v>
      </c>
      <c r="F1638" s="17">
        <v>6.0086199437594627E-2</v>
      </c>
      <c r="G1638" s="86"/>
    </row>
    <row r="1639" spans="2:7">
      <c r="G1639" s="86"/>
    </row>
    <row r="1640" spans="2:7">
      <c r="B1640" s="14" t="s">
        <v>13</v>
      </c>
      <c r="C1640" s="15">
        <v>4475</v>
      </c>
      <c r="D1640" s="15">
        <v>14.78</v>
      </c>
      <c r="E1640" s="16">
        <v>318.72160000000002</v>
      </c>
      <c r="F1640" s="17">
        <v>7.1222703910614527E-2</v>
      </c>
      <c r="G1640" s="86"/>
    </row>
    <row r="1641" spans="2:7">
      <c r="G1641" s="86"/>
    </row>
    <row r="1642" spans="2:7">
      <c r="B1642" s="14" t="s">
        <v>14</v>
      </c>
      <c r="C1642" s="15">
        <v>4853</v>
      </c>
      <c r="D1642" s="15">
        <v>15.4</v>
      </c>
      <c r="E1642" s="16">
        <v>329.2022</v>
      </c>
      <c r="F1642" s="17">
        <v>6.7834782608695646E-2</v>
      </c>
      <c r="G1642" s="86"/>
    </row>
    <row r="1643" spans="2:7">
      <c r="G1643" s="86"/>
    </row>
    <row r="1644" spans="2:7">
      <c r="B1644" s="14" t="s">
        <v>15</v>
      </c>
      <c r="C1644" s="15">
        <v>5304</v>
      </c>
      <c r="D1644" s="15">
        <v>17.489999999999998</v>
      </c>
      <c r="E1644" s="16">
        <v>655.49580000000003</v>
      </c>
      <c r="F1644" s="17">
        <v>0.12358518099547509</v>
      </c>
      <c r="G1644" s="86"/>
    </row>
    <row r="1645" spans="2:7">
      <c r="G1645" s="86"/>
    </row>
    <row r="1646" spans="2:7">
      <c r="B1646" s="14" t="s">
        <v>16</v>
      </c>
      <c r="C1646" s="15">
        <v>5927</v>
      </c>
      <c r="D1646" s="15">
        <v>18.47</v>
      </c>
      <c r="E1646" s="16">
        <v>559.21889999999996</v>
      </c>
      <c r="F1646" s="17">
        <v>9.4351088240256453E-2</v>
      </c>
      <c r="G1646" s="86"/>
    </row>
    <row r="1647" spans="2:7">
      <c r="G1647" s="86"/>
    </row>
    <row r="1648" spans="2:7">
      <c r="B1648" s="14" t="s">
        <v>17</v>
      </c>
      <c r="C1648" s="15">
        <v>5388</v>
      </c>
      <c r="D1648" s="15">
        <v>17.13</v>
      </c>
      <c r="E1648" s="16">
        <v>502.8562</v>
      </c>
      <c r="F1648" s="17">
        <v>9.3328916109873775E-2</v>
      </c>
      <c r="G1648" s="86"/>
    </row>
    <row r="1649" spans="1:7">
      <c r="G1649" s="86"/>
    </row>
    <row r="1650" spans="1:7">
      <c r="B1650" s="14" t="s">
        <v>18</v>
      </c>
      <c r="C1650" s="15">
        <v>4745</v>
      </c>
      <c r="D1650" s="15">
        <v>15.78</v>
      </c>
      <c r="E1650" s="16">
        <v>353.2543</v>
      </c>
      <c r="F1650" s="17">
        <v>7.4447692307692298E-2</v>
      </c>
      <c r="G1650" s="86"/>
    </row>
    <row r="1651" spans="1:7">
      <c r="G1651" s="86"/>
    </row>
    <row r="1652" spans="1:7">
      <c r="B1652" s="14" t="s">
        <v>19</v>
      </c>
      <c r="C1652" s="15">
        <v>4166</v>
      </c>
      <c r="D1652" s="15">
        <v>18.48</v>
      </c>
      <c r="E1652" s="16">
        <v>367.67160000000001</v>
      </c>
      <c r="F1652" s="17">
        <v>8.8255304848775806E-2</v>
      </c>
      <c r="G1652" s="86"/>
    </row>
    <row r="1653" spans="1:7">
      <c r="G1653" s="86"/>
    </row>
    <row r="1654" spans="1:7">
      <c r="B1654" s="14" t="s">
        <v>20</v>
      </c>
      <c r="C1654" s="15">
        <v>4900</v>
      </c>
      <c r="D1654" s="15">
        <v>22.58</v>
      </c>
      <c r="E1654" s="16">
        <v>389.98110000000003</v>
      </c>
      <c r="F1654" s="17">
        <v>7.9587979591836736E-2</v>
      </c>
      <c r="G1654" s="86"/>
    </row>
    <row r="1655" spans="1:7">
      <c r="G1655" s="86"/>
    </row>
    <row r="1656" spans="1:7">
      <c r="B1656" s="18"/>
      <c r="C1656" s="18">
        <f>SUM(C1632:C1654)</f>
        <v>60381</v>
      </c>
      <c r="D1656" s="19"/>
      <c r="E1656" s="19">
        <f>SUM(E1632:E1654)</f>
        <v>4828.6714000000002</v>
      </c>
      <c r="F1656" s="2">
        <f>E1656/C1656</f>
        <v>7.9970046869048211E-2</v>
      </c>
      <c r="G1656" s="86"/>
    </row>
    <row r="1657" spans="1:7">
      <c r="A1657" s="13" t="s">
        <v>7</v>
      </c>
      <c r="B1657" s="7" t="s">
        <v>21</v>
      </c>
      <c r="C1657" s="13" t="s">
        <v>183</v>
      </c>
    </row>
    <row r="1659" spans="1:7">
      <c r="B1659" s="14" t="s">
        <v>9</v>
      </c>
      <c r="C1659" s="15">
        <v>39</v>
      </c>
      <c r="E1659" s="16">
        <v>22.270199999999999</v>
      </c>
      <c r="F1659" s="17">
        <v>0.57103076923076923</v>
      </c>
      <c r="G1659" s="88" t="s">
        <v>203</v>
      </c>
    </row>
    <row r="1660" spans="1:7">
      <c r="G1660" s="86"/>
    </row>
    <row r="1661" spans="1:7">
      <c r="B1661" s="14" t="s">
        <v>10</v>
      </c>
      <c r="C1661" s="15">
        <v>33</v>
      </c>
      <c r="E1661" s="16">
        <v>18.111899999999999</v>
      </c>
      <c r="F1661" s="17">
        <v>0.54884545454545453</v>
      </c>
      <c r="G1661" s="86"/>
    </row>
    <row r="1662" spans="1:7">
      <c r="G1662" s="86"/>
    </row>
    <row r="1663" spans="1:7">
      <c r="B1663" s="14" t="s">
        <v>11</v>
      </c>
      <c r="C1663" s="15">
        <v>103</v>
      </c>
      <c r="E1663" s="16">
        <v>54.54</v>
      </c>
      <c r="F1663" s="17">
        <v>0.52951456310679612</v>
      </c>
      <c r="G1663" s="86"/>
    </row>
    <row r="1664" spans="1:7">
      <c r="G1664" s="86"/>
    </row>
    <row r="1665" spans="2:7">
      <c r="B1665" s="14" t="s">
        <v>12</v>
      </c>
      <c r="C1665" s="15">
        <v>400</v>
      </c>
      <c r="E1665" s="16">
        <v>207.57429999999999</v>
      </c>
      <c r="F1665" s="17">
        <v>0.51893575000000003</v>
      </c>
      <c r="G1665" s="86"/>
    </row>
    <row r="1666" spans="2:7">
      <c r="G1666" s="86"/>
    </row>
    <row r="1667" spans="2:7">
      <c r="B1667" s="14" t="s">
        <v>13</v>
      </c>
      <c r="C1667" s="15">
        <v>1141</v>
      </c>
      <c r="E1667" s="16">
        <v>565.6078</v>
      </c>
      <c r="F1667" s="17">
        <v>0.49571235758106924</v>
      </c>
      <c r="G1667" s="86"/>
    </row>
    <row r="1668" spans="2:7">
      <c r="G1668" s="86"/>
    </row>
    <row r="1669" spans="2:7">
      <c r="B1669" s="14" t="s">
        <v>14</v>
      </c>
      <c r="C1669" s="15">
        <v>1857</v>
      </c>
      <c r="E1669" s="16">
        <v>987.99620000000004</v>
      </c>
      <c r="F1669" s="17">
        <v>0.53203887991383947</v>
      </c>
      <c r="G1669" s="86"/>
    </row>
    <row r="1670" spans="2:7">
      <c r="G1670" s="86"/>
    </row>
    <row r="1671" spans="2:7">
      <c r="B1671" s="14" t="s">
        <v>15</v>
      </c>
      <c r="C1671" s="15">
        <v>1988</v>
      </c>
      <c r="E1671" s="16">
        <v>1122.9589000000001</v>
      </c>
      <c r="F1671" s="17">
        <v>0.56486866197183094</v>
      </c>
      <c r="G1671" s="86"/>
    </row>
    <row r="1672" spans="2:7">
      <c r="G1672" s="86"/>
    </row>
    <row r="1673" spans="2:7">
      <c r="B1673" s="14" t="s">
        <v>16</v>
      </c>
      <c r="C1673" s="15">
        <v>1707</v>
      </c>
      <c r="E1673" s="16">
        <v>1045.2872</v>
      </c>
      <c r="F1673" s="17">
        <v>0.61235336848271826</v>
      </c>
      <c r="G1673" s="86"/>
    </row>
    <row r="1674" spans="2:7">
      <c r="G1674" s="86"/>
    </row>
    <row r="1675" spans="2:7">
      <c r="B1675" s="14" t="s">
        <v>17</v>
      </c>
      <c r="C1675" s="15">
        <v>1682</v>
      </c>
      <c r="E1675" s="16">
        <v>979.80700000000002</v>
      </c>
      <c r="F1675" s="17">
        <v>0.58252497027348393</v>
      </c>
      <c r="G1675" s="86"/>
    </row>
    <row r="1676" spans="2:7">
      <c r="G1676" s="86"/>
    </row>
    <row r="1677" spans="2:7">
      <c r="B1677" s="14" t="s">
        <v>18</v>
      </c>
      <c r="C1677" s="15">
        <v>762</v>
      </c>
      <c r="E1677" s="16">
        <v>473.06020000000007</v>
      </c>
      <c r="F1677" s="17">
        <v>0.62081391076115489</v>
      </c>
      <c r="G1677" s="86"/>
    </row>
    <row r="1678" spans="2:7">
      <c r="G1678" s="86"/>
    </row>
    <row r="1679" spans="2:7">
      <c r="B1679" s="14" t="s">
        <v>19</v>
      </c>
      <c r="C1679" s="15">
        <v>158</v>
      </c>
      <c r="E1679" s="16">
        <v>98.485499999999988</v>
      </c>
      <c r="F1679" s="17">
        <v>0.62332594936708863</v>
      </c>
      <c r="G1679" s="86"/>
    </row>
    <row r="1680" spans="2:7">
      <c r="G1680" s="86"/>
    </row>
    <row r="1681" spans="1:7">
      <c r="B1681" s="14" t="s">
        <v>20</v>
      </c>
      <c r="C1681" s="15">
        <v>7</v>
      </c>
      <c r="E1681" s="16">
        <v>4.4901999999999997</v>
      </c>
      <c r="F1681" s="17">
        <v>0.64145714285714273</v>
      </c>
      <c r="G1681" s="86"/>
    </row>
    <row r="1682" spans="1:7">
      <c r="G1682" s="86"/>
    </row>
    <row r="1683" spans="1:7">
      <c r="B1683" s="18"/>
      <c r="C1683" s="18">
        <f>SUM(C1659:C1681)</f>
        <v>9877</v>
      </c>
      <c r="D1683" s="19"/>
      <c r="E1683" s="19">
        <f>SUM(E1659:E1681)</f>
        <v>5580.1893999999993</v>
      </c>
      <c r="F1683" s="2">
        <f>E1683/C1683</f>
        <v>0.56496804697782721</v>
      </c>
      <c r="G1683" s="86"/>
    </row>
    <row r="1684" spans="1:7">
      <c r="A1684" s="4" t="s">
        <v>184</v>
      </c>
      <c r="B1684" s="5" t="s">
        <v>184</v>
      </c>
      <c r="C1684" s="4"/>
      <c r="D1684" s="6"/>
      <c r="E1684" s="20">
        <f>(E1683+E1656)</f>
        <v>10408.860799999999</v>
      </c>
      <c r="F1684" s="2"/>
    </row>
    <row r="1685" spans="1:7">
      <c r="B1685" s="18"/>
      <c r="C1685" s="18"/>
      <c r="D1685" s="19"/>
      <c r="E1685" s="19"/>
      <c r="F1685" s="2"/>
    </row>
    <row r="1686" spans="1:7" s="3" customFormat="1">
      <c r="A1686" s="11" t="s">
        <v>123</v>
      </c>
      <c r="B1686" s="11" t="s">
        <v>124</v>
      </c>
      <c r="C1686" s="12" t="s">
        <v>125</v>
      </c>
    </row>
    <row r="1689" spans="1:7">
      <c r="A1689" s="13" t="s">
        <v>7</v>
      </c>
      <c r="B1689" s="7" t="s">
        <v>8</v>
      </c>
      <c r="C1689" s="13" t="s">
        <v>180</v>
      </c>
    </row>
    <row r="1690" spans="1:7">
      <c r="B1690" s="14" t="s">
        <v>9</v>
      </c>
      <c r="C1690" s="15">
        <v>19547</v>
      </c>
      <c r="D1690" s="15">
        <v>39.950000000000003</v>
      </c>
      <c r="E1690" s="16">
        <v>1462.0971</v>
      </c>
      <c r="F1690" s="17">
        <v>7.4799053563206624E-2</v>
      </c>
      <c r="G1690" s="88"/>
    </row>
    <row r="1691" spans="1:7">
      <c r="G1691" s="91"/>
    </row>
    <row r="1692" spans="1:7">
      <c r="B1692" s="14" t="s">
        <v>10</v>
      </c>
      <c r="C1692" s="15">
        <v>21015</v>
      </c>
      <c r="D1692" s="15">
        <v>48.16</v>
      </c>
      <c r="E1692" s="16">
        <v>1277.4129</v>
      </c>
      <c r="F1692" s="17">
        <v>6.0785767309064952E-2</v>
      </c>
      <c r="G1692" s="91"/>
    </row>
    <row r="1693" spans="1:7">
      <c r="G1693" s="91"/>
    </row>
    <row r="1694" spans="1:7">
      <c r="B1694" s="14" t="s">
        <v>11</v>
      </c>
      <c r="C1694" s="15">
        <v>23589</v>
      </c>
      <c r="D1694" s="15">
        <v>59.29</v>
      </c>
      <c r="E1694" s="16">
        <v>1531.6937</v>
      </c>
      <c r="F1694" s="17">
        <v>6.4932540590953408E-2</v>
      </c>
      <c r="G1694" s="91"/>
    </row>
    <row r="1695" spans="1:7">
      <c r="G1695" s="91"/>
    </row>
    <row r="1696" spans="1:7">
      <c r="B1696" s="14" t="s">
        <v>12</v>
      </c>
      <c r="C1696" s="15">
        <v>27115</v>
      </c>
      <c r="D1696" s="15">
        <v>60.34</v>
      </c>
      <c r="E1696" s="16">
        <v>1629.2370999999998</v>
      </c>
      <c r="F1696" s="17">
        <v>6.0086192144569422E-2</v>
      </c>
      <c r="G1696" s="91"/>
    </row>
    <row r="1697" spans="2:7">
      <c r="G1697" s="91"/>
    </row>
    <row r="1698" spans="2:7">
      <c r="B1698" s="14" t="s">
        <v>13</v>
      </c>
      <c r="C1698" s="15">
        <v>24870</v>
      </c>
      <c r="D1698" s="15">
        <v>60.59</v>
      </c>
      <c r="E1698" s="16">
        <v>1771.3083999999999</v>
      </c>
      <c r="F1698" s="17">
        <v>7.1222694008845996E-2</v>
      </c>
      <c r="G1698" s="91"/>
    </row>
    <row r="1699" spans="2:7">
      <c r="G1699" s="91"/>
    </row>
    <row r="1700" spans="2:7">
      <c r="B1700" s="14" t="s">
        <v>14</v>
      </c>
      <c r="C1700" s="15">
        <v>22535</v>
      </c>
      <c r="D1700" s="15">
        <v>60.28</v>
      </c>
      <c r="E1700" s="16">
        <v>1528.6566</v>
      </c>
      <c r="F1700" s="17">
        <v>6.7834772575992894E-2</v>
      </c>
      <c r="G1700" s="91"/>
    </row>
    <row r="1701" spans="2:7">
      <c r="G1701" s="91"/>
    </row>
    <row r="1702" spans="2:7">
      <c r="B1702" s="14" t="s">
        <v>15</v>
      </c>
      <c r="C1702" s="15">
        <v>24187</v>
      </c>
      <c r="D1702" s="15">
        <v>56.64</v>
      </c>
      <c r="E1702" s="16">
        <v>2989.1545999999998</v>
      </c>
      <c r="F1702" s="17">
        <v>0.12358517385372307</v>
      </c>
      <c r="G1702" s="91"/>
    </row>
    <row r="1703" spans="2:7">
      <c r="G1703" s="91"/>
    </row>
    <row r="1704" spans="2:7">
      <c r="B1704" s="14" t="s">
        <v>16</v>
      </c>
      <c r="C1704" s="15">
        <v>24737</v>
      </c>
      <c r="D1704" s="15">
        <v>60.36</v>
      </c>
      <c r="E1704" s="16">
        <v>2333.9627999999998</v>
      </c>
      <c r="F1704" s="17">
        <v>9.4351085418603708E-2</v>
      </c>
      <c r="G1704" s="91"/>
    </row>
    <row r="1705" spans="2:7">
      <c r="G1705" s="91"/>
    </row>
    <row r="1706" spans="2:7">
      <c r="B1706" s="14" t="s">
        <v>17</v>
      </c>
      <c r="C1706" s="15">
        <v>25682</v>
      </c>
      <c r="D1706" s="15">
        <v>59.79</v>
      </c>
      <c r="E1706" s="16">
        <v>2396.8730999999998</v>
      </c>
      <c r="F1706" s="17">
        <v>9.3328911299743023E-2</v>
      </c>
      <c r="G1706" s="91"/>
    </row>
    <row r="1707" spans="2:7">
      <c r="G1707" s="91"/>
    </row>
    <row r="1708" spans="2:7">
      <c r="B1708" s="14" t="s">
        <v>18</v>
      </c>
      <c r="C1708" s="15">
        <v>25391</v>
      </c>
      <c r="D1708" s="15">
        <v>60</v>
      </c>
      <c r="E1708" s="16">
        <v>1890.3014000000001</v>
      </c>
      <c r="F1708" s="17">
        <v>7.4447694064826112E-2</v>
      </c>
      <c r="G1708" s="91"/>
    </row>
    <row r="1709" spans="2:7">
      <c r="G1709" s="91"/>
    </row>
    <row r="1710" spans="2:7">
      <c r="B1710" s="14" t="s">
        <v>19</v>
      </c>
      <c r="C1710" s="15">
        <v>23423</v>
      </c>
      <c r="D1710" s="15">
        <v>58.88</v>
      </c>
      <c r="E1710" s="16">
        <v>2067.2040000000002</v>
      </c>
      <c r="F1710" s="17">
        <v>8.8255304615121877E-2</v>
      </c>
      <c r="G1710" s="91"/>
    </row>
    <row r="1711" spans="2:7">
      <c r="G1711" s="91"/>
    </row>
    <row r="1712" spans="2:7">
      <c r="B1712" s="14" t="s">
        <v>20</v>
      </c>
      <c r="C1712" s="15">
        <v>19175</v>
      </c>
      <c r="D1712" s="15">
        <v>41.01</v>
      </c>
      <c r="E1712" s="16">
        <v>1526.0996</v>
      </c>
      <c r="F1712" s="17">
        <v>7.9587984354628424E-2</v>
      </c>
      <c r="G1712" s="91"/>
    </row>
    <row r="1713" spans="1:7">
      <c r="G1713" s="91"/>
    </row>
    <row r="1714" spans="1:7">
      <c r="B1714" s="18"/>
      <c r="C1714" s="18">
        <f>SUM(C1690:C1712)</f>
        <v>281266</v>
      </c>
      <c r="D1714" s="19"/>
      <c r="E1714" s="19">
        <f>SUM(E1690:E1712)</f>
        <v>22404.001300000004</v>
      </c>
      <c r="F1714" s="2">
        <f>E1714/C1714</f>
        <v>7.9654139853377243E-2</v>
      </c>
      <c r="G1714" s="91"/>
    </row>
    <row r="1715" spans="1:7">
      <c r="A1715" s="13" t="s">
        <v>7</v>
      </c>
      <c r="B1715" s="7" t="s">
        <v>21</v>
      </c>
      <c r="C1715" s="13" t="s">
        <v>183</v>
      </c>
    </row>
    <row r="1717" spans="1:7">
      <c r="B1717" s="14" t="s">
        <v>9</v>
      </c>
      <c r="C1717" s="15">
        <v>0</v>
      </c>
      <c r="E1717" s="16">
        <v>0</v>
      </c>
      <c r="F1717" s="17">
        <v>0</v>
      </c>
      <c r="G1717" s="88" t="s">
        <v>204</v>
      </c>
    </row>
    <row r="1718" spans="1:7">
      <c r="G1718" s="86"/>
    </row>
    <row r="1719" spans="1:7">
      <c r="B1719" s="14" t="s">
        <v>10</v>
      </c>
      <c r="C1719" s="15">
        <v>40</v>
      </c>
      <c r="E1719" s="16">
        <v>21.953800000000001</v>
      </c>
      <c r="F1719" s="17">
        <v>0.54884500000000003</v>
      </c>
      <c r="G1719" s="86"/>
    </row>
    <row r="1720" spans="1:7">
      <c r="G1720" s="86"/>
    </row>
    <row r="1721" spans="1:7">
      <c r="B1721" s="14" t="s">
        <v>11</v>
      </c>
      <c r="C1721" s="15">
        <v>340</v>
      </c>
      <c r="E1721" s="16">
        <v>180.03489999999999</v>
      </c>
      <c r="F1721" s="17">
        <v>0.52951441176470593</v>
      </c>
      <c r="G1721" s="86"/>
    </row>
    <row r="1722" spans="1:7">
      <c r="G1722" s="86"/>
    </row>
    <row r="1723" spans="1:7">
      <c r="B1723" s="14" t="s">
        <v>12</v>
      </c>
      <c r="C1723" s="15">
        <v>800</v>
      </c>
      <c r="E1723" s="16">
        <v>415.14859999999999</v>
      </c>
      <c r="F1723" s="17">
        <v>0.51893575000000003</v>
      </c>
      <c r="G1723" s="86"/>
    </row>
    <row r="1724" spans="1:7">
      <c r="G1724" s="86"/>
    </row>
    <row r="1725" spans="1:7">
      <c r="B1725" s="14" t="s">
        <v>13</v>
      </c>
      <c r="C1725" s="15">
        <v>1280</v>
      </c>
      <c r="E1725" s="16">
        <v>634.51179999999999</v>
      </c>
      <c r="F1725" s="17">
        <v>0.49571234375000001</v>
      </c>
      <c r="G1725" s="86"/>
    </row>
    <row r="1726" spans="1:7">
      <c r="G1726" s="86"/>
    </row>
    <row r="1727" spans="1:7">
      <c r="B1727" s="14" t="s">
        <v>14</v>
      </c>
      <c r="C1727" s="15">
        <v>1930</v>
      </c>
      <c r="E1727" s="16">
        <v>1026.835</v>
      </c>
      <c r="F1727" s="17">
        <v>0.53203886010362689</v>
      </c>
      <c r="G1727" s="86"/>
    </row>
    <row r="1728" spans="1:7">
      <c r="G1728" s="86"/>
    </row>
    <row r="1729" spans="1:7">
      <c r="B1729" s="14" t="s">
        <v>15</v>
      </c>
      <c r="C1729" s="15">
        <v>2700</v>
      </c>
      <c r="E1729" s="16">
        <v>1525.1454000000001</v>
      </c>
      <c r="F1729" s="17">
        <v>0.56486866666666669</v>
      </c>
      <c r="G1729" s="86"/>
    </row>
    <row r="1730" spans="1:7">
      <c r="G1730" s="86"/>
    </row>
    <row r="1731" spans="1:7">
      <c r="B1731" s="14" t="s">
        <v>16</v>
      </c>
      <c r="C1731" s="15">
        <v>2170</v>
      </c>
      <c r="E1731" s="16">
        <v>1328.8067999999998</v>
      </c>
      <c r="F1731" s="17">
        <v>0.6123533640552995</v>
      </c>
      <c r="G1731" s="86"/>
    </row>
    <row r="1732" spans="1:7">
      <c r="G1732" s="86"/>
    </row>
    <row r="1733" spans="1:7">
      <c r="B1733" s="14" t="s">
        <v>17</v>
      </c>
      <c r="C1733" s="15">
        <v>2090</v>
      </c>
      <c r="E1733" s="16">
        <v>1217.4772</v>
      </c>
      <c r="F1733" s="17">
        <v>0.58252497607655507</v>
      </c>
      <c r="G1733" s="86"/>
    </row>
    <row r="1734" spans="1:7">
      <c r="G1734" s="86"/>
    </row>
    <row r="1735" spans="1:7">
      <c r="B1735" s="14" t="s">
        <v>18</v>
      </c>
      <c r="C1735" s="15">
        <v>1010</v>
      </c>
      <c r="E1735" s="16">
        <v>627.02210000000002</v>
      </c>
      <c r="F1735" s="17">
        <v>0.62081396039603964</v>
      </c>
      <c r="G1735" s="86"/>
    </row>
    <row r="1736" spans="1:7">
      <c r="G1736" s="86"/>
    </row>
    <row r="1737" spans="1:7">
      <c r="B1737" s="14" t="s">
        <v>19</v>
      </c>
      <c r="C1737" s="15">
        <v>470</v>
      </c>
      <c r="E1737" s="16">
        <v>292.96319999999997</v>
      </c>
      <c r="F1737" s="17">
        <v>0.62332595744680852</v>
      </c>
      <c r="G1737" s="86"/>
    </row>
    <row r="1738" spans="1:7">
      <c r="G1738" s="86"/>
    </row>
    <row r="1739" spans="1:7">
      <c r="B1739" s="14" t="s">
        <v>20</v>
      </c>
      <c r="C1739" s="15">
        <v>60</v>
      </c>
      <c r="E1739" s="16">
        <v>38.487000000000002</v>
      </c>
      <c r="F1739" s="17">
        <v>0.64144999999999996</v>
      </c>
      <c r="G1739" s="86"/>
    </row>
    <row r="1740" spans="1:7">
      <c r="G1740" s="86"/>
    </row>
    <row r="1741" spans="1:7">
      <c r="B1741" s="18"/>
      <c r="C1741" s="18">
        <f>SUM(C1717:C1739)</f>
        <v>12890</v>
      </c>
      <c r="D1741" s="19"/>
      <c r="E1741" s="19">
        <f>SUM(E1717:E1739)</f>
        <v>7308.3858</v>
      </c>
      <c r="F1741" s="2">
        <f>E1741/C1741</f>
        <v>0.56698105508145846</v>
      </c>
      <c r="G1741" s="86"/>
    </row>
    <row r="1742" spans="1:7">
      <c r="A1742" s="4" t="s">
        <v>184</v>
      </c>
      <c r="B1742" s="5" t="s">
        <v>184</v>
      </c>
      <c r="C1742" s="4"/>
      <c r="D1742" s="6"/>
      <c r="E1742" s="20">
        <f>(E1741+E1714)</f>
        <v>29712.387100000004</v>
      </c>
      <c r="F1742" s="2"/>
    </row>
    <row r="1743" spans="1:7">
      <c r="B1743" s="18"/>
      <c r="C1743" s="18"/>
      <c r="D1743" s="19"/>
      <c r="E1743" s="19"/>
      <c r="F1743" s="2"/>
    </row>
    <row r="1744" spans="1:7" s="3" customFormat="1">
      <c r="A1744" s="11" t="s">
        <v>126</v>
      </c>
      <c r="B1744" s="11" t="s">
        <v>127</v>
      </c>
      <c r="C1744" s="12" t="s">
        <v>128</v>
      </c>
    </row>
    <row r="1747" spans="1:7">
      <c r="A1747" s="13" t="s">
        <v>7</v>
      </c>
      <c r="B1747" s="7" t="s">
        <v>8</v>
      </c>
      <c r="C1747" s="13" t="s">
        <v>180</v>
      </c>
    </row>
    <row r="1748" spans="1:7">
      <c r="B1748" s="14" t="s">
        <v>9</v>
      </c>
      <c r="C1748" s="15">
        <v>8078</v>
      </c>
      <c r="D1748" s="15">
        <v>13.5</v>
      </c>
      <c r="E1748" s="16">
        <v>604.22670000000005</v>
      </c>
      <c r="F1748" s="17">
        <v>7.4799046793760829E-2</v>
      </c>
      <c r="G1748" s="88" t="s">
        <v>318</v>
      </c>
    </row>
    <row r="1749" spans="1:7">
      <c r="G1749" s="86"/>
    </row>
    <row r="1750" spans="1:7">
      <c r="B1750" s="14" t="s">
        <v>10</v>
      </c>
      <c r="C1750" s="15">
        <v>7677</v>
      </c>
      <c r="D1750" s="15">
        <v>14.15</v>
      </c>
      <c r="E1750" s="16">
        <v>466.65230000000003</v>
      </c>
      <c r="F1750" s="17">
        <v>6.0785762667708736E-2</v>
      </c>
      <c r="G1750" s="86"/>
    </row>
    <row r="1751" spans="1:7">
      <c r="G1751" s="86"/>
    </row>
    <row r="1752" spans="1:7">
      <c r="B1752" s="14" t="s">
        <v>11</v>
      </c>
      <c r="C1752" s="15">
        <v>7704</v>
      </c>
      <c r="D1752" s="15">
        <v>16.46</v>
      </c>
      <c r="E1752" s="16">
        <v>500.24029999999999</v>
      </c>
      <c r="F1752" s="17">
        <v>6.4932541536863966E-2</v>
      </c>
      <c r="G1752" s="86"/>
    </row>
    <row r="1753" spans="1:7">
      <c r="G1753" s="86"/>
    </row>
    <row r="1754" spans="1:7">
      <c r="B1754" s="14" t="s">
        <v>12</v>
      </c>
      <c r="C1754" s="15">
        <v>9483</v>
      </c>
      <c r="D1754" s="15">
        <v>16.84</v>
      </c>
      <c r="E1754" s="16">
        <v>569.79729999999995</v>
      </c>
      <c r="F1754" s="17">
        <v>6.0086185806179471E-2</v>
      </c>
      <c r="G1754" s="86"/>
    </row>
    <row r="1755" spans="1:7">
      <c r="G1755" s="86"/>
    </row>
    <row r="1756" spans="1:7">
      <c r="B1756" s="14" t="s">
        <v>13</v>
      </c>
      <c r="C1756" s="15">
        <v>9786</v>
      </c>
      <c r="D1756" s="15">
        <v>16.239999999999998</v>
      </c>
      <c r="E1756" s="16">
        <v>696.98529999999994</v>
      </c>
      <c r="F1756" s="17">
        <v>7.1222695687717136E-2</v>
      </c>
      <c r="G1756" s="86"/>
    </row>
    <row r="1757" spans="1:7">
      <c r="G1757" s="86"/>
    </row>
    <row r="1758" spans="1:7">
      <c r="B1758" s="14" t="s">
        <v>14</v>
      </c>
      <c r="C1758" s="15">
        <v>10277</v>
      </c>
      <c r="D1758" s="15">
        <v>17.47</v>
      </c>
      <c r="E1758" s="16">
        <v>697.13800000000003</v>
      </c>
      <c r="F1758" s="17">
        <v>6.7834776685803247E-2</v>
      </c>
      <c r="G1758" s="86"/>
    </row>
    <row r="1759" spans="1:7">
      <c r="G1759" s="86"/>
    </row>
    <row r="1760" spans="1:7">
      <c r="B1760" s="14" t="s">
        <v>15</v>
      </c>
      <c r="C1760" s="15">
        <v>10649</v>
      </c>
      <c r="D1760" s="15">
        <v>16.760000000000002</v>
      </c>
      <c r="E1760" s="16">
        <v>1316.0585000000001</v>
      </c>
      <c r="F1760" s="17">
        <v>0.12358517231664944</v>
      </c>
      <c r="G1760" s="86"/>
    </row>
    <row r="1761" spans="1:7">
      <c r="G1761" s="86"/>
    </row>
    <row r="1762" spans="1:7">
      <c r="B1762" s="14" t="s">
        <v>16</v>
      </c>
      <c r="C1762" s="15">
        <v>9454</v>
      </c>
      <c r="D1762" s="15">
        <v>16.989999999999998</v>
      </c>
      <c r="E1762" s="16">
        <v>891.99509999999998</v>
      </c>
      <c r="F1762" s="17">
        <v>9.4351078908398556E-2</v>
      </c>
      <c r="G1762" s="86"/>
    </row>
    <row r="1763" spans="1:7">
      <c r="G1763" s="86"/>
    </row>
    <row r="1764" spans="1:7">
      <c r="B1764" s="14" t="s">
        <v>17</v>
      </c>
      <c r="C1764" s="15">
        <v>10227</v>
      </c>
      <c r="D1764" s="15">
        <v>16.760000000000002</v>
      </c>
      <c r="E1764" s="16">
        <v>954.47479999999996</v>
      </c>
      <c r="F1764" s="17">
        <v>9.332891365991984E-2</v>
      </c>
      <c r="G1764" s="86"/>
    </row>
    <row r="1765" spans="1:7">
      <c r="G1765" s="86"/>
    </row>
    <row r="1766" spans="1:7">
      <c r="B1766" s="14" t="s">
        <v>18</v>
      </c>
      <c r="C1766" s="15">
        <v>9288</v>
      </c>
      <c r="D1766" s="15">
        <v>16.48</v>
      </c>
      <c r="E1766" s="16">
        <v>691.47020000000009</v>
      </c>
      <c r="F1766" s="17">
        <v>7.4447695951765716E-2</v>
      </c>
      <c r="G1766" s="86"/>
    </row>
    <row r="1767" spans="1:7">
      <c r="G1767" s="86"/>
    </row>
    <row r="1768" spans="1:7">
      <c r="B1768" s="14" t="s">
        <v>19</v>
      </c>
      <c r="C1768" s="15">
        <v>9027</v>
      </c>
      <c r="D1768" s="15">
        <v>15.67</v>
      </c>
      <c r="E1768" s="16">
        <v>796.68060000000003</v>
      </c>
      <c r="F1768" s="17">
        <v>8.8255300764373545E-2</v>
      </c>
      <c r="G1768" s="86"/>
    </row>
    <row r="1769" spans="1:7">
      <c r="G1769" s="86"/>
    </row>
    <row r="1770" spans="1:7">
      <c r="B1770" s="14" t="s">
        <v>20</v>
      </c>
      <c r="C1770" s="15">
        <v>8440</v>
      </c>
      <c r="D1770" s="15">
        <v>16.09</v>
      </c>
      <c r="E1770" s="16">
        <v>671.72260000000006</v>
      </c>
      <c r="F1770" s="17">
        <v>7.9587985781990514E-2</v>
      </c>
      <c r="G1770" s="86"/>
    </row>
    <row r="1771" spans="1:7">
      <c r="G1771" s="86"/>
    </row>
    <row r="1772" spans="1:7">
      <c r="B1772" s="18"/>
      <c r="C1772" s="18">
        <f>SUM(C1748:C1770)</f>
        <v>110090</v>
      </c>
      <c r="D1772" s="19"/>
      <c r="E1772" s="19">
        <f>SUM(E1748:E1770)</f>
        <v>8857.4416999999994</v>
      </c>
      <c r="F1772" s="2">
        <f>E1772/C1772</f>
        <v>8.0456369334181113E-2</v>
      </c>
      <c r="G1772" s="86"/>
    </row>
    <row r="1773" spans="1:7">
      <c r="A1773" s="13" t="s">
        <v>7</v>
      </c>
      <c r="B1773" s="7" t="s">
        <v>21</v>
      </c>
      <c r="C1773" s="13" t="s">
        <v>183</v>
      </c>
      <c r="G1773" s="37"/>
    </row>
    <row r="1775" spans="1:7">
      <c r="B1775" s="14" t="s">
        <v>9</v>
      </c>
      <c r="C1775" s="15">
        <v>10</v>
      </c>
      <c r="E1775" s="16">
        <v>5.7103000000000002</v>
      </c>
      <c r="F1775" s="17">
        <v>0.57103000000000004</v>
      </c>
      <c r="G1775" s="88"/>
    </row>
    <row r="1776" spans="1:7">
      <c r="G1776" s="86"/>
    </row>
    <row r="1777" spans="2:7">
      <c r="B1777" s="14" t="s">
        <v>10</v>
      </c>
      <c r="C1777" s="15">
        <v>0</v>
      </c>
      <c r="E1777" s="16">
        <v>0</v>
      </c>
      <c r="F1777" s="17">
        <v>0</v>
      </c>
      <c r="G1777" s="86"/>
    </row>
    <row r="1778" spans="2:7">
      <c r="G1778" s="86"/>
    </row>
    <row r="1779" spans="2:7">
      <c r="B1779" s="14" t="s">
        <v>11</v>
      </c>
      <c r="C1779" s="15">
        <v>461</v>
      </c>
      <c r="E1779" s="16">
        <v>244.1062</v>
      </c>
      <c r="F1779" s="17">
        <v>0.52951453362255962</v>
      </c>
      <c r="G1779" s="86"/>
    </row>
    <row r="1780" spans="2:7">
      <c r="G1780" s="86"/>
    </row>
    <row r="1781" spans="2:7">
      <c r="B1781" s="14" t="s">
        <v>12</v>
      </c>
      <c r="C1781" s="15">
        <v>908</v>
      </c>
      <c r="E1781" s="16">
        <v>471.1936</v>
      </c>
      <c r="F1781" s="17">
        <v>0.51893568281938329</v>
      </c>
      <c r="G1781" s="86"/>
    </row>
    <row r="1782" spans="2:7">
      <c r="G1782" s="86"/>
    </row>
    <row r="1783" spans="2:7">
      <c r="B1783" s="14" t="s">
        <v>13</v>
      </c>
      <c r="C1783" s="15">
        <v>2509</v>
      </c>
      <c r="E1783" s="16">
        <v>1243.7422999999999</v>
      </c>
      <c r="F1783" s="17">
        <v>0.49571235552012749</v>
      </c>
      <c r="G1783" s="86"/>
    </row>
    <row r="1784" spans="2:7">
      <c r="G1784" s="86"/>
    </row>
    <row r="1785" spans="2:7">
      <c r="B1785" s="14" t="s">
        <v>14</v>
      </c>
      <c r="C1785" s="15">
        <v>3864</v>
      </c>
      <c r="E1785" s="16">
        <v>2055.7981</v>
      </c>
      <c r="F1785" s="17">
        <v>0.5320388457556936</v>
      </c>
      <c r="G1785" s="86"/>
    </row>
    <row r="1786" spans="2:7">
      <c r="G1786" s="86"/>
    </row>
    <row r="1787" spans="2:7">
      <c r="B1787" s="14" t="s">
        <v>15</v>
      </c>
      <c r="C1787" s="15">
        <v>4723</v>
      </c>
      <c r="E1787" s="16">
        <v>2667.8747999999996</v>
      </c>
      <c r="F1787" s="17">
        <v>0.56486868515773869</v>
      </c>
      <c r="G1787" s="86"/>
    </row>
    <row r="1788" spans="2:7">
      <c r="G1788" s="86"/>
    </row>
    <row r="1789" spans="2:7">
      <c r="B1789" s="14" t="s">
        <v>16</v>
      </c>
      <c r="C1789" s="15">
        <v>4145</v>
      </c>
      <c r="E1789" s="16">
        <v>2538.2046999999998</v>
      </c>
      <c r="F1789" s="17">
        <v>0.61235336550060315</v>
      </c>
      <c r="G1789" s="86"/>
    </row>
    <row r="1790" spans="2:7">
      <c r="G1790" s="86"/>
    </row>
    <row r="1791" spans="2:7">
      <c r="B1791" s="14" t="s">
        <v>17</v>
      </c>
      <c r="C1791" s="15">
        <v>3946</v>
      </c>
      <c r="E1791" s="16">
        <v>2298.6435000000001</v>
      </c>
      <c r="F1791" s="17">
        <v>0.58252496198682213</v>
      </c>
      <c r="G1791" s="86"/>
    </row>
    <row r="1792" spans="2:7">
      <c r="G1792" s="86"/>
    </row>
    <row r="1793" spans="1:7">
      <c r="B1793" s="14" t="s">
        <v>18</v>
      </c>
      <c r="C1793" s="15">
        <v>1716</v>
      </c>
      <c r="E1793" s="16">
        <v>1065.3167000000001</v>
      </c>
      <c r="F1793" s="17">
        <v>0.62081392773892774</v>
      </c>
      <c r="G1793" s="86"/>
    </row>
    <row r="1794" spans="1:7">
      <c r="G1794" s="86"/>
    </row>
    <row r="1795" spans="1:7">
      <c r="B1795" s="14" t="s">
        <v>19</v>
      </c>
      <c r="C1795" s="15">
        <v>553</v>
      </c>
      <c r="E1795" s="16">
        <v>344.69929999999999</v>
      </c>
      <c r="F1795" s="17">
        <v>0.62332603978300183</v>
      </c>
      <c r="G1795" s="86"/>
    </row>
    <row r="1796" spans="1:7">
      <c r="G1796" s="86"/>
    </row>
    <row r="1797" spans="1:7">
      <c r="B1797" s="14" t="s">
        <v>20</v>
      </c>
      <c r="C1797" s="15">
        <v>51</v>
      </c>
      <c r="E1797" s="16">
        <v>32.713999999999999</v>
      </c>
      <c r="F1797" s="17">
        <v>0.64145098039215687</v>
      </c>
      <c r="G1797" s="86"/>
    </row>
    <row r="1798" spans="1:7">
      <c r="G1798" s="86"/>
    </row>
    <row r="1799" spans="1:7">
      <c r="B1799" s="18"/>
      <c r="C1799" s="18">
        <f>SUM(C1775:C1797)</f>
        <v>22886</v>
      </c>
      <c r="D1799" s="19"/>
      <c r="E1799" s="19">
        <f>SUM(E1775:E1797)</f>
        <v>12968.003499999999</v>
      </c>
      <c r="F1799" s="2">
        <f>E1799/C1799</f>
        <v>0.56663477671939178</v>
      </c>
      <c r="G1799" s="86"/>
    </row>
    <row r="1800" spans="1:7">
      <c r="A1800" s="4" t="s">
        <v>184</v>
      </c>
      <c r="B1800" s="5" t="s">
        <v>184</v>
      </c>
      <c r="C1800" s="4"/>
      <c r="D1800" s="6"/>
      <c r="E1800" s="20">
        <f>(E1799+E1772)</f>
        <v>21825.445199999998</v>
      </c>
      <c r="F1800" s="2"/>
    </row>
    <row r="1801" spans="1:7">
      <c r="B1801" s="18"/>
      <c r="C1801" s="18"/>
      <c r="D1801" s="19"/>
      <c r="E1801" s="19"/>
      <c r="F1801" s="2"/>
    </row>
    <row r="1802" spans="1:7" s="3" customFormat="1">
      <c r="A1802" s="11" t="s">
        <v>129</v>
      </c>
      <c r="B1802" s="11" t="s">
        <v>130</v>
      </c>
      <c r="C1802" s="12" t="s">
        <v>131</v>
      </c>
    </row>
    <row r="1805" spans="1:7">
      <c r="A1805" s="13" t="s">
        <v>7</v>
      </c>
      <c r="B1805" s="7" t="s">
        <v>8</v>
      </c>
      <c r="C1805" s="13" t="s">
        <v>180</v>
      </c>
    </row>
    <row r="1806" spans="1:7">
      <c r="B1806" s="14" t="s">
        <v>9</v>
      </c>
      <c r="C1806" s="15">
        <v>655627</v>
      </c>
      <c r="D1806" s="15">
        <v>832.61</v>
      </c>
      <c r="E1806" s="16">
        <v>49040.278700000003</v>
      </c>
      <c r="F1806" s="17">
        <v>7.4799052967617255E-2</v>
      </c>
      <c r="G1806" s="88"/>
    </row>
    <row r="1807" spans="1:7">
      <c r="G1807" s="86"/>
    </row>
    <row r="1808" spans="1:7">
      <c r="B1808" s="14" t="s">
        <v>10</v>
      </c>
      <c r="C1808" s="15">
        <v>629872</v>
      </c>
      <c r="D1808" s="15">
        <v>1363.04</v>
      </c>
      <c r="E1808" s="16">
        <v>38287.253400000001</v>
      </c>
      <c r="F1808" s="17">
        <v>6.0785768219574772E-2</v>
      </c>
      <c r="G1808" s="86"/>
    </row>
    <row r="1809" spans="2:7">
      <c r="G1809" s="86"/>
    </row>
    <row r="1810" spans="2:7">
      <c r="B1810" s="14" t="s">
        <v>11</v>
      </c>
      <c r="C1810" s="15">
        <v>811748</v>
      </c>
      <c r="D1810" s="15">
        <v>1229.3699999999999</v>
      </c>
      <c r="E1810" s="16">
        <v>52708.859100000001</v>
      </c>
      <c r="F1810" s="17">
        <v>6.4932539531972963E-2</v>
      </c>
      <c r="G1810" s="86"/>
    </row>
    <row r="1811" spans="2:7">
      <c r="G1811" s="86"/>
    </row>
    <row r="1812" spans="2:7">
      <c r="B1812" s="14" t="s">
        <v>12</v>
      </c>
      <c r="C1812" s="15">
        <v>678686</v>
      </c>
      <c r="D1812" s="15">
        <v>1110.8399999999999</v>
      </c>
      <c r="E1812" s="16">
        <v>40779.656199999998</v>
      </c>
      <c r="F1812" s="17">
        <v>6.0086190373751631E-2</v>
      </c>
      <c r="G1812" s="86"/>
    </row>
    <row r="1813" spans="2:7">
      <c r="G1813" s="86"/>
    </row>
    <row r="1814" spans="2:7">
      <c r="B1814" s="14" t="s">
        <v>13</v>
      </c>
      <c r="C1814" s="15">
        <v>674370</v>
      </c>
      <c r="D1814" s="15">
        <v>1131.55</v>
      </c>
      <c r="E1814" s="16">
        <v>48030.447500000002</v>
      </c>
      <c r="F1814" s="17">
        <v>7.1222693032015061E-2</v>
      </c>
      <c r="G1814" s="86"/>
    </row>
    <row r="1815" spans="2:7">
      <c r="G1815" s="86"/>
    </row>
    <row r="1816" spans="2:7">
      <c r="B1816" s="14" t="s">
        <v>14</v>
      </c>
      <c r="C1816" s="15">
        <v>672143</v>
      </c>
      <c r="D1816" s="15">
        <v>1074.81</v>
      </c>
      <c r="E1816" s="16">
        <v>45594.668700000002</v>
      </c>
      <c r="F1816" s="17">
        <v>6.7834774296541056E-2</v>
      </c>
      <c r="G1816" s="86"/>
    </row>
    <row r="1817" spans="2:7">
      <c r="G1817" s="86"/>
    </row>
    <row r="1818" spans="2:7">
      <c r="B1818" s="14" t="s">
        <v>15</v>
      </c>
      <c r="C1818" s="15">
        <v>677414</v>
      </c>
      <c r="D1818" s="15">
        <v>1110.43</v>
      </c>
      <c r="E1818" s="16">
        <v>83718.326700000005</v>
      </c>
      <c r="F1818" s="17">
        <v>0.1235851734685141</v>
      </c>
      <c r="G1818" s="86"/>
    </row>
    <row r="1819" spans="2:7">
      <c r="G1819" s="86"/>
    </row>
    <row r="1820" spans="2:7">
      <c r="B1820" s="14" t="s">
        <v>16</v>
      </c>
      <c r="C1820" s="15">
        <v>649400</v>
      </c>
      <c r="D1820" s="15">
        <v>1161.02</v>
      </c>
      <c r="E1820" s="16">
        <v>61271.5939</v>
      </c>
      <c r="F1820" s="17">
        <v>9.435108392362182E-2</v>
      </c>
      <c r="G1820" s="86"/>
    </row>
    <row r="1821" spans="2:7">
      <c r="G1821" s="86"/>
    </row>
    <row r="1822" spans="2:7">
      <c r="B1822" s="14" t="s">
        <v>17</v>
      </c>
      <c r="C1822" s="15">
        <v>726350</v>
      </c>
      <c r="D1822" s="15">
        <v>1149.07</v>
      </c>
      <c r="E1822" s="16">
        <v>67789.453800000003</v>
      </c>
      <c r="F1822" s="17">
        <v>9.3328910029600032E-2</v>
      </c>
      <c r="G1822" s="86"/>
    </row>
    <row r="1823" spans="2:7">
      <c r="G1823" s="86"/>
    </row>
    <row r="1824" spans="2:7">
      <c r="B1824" s="14" t="s">
        <v>18</v>
      </c>
      <c r="C1824" s="15">
        <v>687904</v>
      </c>
      <c r="D1824" s="15">
        <v>1150.74</v>
      </c>
      <c r="E1824" s="16">
        <v>51212.867299999998</v>
      </c>
      <c r="F1824" s="17">
        <v>7.4447695172582221E-2</v>
      </c>
      <c r="G1824" s="86"/>
    </row>
    <row r="1825" spans="1:7">
      <c r="G1825" s="86"/>
    </row>
    <row r="1826" spans="1:7">
      <c r="B1826" s="14" t="s">
        <v>19</v>
      </c>
      <c r="C1826" s="15">
        <v>663594</v>
      </c>
      <c r="D1826" s="15">
        <v>1145.55</v>
      </c>
      <c r="E1826" s="16">
        <v>58565.691699999996</v>
      </c>
      <c r="F1826" s="17">
        <v>8.8255306256536367E-2</v>
      </c>
      <c r="G1826" s="86"/>
    </row>
    <row r="1827" spans="1:7">
      <c r="G1827" s="86"/>
    </row>
    <row r="1828" spans="1:7">
      <c r="B1828" s="14" t="s">
        <v>20</v>
      </c>
      <c r="C1828" s="15">
        <v>675199</v>
      </c>
      <c r="D1828" s="15">
        <v>1035.45</v>
      </c>
      <c r="E1828" s="16">
        <v>53737.727299999999</v>
      </c>
      <c r="F1828" s="17">
        <v>7.9587984135047585E-2</v>
      </c>
      <c r="G1828" s="86"/>
    </row>
    <row r="1829" spans="1:7">
      <c r="G1829" s="86"/>
    </row>
    <row r="1830" spans="1:7">
      <c r="B1830" s="18"/>
      <c r="C1830" s="18">
        <f>SUM(C1806:C1828)</f>
        <v>8202307</v>
      </c>
      <c r="D1830" s="19"/>
      <c r="E1830" s="19">
        <f>SUM(E1806:E1828)</f>
        <v>650736.82430000009</v>
      </c>
      <c r="F1830" s="2">
        <f>E1830/C1830</f>
        <v>7.9335828846689119E-2</v>
      </c>
      <c r="G1830" s="86"/>
    </row>
    <row r="1831" spans="1:7">
      <c r="A1831" s="13" t="s">
        <v>7</v>
      </c>
      <c r="B1831" s="7" t="s">
        <v>21</v>
      </c>
      <c r="C1831" s="13" t="s">
        <v>183</v>
      </c>
    </row>
    <row r="1833" spans="1:7">
      <c r="B1833" s="14" t="s">
        <v>9</v>
      </c>
      <c r="C1833" s="15">
        <v>29530</v>
      </c>
      <c r="E1833" s="16">
        <v>16862.519499999999</v>
      </c>
      <c r="F1833" s="17">
        <v>0.57103012190992208</v>
      </c>
      <c r="G1833" s="88"/>
    </row>
    <row r="1834" spans="1:7">
      <c r="G1834" s="86"/>
    </row>
    <row r="1835" spans="1:7">
      <c r="B1835" s="14" t="s">
        <v>10</v>
      </c>
      <c r="C1835" s="15">
        <v>28580</v>
      </c>
      <c r="E1835" s="16">
        <v>15686.005999999999</v>
      </c>
      <c r="F1835" s="17">
        <v>0.54884555633310006</v>
      </c>
      <c r="G1835" s="86"/>
    </row>
    <row r="1836" spans="1:7">
      <c r="G1836" s="86"/>
    </row>
    <row r="1837" spans="1:7">
      <c r="B1837" s="14" t="s">
        <v>11</v>
      </c>
      <c r="C1837" s="15">
        <v>27590</v>
      </c>
      <c r="E1837" s="16">
        <v>14609.303599999999</v>
      </c>
      <c r="F1837" s="17">
        <v>0.52951444726350128</v>
      </c>
      <c r="G1837" s="86"/>
    </row>
    <row r="1838" spans="1:7">
      <c r="G1838" s="86"/>
    </row>
    <row r="1839" spans="1:7">
      <c r="B1839" s="14" t="s">
        <v>12</v>
      </c>
      <c r="C1839" s="15">
        <v>35150</v>
      </c>
      <c r="E1839" s="16">
        <v>18240.5906</v>
      </c>
      <c r="F1839" s="17">
        <v>0.51893572119487907</v>
      </c>
      <c r="G1839" s="86"/>
    </row>
    <row r="1840" spans="1:7">
      <c r="G1840" s="86"/>
    </row>
    <row r="1841" spans="2:7">
      <c r="B1841" s="14" t="s">
        <v>13</v>
      </c>
      <c r="C1841" s="15">
        <v>62160</v>
      </c>
      <c r="E1841" s="16">
        <v>30813.4794</v>
      </c>
      <c r="F1841" s="17">
        <v>0.49571234555984556</v>
      </c>
      <c r="G1841" s="86"/>
    </row>
    <row r="1842" spans="2:7">
      <c r="G1842" s="86"/>
    </row>
    <row r="1843" spans="2:7">
      <c r="B1843" s="14" t="s">
        <v>14</v>
      </c>
      <c r="C1843" s="15">
        <v>115910</v>
      </c>
      <c r="E1843" s="16">
        <v>61668.624000000003</v>
      </c>
      <c r="F1843" s="17">
        <v>0.53203885773444914</v>
      </c>
      <c r="G1843" s="86"/>
    </row>
    <row r="1844" spans="2:7">
      <c r="G1844" s="86"/>
    </row>
    <row r="1845" spans="2:7">
      <c r="B1845" s="14" t="s">
        <v>15</v>
      </c>
      <c r="C1845" s="15">
        <v>140535</v>
      </c>
      <c r="E1845" s="16">
        <v>79383.819699999993</v>
      </c>
      <c r="F1845" s="17">
        <v>0.56486867826520082</v>
      </c>
      <c r="G1845" s="86"/>
    </row>
    <row r="1846" spans="2:7">
      <c r="G1846" s="86"/>
    </row>
    <row r="1847" spans="2:7">
      <c r="B1847" s="14" t="s">
        <v>16</v>
      </c>
      <c r="C1847" s="15">
        <v>117980</v>
      </c>
      <c r="E1847" s="16">
        <v>72245.449399999998</v>
      </c>
      <c r="F1847" s="17">
        <v>0.61235335989150708</v>
      </c>
      <c r="G1847" s="86"/>
    </row>
    <row r="1848" spans="2:7">
      <c r="G1848" s="86"/>
    </row>
    <row r="1849" spans="2:7">
      <c r="B1849" s="14" t="s">
        <v>17</v>
      </c>
      <c r="C1849" s="15">
        <v>114320</v>
      </c>
      <c r="E1849" s="16">
        <v>66594.254300000001</v>
      </c>
      <c r="F1849" s="17">
        <v>0.58252496763470962</v>
      </c>
      <c r="G1849" s="86"/>
    </row>
    <row r="1850" spans="2:7">
      <c r="G1850" s="86"/>
    </row>
    <row r="1851" spans="2:7">
      <c r="B1851" s="14" t="s">
        <v>18</v>
      </c>
      <c r="C1851" s="15">
        <v>48290</v>
      </c>
      <c r="E1851" s="16">
        <v>29979.104800000001</v>
      </c>
      <c r="F1851" s="17">
        <v>0.62081393249119898</v>
      </c>
      <c r="G1851" s="86"/>
    </row>
    <row r="1852" spans="2:7">
      <c r="G1852" s="86"/>
    </row>
    <row r="1853" spans="2:7">
      <c r="B1853" s="14" t="s">
        <v>19</v>
      </c>
      <c r="C1853" s="15">
        <v>32280</v>
      </c>
      <c r="E1853" s="16">
        <v>20120.964400000001</v>
      </c>
      <c r="F1853" s="17">
        <v>0.62332603469640646</v>
      </c>
      <c r="G1853" s="86"/>
    </row>
    <row r="1854" spans="2:7">
      <c r="G1854" s="86"/>
    </row>
    <row r="1855" spans="2:7">
      <c r="B1855" s="14" t="s">
        <v>20</v>
      </c>
      <c r="C1855" s="15">
        <v>26670</v>
      </c>
      <c r="E1855" s="16">
        <v>17107.480599999999</v>
      </c>
      <c r="F1855" s="17">
        <v>0.64145034120734901</v>
      </c>
      <c r="G1855" s="86"/>
    </row>
    <row r="1856" spans="2:7">
      <c r="G1856" s="86"/>
    </row>
    <row r="1857" spans="1:7">
      <c r="B1857" s="18"/>
      <c r="C1857" s="18">
        <f>SUM(C1833:C1855)</f>
        <v>778995</v>
      </c>
      <c r="D1857" s="19"/>
      <c r="E1857" s="19">
        <f>SUM(E1833:E1855)</f>
        <v>443311.59629999992</v>
      </c>
      <c r="F1857" s="2">
        <f>E1857/C1857</f>
        <v>0.56908143993222027</v>
      </c>
      <c r="G1857" s="86"/>
    </row>
    <row r="1858" spans="1:7">
      <c r="A1858" s="4" t="s">
        <v>184</v>
      </c>
      <c r="B1858" s="5" t="s">
        <v>184</v>
      </c>
      <c r="C1858" s="4"/>
      <c r="D1858" s="6"/>
      <c r="E1858" s="20">
        <f>(E1857+E1830)</f>
        <v>1094048.4206000001</v>
      </c>
      <c r="F1858" s="2"/>
    </row>
    <row r="1859" spans="1:7">
      <c r="B1859" s="18"/>
      <c r="C1859" s="18"/>
      <c r="D1859" s="19"/>
      <c r="E1859" s="19"/>
      <c r="F1859" s="2"/>
    </row>
    <row r="1860" spans="1:7" s="3" customFormat="1">
      <c r="A1860" s="11" t="s">
        <v>132</v>
      </c>
      <c r="B1860" s="11" t="s">
        <v>133</v>
      </c>
      <c r="C1860" s="12" t="s">
        <v>134</v>
      </c>
    </row>
    <row r="1863" spans="1:7">
      <c r="A1863" s="13" t="s">
        <v>7</v>
      </c>
      <c r="B1863" s="7" t="s">
        <v>8</v>
      </c>
      <c r="C1863" s="13" t="s">
        <v>180</v>
      </c>
    </row>
    <row r="1864" spans="1:7">
      <c r="B1864" s="14" t="s">
        <v>9</v>
      </c>
      <c r="C1864" s="15">
        <v>116109</v>
      </c>
      <c r="D1864" s="15">
        <v>265.36</v>
      </c>
      <c r="E1864" s="16">
        <v>8684.8431</v>
      </c>
      <c r="F1864" s="17">
        <v>7.4799051753094065E-2</v>
      </c>
      <c r="G1864" s="88"/>
    </row>
    <row r="1865" spans="1:7">
      <c r="G1865" s="86"/>
    </row>
    <row r="1866" spans="1:7">
      <c r="B1866" s="14" t="s">
        <v>10</v>
      </c>
      <c r="C1866" s="15">
        <v>117000</v>
      </c>
      <c r="D1866" s="15">
        <v>265.32</v>
      </c>
      <c r="E1866" s="16">
        <v>7111.9349000000002</v>
      </c>
      <c r="F1866" s="17">
        <v>6.0785768376068375E-2</v>
      </c>
      <c r="G1866" s="86"/>
    </row>
    <row r="1867" spans="1:7">
      <c r="G1867" s="86"/>
    </row>
    <row r="1868" spans="1:7">
      <c r="B1868" s="14" t="s">
        <v>11</v>
      </c>
      <c r="C1868" s="15">
        <v>132293</v>
      </c>
      <c r="D1868" s="15">
        <v>312.02</v>
      </c>
      <c r="E1868" s="16">
        <v>8590.1205000000009</v>
      </c>
      <c r="F1868" s="17">
        <v>6.4932539892511312E-2</v>
      </c>
      <c r="G1868" s="86"/>
    </row>
    <row r="1869" spans="1:7">
      <c r="G1869" s="86"/>
    </row>
    <row r="1870" spans="1:7">
      <c r="B1870" s="14" t="s">
        <v>12</v>
      </c>
      <c r="C1870" s="15">
        <v>149497</v>
      </c>
      <c r="D1870" s="15">
        <v>327.64</v>
      </c>
      <c r="E1870" s="16">
        <v>8982.7052000000003</v>
      </c>
      <c r="F1870" s="17">
        <v>6.0086190358334936E-2</v>
      </c>
      <c r="G1870" s="86"/>
    </row>
    <row r="1871" spans="1:7">
      <c r="G1871" s="86"/>
    </row>
    <row r="1872" spans="1:7">
      <c r="B1872" s="14" t="s">
        <v>13</v>
      </c>
      <c r="C1872" s="15">
        <v>143266</v>
      </c>
      <c r="D1872" s="15">
        <v>343.54</v>
      </c>
      <c r="E1872" s="16">
        <v>10203.7904</v>
      </c>
      <c r="F1872" s="17">
        <v>7.1222693451342245E-2</v>
      </c>
      <c r="G1872" s="86"/>
    </row>
    <row r="1873" spans="2:7">
      <c r="G1873" s="86"/>
    </row>
    <row r="1874" spans="2:7">
      <c r="B1874" s="14" t="s">
        <v>14</v>
      </c>
      <c r="C1874" s="15">
        <v>152513</v>
      </c>
      <c r="D1874" s="15">
        <v>332.32</v>
      </c>
      <c r="E1874" s="16">
        <v>10345.6849</v>
      </c>
      <c r="F1874" s="17">
        <v>6.7834774084832114E-2</v>
      </c>
      <c r="G1874" s="86"/>
    </row>
    <row r="1875" spans="2:7">
      <c r="G1875" s="86"/>
    </row>
    <row r="1876" spans="2:7">
      <c r="B1876" s="14" t="s">
        <v>15</v>
      </c>
      <c r="C1876" s="15">
        <v>149091</v>
      </c>
      <c r="D1876" s="15">
        <v>309.79000000000002</v>
      </c>
      <c r="E1876" s="16">
        <v>18425.437099999999</v>
      </c>
      <c r="F1876" s="17">
        <v>0.12358517348465031</v>
      </c>
      <c r="G1876" s="86"/>
    </row>
    <row r="1877" spans="2:7">
      <c r="G1877" s="86"/>
    </row>
    <row r="1878" spans="2:7">
      <c r="B1878" s="14" t="s">
        <v>16</v>
      </c>
      <c r="C1878" s="15">
        <v>154459</v>
      </c>
      <c r="D1878" s="15">
        <v>359.53</v>
      </c>
      <c r="E1878" s="16">
        <v>14573.374100000001</v>
      </c>
      <c r="F1878" s="17">
        <v>9.435108410646191E-2</v>
      </c>
      <c r="G1878" s="86"/>
    </row>
    <row r="1879" spans="2:7">
      <c r="G1879" s="86"/>
    </row>
    <row r="1880" spans="2:7">
      <c r="B1880" s="14" t="s">
        <v>17</v>
      </c>
      <c r="C1880" s="15">
        <v>158593</v>
      </c>
      <c r="D1880" s="15">
        <v>351.63</v>
      </c>
      <c r="E1880" s="16">
        <v>14801.311799999999</v>
      </c>
      <c r="F1880" s="17">
        <v>9.3328909851002256E-2</v>
      </c>
      <c r="G1880" s="86"/>
    </row>
    <row r="1881" spans="2:7">
      <c r="G1881" s="86"/>
    </row>
    <row r="1882" spans="2:7">
      <c r="B1882" s="14" t="s">
        <v>18</v>
      </c>
      <c r="C1882" s="15">
        <v>153419</v>
      </c>
      <c r="D1882" s="15">
        <v>337.51</v>
      </c>
      <c r="E1882" s="16">
        <v>11421.691000000001</v>
      </c>
      <c r="F1882" s="17">
        <v>7.4447695526629679E-2</v>
      </c>
      <c r="G1882" s="86"/>
    </row>
    <row r="1883" spans="2:7">
      <c r="G1883" s="86"/>
    </row>
    <row r="1884" spans="2:7">
      <c r="B1884" s="14" t="s">
        <v>19</v>
      </c>
      <c r="C1884" s="15">
        <v>139574</v>
      </c>
      <c r="D1884" s="15">
        <v>329.54</v>
      </c>
      <c r="E1884" s="16">
        <v>12318.146100000002</v>
      </c>
      <c r="F1884" s="17">
        <v>8.8255306145843773E-2</v>
      </c>
      <c r="G1884" s="86"/>
    </row>
    <row r="1885" spans="2:7">
      <c r="G1885" s="86"/>
    </row>
    <row r="1886" spans="2:7">
      <c r="B1886" s="14" t="s">
        <v>20</v>
      </c>
      <c r="C1886" s="15">
        <v>122342</v>
      </c>
      <c r="D1886" s="15">
        <v>268.22000000000003</v>
      </c>
      <c r="E1886" s="16">
        <v>9736.9531999999999</v>
      </c>
      <c r="F1886" s="17">
        <v>7.958798450246031E-2</v>
      </c>
      <c r="G1886" s="86"/>
    </row>
    <row r="1887" spans="2:7">
      <c r="G1887" s="86"/>
    </row>
    <row r="1888" spans="2:7">
      <c r="B1888" s="18"/>
      <c r="C1888" s="18">
        <f>SUM(C1864:C1886)</f>
        <v>1688156</v>
      </c>
      <c r="D1888" s="19"/>
      <c r="E1888" s="19">
        <f>SUM(E1864:E1886)</f>
        <v>135195.99230000001</v>
      </c>
      <c r="F1888" s="2">
        <f>E1888/C1888</f>
        <v>8.0085011278578533E-2</v>
      </c>
      <c r="G1888" s="86"/>
    </row>
    <row r="1889" spans="1:7">
      <c r="A1889" s="13" t="s">
        <v>7</v>
      </c>
      <c r="B1889" s="7" t="s">
        <v>21</v>
      </c>
      <c r="C1889" s="13" t="s">
        <v>183</v>
      </c>
    </row>
    <row r="1891" spans="1:7">
      <c r="B1891" s="14" t="s">
        <v>9</v>
      </c>
      <c r="C1891" s="15">
        <v>524</v>
      </c>
      <c r="E1891" s="16">
        <v>299.21980000000002</v>
      </c>
      <c r="F1891" s="17">
        <v>0.57103015267175572</v>
      </c>
      <c r="G1891" s="88"/>
    </row>
    <row r="1892" spans="1:7">
      <c r="G1892" s="86"/>
    </row>
    <row r="1893" spans="1:7">
      <c r="B1893" s="14" t="s">
        <v>10</v>
      </c>
      <c r="C1893" s="15">
        <v>677</v>
      </c>
      <c r="E1893" s="16">
        <v>371.56839999999994</v>
      </c>
      <c r="F1893" s="17">
        <v>0.5488454948301329</v>
      </c>
      <c r="G1893" s="86"/>
    </row>
    <row r="1894" spans="1:7">
      <c r="G1894" s="86"/>
    </row>
    <row r="1895" spans="1:7">
      <c r="B1895" s="14" t="s">
        <v>11</v>
      </c>
      <c r="C1895" s="15">
        <v>2394</v>
      </c>
      <c r="E1895" s="16">
        <v>1267.6576</v>
      </c>
      <c r="F1895" s="17">
        <v>0.52951445279866327</v>
      </c>
      <c r="G1895" s="86"/>
    </row>
    <row r="1896" spans="1:7">
      <c r="G1896" s="86"/>
    </row>
    <row r="1897" spans="1:7">
      <c r="B1897" s="14" t="s">
        <v>12</v>
      </c>
      <c r="C1897" s="15">
        <v>3303</v>
      </c>
      <c r="E1897" s="16">
        <v>1714.0446999999999</v>
      </c>
      <c r="F1897" s="17">
        <v>0.51893572509839536</v>
      </c>
      <c r="G1897" s="86"/>
    </row>
    <row r="1898" spans="1:7">
      <c r="G1898" s="86"/>
    </row>
    <row r="1899" spans="1:7">
      <c r="B1899" s="14" t="s">
        <v>13</v>
      </c>
      <c r="C1899" s="15">
        <v>7669</v>
      </c>
      <c r="E1899" s="16">
        <v>3801.6179999999999</v>
      </c>
      <c r="F1899" s="17">
        <v>0.49571234841569956</v>
      </c>
      <c r="G1899" s="86"/>
    </row>
    <row r="1900" spans="1:7">
      <c r="G1900" s="86"/>
    </row>
    <row r="1901" spans="1:7">
      <c r="B1901" s="14" t="s">
        <v>14</v>
      </c>
      <c r="C1901" s="15">
        <v>12703</v>
      </c>
      <c r="E1901" s="16">
        <v>6758.4895999999999</v>
      </c>
      <c r="F1901" s="17">
        <v>0.53203885696292219</v>
      </c>
      <c r="G1901" s="86"/>
    </row>
    <row r="1902" spans="1:7">
      <c r="G1902" s="86"/>
    </row>
    <row r="1903" spans="1:7">
      <c r="B1903" s="14" t="s">
        <v>15</v>
      </c>
      <c r="C1903" s="15">
        <v>11936</v>
      </c>
      <c r="E1903" s="16">
        <v>6742.2726000000002</v>
      </c>
      <c r="F1903" s="17">
        <v>0.56486868297587134</v>
      </c>
      <c r="G1903" s="86"/>
    </row>
    <row r="1904" spans="1:7">
      <c r="G1904" s="86"/>
    </row>
    <row r="1905" spans="1:7">
      <c r="B1905" s="14" t="s">
        <v>16</v>
      </c>
      <c r="C1905" s="15">
        <v>13119</v>
      </c>
      <c r="E1905" s="16">
        <v>8033.4637000000002</v>
      </c>
      <c r="F1905" s="17">
        <v>0.61235335772543642</v>
      </c>
      <c r="G1905" s="86"/>
    </row>
    <row r="1906" spans="1:7">
      <c r="G1906" s="86"/>
    </row>
    <row r="1907" spans="1:7">
      <c r="B1907" s="14" t="s">
        <v>17</v>
      </c>
      <c r="C1907" s="15">
        <v>13281</v>
      </c>
      <c r="E1907" s="16">
        <v>7736.5141000000003</v>
      </c>
      <c r="F1907" s="17">
        <v>0.58252496799939768</v>
      </c>
      <c r="G1907" s="86"/>
    </row>
    <row r="1908" spans="1:7">
      <c r="G1908" s="86"/>
    </row>
    <row r="1909" spans="1:7">
      <c r="B1909" s="14" t="s">
        <v>18</v>
      </c>
      <c r="C1909" s="15">
        <v>7331</v>
      </c>
      <c r="E1909" s="16">
        <v>4551.1868999999997</v>
      </c>
      <c r="F1909" s="17">
        <v>0.62081392715864137</v>
      </c>
      <c r="G1909" s="86"/>
    </row>
    <row r="1910" spans="1:7">
      <c r="G1910" s="86"/>
    </row>
    <row r="1911" spans="1:7">
      <c r="B1911" s="14" t="s">
        <v>19</v>
      </c>
      <c r="C1911" s="15">
        <v>4545</v>
      </c>
      <c r="E1911" s="16">
        <v>2833.0167999999999</v>
      </c>
      <c r="F1911" s="17">
        <v>0.62332602860286024</v>
      </c>
      <c r="G1911" s="86"/>
    </row>
    <row r="1912" spans="1:7">
      <c r="G1912" s="86"/>
    </row>
    <row r="1913" spans="1:7">
      <c r="B1913" s="14" t="s">
        <v>20</v>
      </c>
      <c r="C1913" s="15">
        <v>980</v>
      </c>
      <c r="E1913" s="16">
        <v>628.62130000000002</v>
      </c>
      <c r="F1913" s="17">
        <v>0.64145030612244913</v>
      </c>
      <c r="G1913" s="86"/>
    </row>
    <row r="1914" spans="1:7">
      <c r="G1914" s="86"/>
    </row>
    <row r="1915" spans="1:7">
      <c r="B1915" s="18"/>
      <c r="C1915" s="18">
        <f>SUM(C1891:C1913)</f>
        <v>78462</v>
      </c>
      <c r="D1915" s="19"/>
      <c r="E1915" s="19">
        <f>SUM(E1891:E1913)</f>
        <v>44737.673499999997</v>
      </c>
      <c r="F1915" s="2">
        <f>E1915/C1915</f>
        <v>0.57018268078815215</v>
      </c>
      <c r="G1915" s="86"/>
    </row>
    <row r="1916" spans="1:7">
      <c r="A1916" s="4" t="s">
        <v>184</v>
      </c>
      <c r="B1916" s="5" t="s">
        <v>184</v>
      </c>
      <c r="C1916" s="4"/>
      <c r="D1916" s="6"/>
      <c r="E1916" s="20">
        <f>(E1915+E1888)</f>
        <v>179933.66580000002</v>
      </c>
      <c r="F1916" s="2"/>
    </row>
    <row r="1917" spans="1:7">
      <c r="B1917" s="18"/>
      <c r="C1917" s="18"/>
      <c r="D1917" s="19"/>
      <c r="E1917" s="19"/>
      <c r="F1917" s="2"/>
    </row>
    <row r="1918" spans="1:7" s="3" customFormat="1">
      <c r="A1918" s="11" t="s">
        <v>135</v>
      </c>
      <c r="B1918" s="11" t="s">
        <v>136</v>
      </c>
      <c r="C1918" s="12" t="s">
        <v>137</v>
      </c>
    </row>
    <row r="1921" spans="1:7">
      <c r="A1921" s="13" t="s">
        <v>7</v>
      </c>
      <c r="B1921" s="7" t="s">
        <v>8</v>
      </c>
      <c r="C1921" s="13" t="s">
        <v>180</v>
      </c>
    </row>
    <row r="1922" spans="1:7">
      <c r="B1922" s="14" t="s">
        <v>9</v>
      </c>
      <c r="C1922" s="15">
        <v>161737</v>
      </c>
      <c r="D1922" s="15">
        <v>765.77</v>
      </c>
      <c r="E1922" s="16">
        <v>12097.774299999999</v>
      </c>
      <c r="F1922" s="17">
        <v>7.4799052164934432E-2</v>
      </c>
      <c r="G1922" s="88"/>
    </row>
    <row r="1923" spans="1:7">
      <c r="G1923" s="86"/>
    </row>
    <row r="1924" spans="1:7">
      <c r="B1924" s="14" t="s">
        <v>10</v>
      </c>
      <c r="C1924" s="15">
        <v>159144</v>
      </c>
      <c r="D1924" s="15">
        <v>554.89</v>
      </c>
      <c r="E1924" s="16">
        <v>9673.6903000000002</v>
      </c>
      <c r="F1924" s="17">
        <v>6.078576823505754E-2</v>
      </c>
      <c r="G1924" s="86"/>
    </row>
    <row r="1925" spans="1:7">
      <c r="G1925" s="86"/>
    </row>
    <row r="1926" spans="1:7">
      <c r="B1926" s="14" t="s">
        <v>11</v>
      </c>
      <c r="C1926" s="15">
        <v>165416</v>
      </c>
      <c r="D1926" s="15">
        <v>669.17</v>
      </c>
      <c r="E1926" s="16">
        <v>10740.880999999999</v>
      </c>
      <c r="F1926" s="17">
        <v>6.4932539778497833E-2</v>
      </c>
      <c r="G1926" s="86"/>
    </row>
    <row r="1927" spans="1:7">
      <c r="G1927" s="86"/>
    </row>
    <row r="1928" spans="1:7">
      <c r="B1928" s="14" t="s">
        <v>12</v>
      </c>
      <c r="C1928" s="15">
        <v>210968</v>
      </c>
      <c r="D1928" s="15">
        <v>712.72</v>
      </c>
      <c r="E1928" s="16">
        <v>12676.263400000002</v>
      </c>
      <c r="F1928" s="17">
        <v>6.0086190322702959E-2</v>
      </c>
      <c r="G1928" s="86"/>
    </row>
    <row r="1929" spans="1:7">
      <c r="G1929" s="86"/>
    </row>
    <row r="1930" spans="1:7">
      <c r="B1930" s="14" t="s">
        <v>13</v>
      </c>
      <c r="C1930" s="15">
        <v>302763</v>
      </c>
      <c r="D1930" s="15">
        <v>880.95</v>
      </c>
      <c r="E1930" s="16">
        <v>21563.596299999997</v>
      </c>
      <c r="F1930" s="17">
        <v>7.1222693327784428E-2</v>
      </c>
      <c r="G1930" s="86"/>
    </row>
    <row r="1931" spans="1:7">
      <c r="G1931" s="86"/>
    </row>
    <row r="1932" spans="1:7">
      <c r="B1932" s="14" t="s">
        <v>14</v>
      </c>
      <c r="C1932" s="15">
        <v>381146</v>
      </c>
      <c r="D1932" s="15">
        <v>961.42</v>
      </c>
      <c r="E1932" s="16">
        <v>25854.952799999999</v>
      </c>
      <c r="F1932" s="17">
        <v>6.7834774076075827E-2</v>
      </c>
      <c r="G1932" s="86"/>
    </row>
    <row r="1933" spans="1:7">
      <c r="G1933" s="86"/>
    </row>
    <row r="1934" spans="1:7">
      <c r="B1934" s="14" t="s">
        <v>15</v>
      </c>
      <c r="C1934" s="15">
        <v>421288</v>
      </c>
      <c r="D1934" s="15">
        <v>1024.8399999999999</v>
      </c>
      <c r="E1934" s="16">
        <v>52064.950499999999</v>
      </c>
      <c r="F1934" s="17">
        <v>0.12358517332561098</v>
      </c>
      <c r="G1934" s="86"/>
    </row>
    <row r="1935" spans="1:7">
      <c r="G1935" s="86"/>
    </row>
    <row r="1936" spans="1:7">
      <c r="B1936" s="14" t="s">
        <v>16</v>
      </c>
      <c r="C1936" s="15">
        <v>375468</v>
      </c>
      <c r="D1936" s="15">
        <v>1022.64</v>
      </c>
      <c r="E1936" s="16">
        <v>35425.8128</v>
      </c>
      <c r="F1936" s="17">
        <v>9.4351083980525635E-2</v>
      </c>
      <c r="G1936" s="86"/>
    </row>
    <row r="1937" spans="1:7">
      <c r="G1937" s="86"/>
    </row>
    <row r="1938" spans="1:7">
      <c r="B1938" s="14" t="s">
        <v>17</v>
      </c>
      <c r="C1938" s="15">
        <v>365497</v>
      </c>
      <c r="D1938" s="15">
        <v>1020.66</v>
      </c>
      <c r="E1938" s="16">
        <v>34111.436699999998</v>
      </c>
      <c r="F1938" s="17">
        <v>9.3328910223613323E-2</v>
      </c>
      <c r="G1938" s="86"/>
    </row>
    <row r="1939" spans="1:7">
      <c r="G1939" s="86"/>
    </row>
    <row r="1940" spans="1:7">
      <c r="B1940" s="14" t="s">
        <v>18</v>
      </c>
      <c r="C1940" s="15">
        <v>252228</v>
      </c>
      <c r="D1940" s="15">
        <v>798.28</v>
      </c>
      <c r="E1940" s="16">
        <v>18777.793300000001</v>
      </c>
      <c r="F1940" s="17">
        <v>7.4447695339137601E-2</v>
      </c>
      <c r="G1940" s="86"/>
    </row>
    <row r="1941" spans="1:7">
      <c r="G1941" s="86"/>
    </row>
    <row r="1942" spans="1:7">
      <c r="B1942" s="14" t="s">
        <v>19</v>
      </c>
      <c r="C1942" s="15">
        <v>197478</v>
      </c>
      <c r="D1942" s="15">
        <v>650.79</v>
      </c>
      <c r="E1942" s="16">
        <v>17428.481400000001</v>
      </c>
      <c r="F1942" s="17">
        <v>8.8255306413878992E-2</v>
      </c>
      <c r="G1942" s="86"/>
    </row>
    <row r="1943" spans="1:7">
      <c r="G1943" s="86"/>
    </row>
    <row r="1944" spans="1:7">
      <c r="B1944" s="14" t="s">
        <v>20</v>
      </c>
      <c r="C1944" s="15">
        <v>161848</v>
      </c>
      <c r="D1944" s="15">
        <v>712.29</v>
      </c>
      <c r="E1944" s="16">
        <v>12881.156000000001</v>
      </c>
      <c r="F1944" s="17">
        <v>7.9587983787257163E-2</v>
      </c>
      <c r="G1944" s="86"/>
    </row>
    <row r="1945" spans="1:7">
      <c r="G1945" s="86"/>
    </row>
    <row r="1946" spans="1:7">
      <c r="B1946" s="18"/>
      <c r="C1946" s="18">
        <f>SUM(C1922:C1944)</f>
        <v>3154981</v>
      </c>
      <c r="D1946" s="19"/>
      <c r="E1946" s="19">
        <f>SUM(E1922:E1944)</f>
        <v>263296.78879999998</v>
      </c>
      <c r="F1946" s="2">
        <f>E1946/C1946</f>
        <v>8.3454318361980626E-2</v>
      </c>
      <c r="G1946" s="86"/>
    </row>
    <row r="1947" spans="1:7">
      <c r="A1947" s="4" t="s">
        <v>184</v>
      </c>
      <c r="B1947" s="5" t="s">
        <v>184</v>
      </c>
      <c r="C1947" s="4"/>
      <c r="D1947" s="6"/>
      <c r="E1947" s="20">
        <f>(E1946+E1919)</f>
        <v>263296.78879999998</v>
      </c>
      <c r="F1947" s="2"/>
    </row>
    <row r="1948" spans="1:7">
      <c r="B1948" s="18"/>
      <c r="C1948" s="18"/>
      <c r="D1948" s="19"/>
      <c r="E1948" s="19"/>
      <c r="F1948" s="2"/>
    </row>
    <row r="1949" spans="1:7" s="3" customFormat="1">
      <c r="A1949" s="11" t="s">
        <v>138</v>
      </c>
      <c r="B1949" s="11" t="s">
        <v>139</v>
      </c>
      <c r="C1949" s="12" t="s">
        <v>140</v>
      </c>
    </row>
    <row r="1952" spans="1:7">
      <c r="A1952" s="13" t="s">
        <v>7</v>
      </c>
      <c r="B1952" s="7" t="s">
        <v>8</v>
      </c>
      <c r="C1952" s="13" t="s">
        <v>180</v>
      </c>
    </row>
    <row r="1953" spans="2:7">
      <c r="B1953" s="14" t="s">
        <v>9</v>
      </c>
      <c r="C1953" s="15">
        <v>89410</v>
      </c>
      <c r="D1953" s="15">
        <v>220.38</v>
      </c>
      <c r="E1953" s="16">
        <v>6687.7831999999999</v>
      </c>
      <c r="F1953" s="17">
        <v>7.4799051560228161E-2</v>
      </c>
      <c r="G1953" s="88"/>
    </row>
    <row r="1954" spans="2:7">
      <c r="G1954" s="86"/>
    </row>
    <row r="1955" spans="2:7">
      <c r="B1955" s="14" t="s">
        <v>10</v>
      </c>
      <c r="C1955" s="15">
        <v>88825</v>
      </c>
      <c r="D1955" s="15">
        <v>289.36</v>
      </c>
      <c r="E1955" s="16">
        <v>5399.2959000000001</v>
      </c>
      <c r="F1955" s="17">
        <v>6.0785768646214461E-2</v>
      </c>
      <c r="G1955" s="86"/>
    </row>
    <row r="1956" spans="2:7">
      <c r="G1956" s="86"/>
    </row>
    <row r="1957" spans="2:7">
      <c r="B1957" s="14" t="s">
        <v>11</v>
      </c>
      <c r="C1957" s="15">
        <v>141459</v>
      </c>
      <c r="D1957" s="15">
        <v>381.24</v>
      </c>
      <c r="E1957" s="16">
        <v>9185.2921000000006</v>
      </c>
      <c r="F1957" s="17">
        <v>6.4932539463731537E-2</v>
      </c>
      <c r="G1957" s="86"/>
    </row>
    <row r="1958" spans="2:7">
      <c r="G1958" s="86"/>
    </row>
    <row r="1959" spans="2:7">
      <c r="B1959" s="14" t="s">
        <v>12</v>
      </c>
      <c r="C1959" s="15">
        <v>165648</v>
      </c>
      <c r="D1959" s="15">
        <v>477.73</v>
      </c>
      <c r="E1959" s="16">
        <v>9953.1573000000008</v>
      </c>
      <c r="F1959" s="17">
        <v>6.0086190596928421E-2</v>
      </c>
      <c r="G1959" s="86"/>
    </row>
    <row r="1960" spans="2:7">
      <c r="G1960" s="86"/>
    </row>
    <row r="1961" spans="2:7">
      <c r="B1961" s="14" t="s">
        <v>13</v>
      </c>
      <c r="C1961" s="15">
        <v>310992</v>
      </c>
      <c r="D1961" s="15">
        <v>737.51</v>
      </c>
      <c r="E1961" s="16">
        <v>22149.6878</v>
      </c>
      <c r="F1961" s="17">
        <v>7.1222693188249211E-2</v>
      </c>
      <c r="G1961" s="86"/>
    </row>
    <row r="1962" spans="2:7">
      <c r="G1962" s="86"/>
    </row>
    <row r="1963" spans="2:7">
      <c r="B1963" s="14" t="s">
        <v>14</v>
      </c>
      <c r="C1963" s="15">
        <v>373142</v>
      </c>
      <c r="D1963" s="15">
        <v>816.6</v>
      </c>
      <c r="E1963" s="16">
        <v>25312.0033</v>
      </c>
      <c r="F1963" s="17">
        <v>6.7834774161043235E-2</v>
      </c>
      <c r="G1963" s="86"/>
    </row>
    <row r="1964" spans="2:7">
      <c r="G1964" s="86"/>
    </row>
    <row r="1965" spans="2:7">
      <c r="B1965" s="14" t="s">
        <v>15</v>
      </c>
      <c r="C1965" s="15">
        <v>462126</v>
      </c>
      <c r="D1965" s="15">
        <v>999.45</v>
      </c>
      <c r="E1965" s="16">
        <v>57111.921799999996</v>
      </c>
      <c r="F1965" s="17">
        <v>0.12358517330771263</v>
      </c>
      <c r="G1965" s="86"/>
    </row>
    <row r="1966" spans="2:7">
      <c r="G1966" s="86"/>
    </row>
    <row r="1967" spans="2:7">
      <c r="B1967" s="14" t="s">
        <v>16</v>
      </c>
      <c r="C1967" s="15">
        <v>455714</v>
      </c>
      <c r="D1967" s="15">
        <v>937.68</v>
      </c>
      <c r="E1967" s="16">
        <v>42997.109799999998</v>
      </c>
      <c r="F1967" s="17">
        <v>9.4351083793782931E-2</v>
      </c>
      <c r="G1967" s="86"/>
    </row>
    <row r="1968" spans="2:7">
      <c r="G1968" s="86"/>
    </row>
    <row r="1969" spans="1:7">
      <c r="B1969" s="14" t="s">
        <v>17</v>
      </c>
      <c r="C1969" s="15">
        <v>436555</v>
      </c>
      <c r="D1969" s="15">
        <v>895.91</v>
      </c>
      <c r="E1969" s="16">
        <v>40743.202299999997</v>
      </c>
      <c r="F1969" s="17">
        <v>9.3328909988432157E-2</v>
      </c>
      <c r="G1969" s="86"/>
    </row>
    <row r="1970" spans="1:7">
      <c r="G1970" s="86"/>
    </row>
    <row r="1971" spans="1:7">
      <c r="B1971" s="14" t="s">
        <v>18</v>
      </c>
      <c r="C1971" s="15">
        <v>257790</v>
      </c>
      <c r="D1971" s="15">
        <v>685.1</v>
      </c>
      <c r="E1971" s="16">
        <v>19191.8714</v>
      </c>
      <c r="F1971" s="17">
        <v>7.4447695410993442E-2</v>
      </c>
      <c r="G1971" s="86"/>
    </row>
    <row r="1972" spans="1:7">
      <c r="G1972" s="86"/>
    </row>
    <row r="1973" spans="1:7">
      <c r="B1973" s="14" t="s">
        <v>19</v>
      </c>
      <c r="C1973" s="15">
        <v>151462</v>
      </c>
      <c r="D1973" s="15">
        <v>430.45</v>
      </c>
      <c r="E1973" s="16">
        <v>13367.325199999999</v>
      </c>
      <c r="F1973" s="17">
        <v>8.8255306281443527E-2</v>
      </c>
      <c r="G1973" s="86"/>
    </row>
    <row r="1974" spans="1:7">
      <c r="G1974" s="86"/>
    </row>
    <row r="1975" spans="1:7">
      <c r="B1975" s="14" t="s">
        <v>20</v>
      </c>
      <c r="C1975" s="15">
        <v>94922</v>
      </c>
      <c r="D1975" s="15">
        <v>198.86</v>
      </c>
      <c r="E1975" s="16">
        <v>7554.650599999999</v>
      </c>
      <c r="F1975" s="17">
        <v>7.9587983818292907E-2</v>
      </c>
      <c r="G1975" s="86"/>
    </row>
    <row r="1976" spans="1:7">
      <c r="G1976" s="86"/>
    </row>
    <row r="1977" spans="1:7">
      <c r="B1977" s="18"/>
      <c r="C1977" s="18">
        <f>SUM(C1953:C1975)</f>
        <v>3028045</v>
      </c>
      <c r="D1977" s="19"/>
      <c r="E1977" s="19">
        <f>SUM(E1953:E1975)</f>
        <v>259653.30069999999</v>
      </c>
      <c r="F1977" s="2">
        <f>E1977/C1977</f>
        <v>8.5749485460090591E-2</v>
      </c>
      <c r="G1977" s="86"/>
    </row>
    <row r="1978" spans="1:7">
      <c r="A1978" s="13" t="s">
        <v>7</v>
      </c>
      <c r="B1978" s="7" t="s">
        <v>21</v>
      </c>
      <c r="C1978" s="13" t="s">
        <v>183</v>
      </c>
    </row>
    <row r="1980" spans="1:7">
      <c r="B1980" s="14" t="s">
        <v>9</v>
      </c>
      <c r="C1980" s="15">
        <v>440</v>
      </c>
      <c r="E1980" s="16">
        <v>251.25329999999997</v>
      </c>
      <c r="F1980" s="17">
        <v>0.57103022727272723</v>
      </c>
      <c r="G1980" s="88" t="s">
        <v>205</v>
      </c>
    </row>
    <row r="1981" spans="1:7">
      <c r="G1981" s="86"/>
    </row>
    <row r="1982" spans="1:7">
      <c r="B1982" s="14" t="s">
        <v>10</v>
      </c>
      <c r="C1982" s="15">
        <v>490</v>
      </c>
      <c r="E1982" s="16">
        <v>268.93430000000001</v>
      </c>
      <c r="F1982" s="17">
        <v>0.54884551020408168</v>
      </c>
      <c r="G1982" s="86"/>
    </row>
    <row r="1983" spans="1:7">
      <c r="G1983" s="86"/>
    </row>
    <row r="1984" spans="1:7">
      <c r="B1984" s="14" t="s">
        <v>11</v>
      </c>
      <c r="C1984" s="15">
        <v>1504</v>
      </c>
      <c r="E1984" s="16">
        <v>796.38980000000015</v>
      </c>
      <c r="F1984" s="17">
        <v>0.5295144946808511</v>
      </c>
      <c r="G1984" s="86"/>
    </row>
    <row r="1985" spans="2:7">
      <c r="G1985" s="86"/>
    </row>
    <row r="1986" spans="2:7">
      <c r="B1986" s="14" t="s">
        <v>12</v>
      </c>
      <c r="C1986" s="15">
        <v>1887</v>
      </c>
      <c r="E1986" s="16">
        <v>979.23169999999993</v>
      </c>
      <c r="F1986" s="17">
        <v>0.51893571807101213</v>
      </c>
      <c r="G1986" s="86"/>
    </row>
    <row r="1987" spans="2:7">
      <c r="G1987" s="86"/>
    </row>
    <row r="1988" spans="2:7">
      <c r="B1988" s="14" t="s">
        <v>13</v>
      </c>
      <c r="C1988" s="15">
        <v>3230</v>
      </c>
      <c r="E1988" s="16">
        <v>1601.1508999999999</v>
      </c>
      <c r="F1988" s="17">
        <v>0.49571235294117649</v>
      </c>
      <c r="G1988" s="86"/>
    </row>
    <row r="1989" spans="2:7">
      <c r="G1989" s="86"/>
    </row>
    <row r="1990" spans="2:7">
      <c r="B1990" s="14" t="s">
        <v>14</v>
      </c>
      <c r="C1990" s="15">
        <v>4163</v>
      </c>
      <c r="E1990" s="16">
        <v>2214.8777</v>
      </c>
      <c r="F1990" s="17">
        <v>0.53203884218111941</v>
      </c>
      <c r="G1990" s="86"/>
    </row>
    <row r="1991" spans="2:7">
      <c r="G1991" s="86"/>
    </row>
    <row r="1992" spans="2:7">
      <c r="B1992" s="14" t="s">
        <v>15</v>
      </c>
      <c r="C1992" s="15">
        <v>4511</v>
      </c>
      <c r="E1992" s="16">
        <v>2548.1226999999999</v>
      </c>
      <c r="F1992" s="17">
        <v>0.56486869873642209</v>
      </c>
      <c r="G1992" s="86"/>
    </row>
    <row r="1993" spans="2:7">
      <c r="G1993" s="86"/>
    </row>
    <row r="1994" spans="2:7">
      <c r="B1994" s="14" t="s">
        <v>16</v>
      </c>
      <c r="C1994" s="15">
        <v>4853</v>
      </c>
      <c r="E1994" s="16">
        <v>2971.7509000000005</v>
      </c>
      <c r="F1994" s="17">
        <v>0.61235336905007209</v>
      </c>
      <c r="G1994" s="86"/>
    </row>
    <row r="1995" spans="2:7">
      <c r="G1995" s="86"/>
    </row>
    <row r="1996" spans="2:7">
      <c r="B1996" s="14" t="s">
        <v>17</v>
      </c>
      <c r="C1996" s="15">
        <v>4493</v>
      </c>
      <c r="E1996" s="16">
        <v>2617.2847000000002</v>
      </c>
      <c r="F1996" s="17">
        <v>0.58252497217894506</v>
      </c>
      <c r="G1996" s="86"/>
    </row>
    <row r="1997" spans="2:7">
      <c r="G1997" s="86"/>
    </row>
    <row r="1998" spans="2:7">
      <c r="B1998" s="14" t="s">
        <v>18</v>
      </c>
      <c r="C1998" s="15">
        <v>3414</v>
      </c>
      <c r="E1998" s="16">
        <v>2119.4587999999999</v>
      </c>
      <c r="F1998" s="17">
        <v>0.62081394258933797</v>
      </c>
      <c r="G1998" s="86"/>
    </row>
    <row r="1999" spans="2:7">
      <c r="G1999" s="86"/>
    </row>
    <row r="2000" spans="2:7">
      <c r="B2000" s="14" t="s">
        <v>19</v>
      </c>
      <c r="C2000" s="15">
        <v>1550</v>
      </c>
      <c r="E2000" s="16">
        <v>966.15539999999999</v>
      </c>
      <c r="F2000" s="17">
        <v>0.62332606451612904</v>
      </c>
      <c r="G2000" s="86"/>
    </row>
    <row r="2001" spans="1:7">
      <c r="G2001" s="86"/>
    </row>
    <row r="2002" spans="1:7">
      <c r="B2002" s="14" t="s">
        <v>20</v>
      </c>
      <c r="C2002" s="15">
        <v>700</v>
      </c>
      <c r="E2002" s="16">
        <v>449.01519999999999</v>
      </c>
      <c r="F2002" s="17">
        <v>0.64145028571428564</v>
      </c>
      <c r="G2002" s="86"/>
    </row>
    <row r="2003" spans="1:7">
      <c r="G2003" s="86"/>
    </row>
    <row r="2004" spans="1:7">
      <c r="B2004" s="18"/>
      <c r="C2004" s="18">
        <f>SUM(C1980:C2002)</f>
        <v>31235</v>
      </c>
      <c r="D2004" s="19"/>
      <c r="E2004" s="19">
        <f>SUM(E1980:E2002)</f>
        <v>17783.625400000004</v>
      </c>
      <c r="F2004" s="2">
        <f>E2004/C2004</f>
        <v>0.56934930046422294</v>
      </c>
      <c r="G2004" s="86"/>
    </row>
    <row r="2005" spans="1:7">
      <c r="A2005" s="4" t="s">
        <v>184</v>
      </c>
      <c r="B2005" s="5" t="s">
        <v>184</v>
      </c>
      <c r="C2005" s="4"/>
      <c r="D2005" s="6"/>
      <c r="E2005" s="20">
        <f>(E2004+E1977)</f>
        <v>277436.92609999998</v>
      </c>
      <c r="F2005" s="2"/>
      <c r="G2005" s="38"/>
    </row>
    <row r="2006" spans="1:7">
      <c r="B2006" s="18"/>
      <c r="C2006" s="18"/>
      <c r="D2006" s="19"/>
      <c r="E2006" s="19"/>
      <c r="F2006" s="2"/>
    </row>
    <row r="2007" spans="1:7" s="3" customFormat="1">
      <c r="A2007" s="11" t="s">
        <v>141</v>
      </c>
      <c r="B2007" s="11" t="s">
        <v>142</v>
      </c>
      <c r="C2007" s="12" t="s">
        <v>143</v>
      </c>
    </row>
    <row r="2010" spans="1:7">
      <c r="A2010" s="13" t="s">
        <v>7</v>
      </c>
      <c r="B2010" s="7" t="s">
        <v>8</v>
      </c>
      <c r="C2010" s="13" t="s">
        <v>180</v>
      </c>
    </row>
    <row r="2011" spans="1:7">
      <c r="B2011" s="14" t="s">
        <v>9</v>
      </c>
      <c r="C2011" s="15">
        <v>171292</v>
      </c>
      <c r="D2011" s="15">
        <v>343.83</v>
      </c>
      <c r="E2011" s="16">
        <v>12812.4792</v>
      </c>
      <c r="F2011" s="17">
        <v>7.4799051911356038E-2</v>
      </c>
      <c r="G2011" s="88"/>
    </row>
    <row r="2012" spans="1:7">
      <c r="G2012" s="86"/>
    </row>
    <row r="2013" spans="1:7">
      <c r="B2013" s="14" t="s">
        <v>10</v>
      </c>
      <c r="C2013" s="15">
        <v>164922</v>
      </c>
      <c r="D2013" s="15">
        <v>374.39</v>
      </c>
      <c r="E2013" s="16">
        <v>10024.9105</v>
      </c>
      <c r="F2013" s="17">
        <v>6.0785768423860971E-2</v>
      </c>
      <c r="G2013" s="86"/>
    </row>
    <row r="2014" spans="1:7">
      <c r="G2014" s="86"/>
    </row>
    <row r="2015" spans="1:7">
      <c r="B2015" s="14" t="s">
        <v>11</v>
      </c>
      <c r="C2015" s="15">
        <v>171891</v>
      </c>
      <c r="D2015" s="15">
        <v>450.37</v>
      </c>
      <c r="E2015" s="16">
        <v>11161.3192</v>
      </c>
      <c r="F2015" s="17">
        <v>6.4932539807203399E-2</v>
      </c>
      <c r="G2015" s="86"/>
    </row>
    <row r="2016" spans="1:7">
      <c r="G2016" s="86"/>
    </row>
    <row r="2017" spans="2:7">
      <c r="B2017" s="14" t="s">
        <v>12</v>
      </c>
      <c r="C2017" s="15">
        <v>206727</v>
      </c>
      <c r="D2017" s="15">
        <v>567.96</v>
      </c>
      <c r="E2017" s="16">
        <v>12421.437900000001</v>
      </c>
      <c r="F2017" s="17">
        <v>6.0086190483100897E-2</v>
      </c>
      <c r="G2017" s="86"/>
    </row>
    <row r="2018" spans="2:7">
      <c r="G2018" s="86"/>
    </row>
    <row r="2019" spans="2:7">
      <c r="B2019" s="14" t="s">
        <v>13</v>
      </c>
      <c r="C2019" s="15">
        <v>393432</v>
      </c>
      <c r="D2019" s="15">
        <v>985.57</v>
      </c>
      <c r="E2019" s="16">
        <v>28021.286600000003</v>
      </c>
      <c r="F2019" s="17">
        <v>7.1222693121047606E-2</v>
      </c>
      <c r="G2019" s="86"/>
    </row>
    <row r="2020" spans="2:7">
      <c r="G2020" s="86"/>
    </row>
    <row r="2021" spans="2:7">
      <c r="B2021" s="14" t="s">
        <v>14</v>
      </c>
      <c r="C2021" s="15">
        <v>506448</v>
      </c>
      <c r="D2021" s="15">
        <v>1103.49</v>
      </c>
      <c r="E2021" s="16">
        <v>34354.7857</v>
      </c>
      <c r="F2021" s="17">
        <v>6.7834774152528976E-2</v>
      </c>
      <c r="G2021" s="86"/>
    </row>
    <row r="2022" spans="2:7">
      <c r="G2022" s="86"/>
    </row>
    <row r="2023" spans="2:7">
      <c r="B2023" s="14" t="s">
        <v>15</v>
      </c>
      <c r="C2023" s="15">
        <v>623976</v>
      </c>
      <c r="D2023" s="15">
        <v>1274.7</v>
      </c>
      <c r="E2023" s="16">
        <v>77114.182100000005</v>
      </c>
      <c r="F2023" s="17">
        <v>0.12358517330794774</v>
      </c>
      <c r="G2023" s="86"/>
    </row>
    <row r="2024" spans="2:7">
      <c r="G2024" s="86"/>
    </row>
    <row r="2025" spans="2:7">
      <c r="B2025" s="14" t="s">
        <v>16</v>
      </c>
      <c r="C2025" s="15">
        <v>561625</v>
      </c>
      <c r="D2025" s="15">
        <v>1156.8900000000001</v>
      </c>
      <c r="E2025" s="16">
        <v>52989.927499999998</v>
      </c>
      <c r="F2025" s="17">
        <v>9.4351083908301797E-2</v>
      </c>
      <c r="G2025" s="86"/>
    </row>
    <row r="2026" spans="2:7">
      <c r="G2026" s="86"/>
    </row>
    <row r="2027" spans="2:7">
      <c r="B2027" s="14" t="s">
        <v>17</v>
      </c>
      <c r="C2027" s="15">
        <v>497566</v>
      </c>
      <c r="D2027" s="15">
        <v>1106.04</v>
      </c>
      <c r="E2027" s="16">
        <v>46437.292400000006</v>
      </c>
      <c r="F2027" s="17">
        <v>9.3328909933556539E-2</v>
      </c>
      <c r="G2027" s="86"/>
    </row>
    <row r="2028" spans="2:7">
      <c r="G2028" s="86"/>
    </row>
    <row r="2029" spans="2:7">
      <c r="B2029" s="14" t="s">
        <v>18</v>
      </c>
      <c r="C2029" s="15">
        <v>274394</v>
      </c>
      <c r="D2029" s="15">
        <v>755.42</v>
      </c>
      <c r="E2029" s="16">
        <v>20428.000899999999</v>
      </c>
      <c r="F2029" s="17">
        <v>7.444769528488232E-2</v>
      </c>
      <c r="G2029" s="86"/>
    </row>
    <row r="2030" spans="2:7">
      <c r="G2030" s="86"/>
    </row>
    <row r="2031" spans="2:7">
      <c r="B2031" s="14" t="s">
        <v>19</v>
      </c>
      <c r="C2031" s="15">
        <v>128817</v>
      </c>
      <c r="D2031" s="15">
        <v>477.86</v>
      </c>
      <c r="E2031" s="16">
        <v>11368.783799999999</v>
      </c>
      <c r="F2031" s="17">
        <v>8.8255306364843134E-2</v>
      </c>
      <c r="G2031" s="86"/>
    </row>
    <row r="2032" spans="2:7">
      <c r="G2032" s="86"/>
    </row>
    <row r="2033" spans="1:7">
      <c r="B2033" s="14" t="s">
        <v>20</v>
      </c>
      <c r="C2033" s="15">
        <v>66308</v>
      </c>
      <c r="D2033" s="15">
        <v>142.97999999999999</v>
      </c>
      <c r="E2033" s="16">
        <v>5277.32</v>
      </c>
      <c r="F2033" s="17">
        <v>7.9587983350425273E-2</v>
      </c>
      <c r="G2033" s="86"/>
    </row>
    <row r="2034" spans="1:7">
      <c r="G2034" s="86"/>
    </row>
    <row r="2035" spans="1:7">
      <c r="B2035" s="18"/>
      <c r="C2035" s="18">
        <f>SUM(C2011:C2033)</f>
        <v>3767398</v>
      </c>
      <c r="D2035" s="19"/>
      <c r="E2035" s="19">
        <f>SUM(E2011:E2033)</f>
        <v>322411.72579999996</v>
      </c>
      <c r="F2035" s="2">
        <f>E2035/C2035</f>
        <v>8.5579417359142818E-2</v>
      </c>
      <c r="G2035" s="86"/>
    </row>
    <row r="2036" spans="1:7">
      <c r="A2036" s="13" t="s">
        <v>7</v>
      </c>
      <c r="B2036" s="7" t="s">
        <v>21</v>
      </c>
      <c r="C2036" s="13" t="s">
        <v>183</v>
      </c>
    </row>
    <row r="2038" spans="1:7">
      <c r="B2038" s="14" t="s">
        <v>9</v>
      </c>
      <c r="C2038" s="15">
        <v>1341.1</v>
      </c>
      <c r="E2038" s="16">
        <v>765.81100000000004</v>
      </c>
      <c r="F2038" s="17">
        <v>0.57103198866602045</v>
      </c>
      <c r="G2038" s="88"/>
    </row>
    <row r="2039" spans="1:7">
      <c r="G2039" s="86"/>
    </row>
    <row r="2040" spans="1:7">
      <c r="B2040" s="14" t="s">
        <v>10</v>
      </c>
      <c r="C2040" s="15">
        <v>951.9</v>
      </c>
      <c r="E2040" s="16">
        <v>522.44539999999995</v>
      </c>
      <c r="F2040" s="17">
        <v>0.5488448366425045</v>
      </c>
      <c r="G2040" s="86"/>
    </row>
    <row r="2041" spans="1:7">
      <c r="G2041" s="86"/>
    </row>
    <row r="2042" spans="1:7">
      <c r="B2042" s="14" t="s">
        <v>11</v>
      </c>
      <c r="C2042" s="15">
        <v>3481</v>
      </c>
      <c r="E2042" s="16">
        <v>1843.2387000000003</v>
      </c>
      <c r="F2042" s="17">
        <v>0.52951413386957769</v>
      </c>
      <c r="G2042" s="86"/>
    </row>
    <row r="2043" spans="1:7">
      <c r="G2043" s="86"/>
    </row>
    <row r="2044" spans="1:7">
      <c r="B2044" s="14" t="s">
        <v>12</v>
      </c>
      <c r="C2044" s="15">
        <v>4240.3</v>
      </c>
      <c r="E2044" s="16">
        <v>2200.4396999999999</v>
      </c>
      <c r="F2044" s="17">
        <v>0.51893491026578309</v>
      </c>
      <c r="G2044" s="86"/>
    </row>
    <row r="2045" spans="1:7">
      <c r="G2045" s="86"/>
    </row>
    <row r="2046" spans="1:7">
      <c r="B2046" s="14" t="s">
        <v>13</v>
      </c>
      <c r="C2046" s="15">
        <v>5041.6000000000004</v>
      </c>
      <c r="E2046" s="16">
        <v>2499.1867000000002</v>
      </c>
      <c r="F2046" s="17">
        <v>0.49571300777530941</v>
      </c>
      <c r="G2046" s="86"/>
    </row>
    <row r="2047" spans="1:7">
      <c r="G2047" s="86"/>
    </row>
    <row r="2048" spans="1:7">
      <c r="B2048" s="14" t="s">
        <v>14</v>
      </c>
      <c r="C2048" s="15">
        <v>6103.7</v>
      </c>
      <c r="E2048" s="16">
        <v>3247.4086000000007</v>
      </c>
      <c r="F2048" s="17">
        <v>0.53203935317921913</v>
      </c>
      <c r="G2048" s="86"/>
    </row>
    <row r="2049" spans="1:7">
      <c r="G2049" s="86"/>
    </row>
    <row r="2050" spans="1:7">
      <c r="B2050" s="14" t="s">
        <v>15</v>
      </c>
      <c r="C2050" s="15">
        <v>3912.5</v>
      </c>
      <c r="E2050" s="16">
        <v>2210.0508</v>
      </c>
      <c r="F2050" s="17">
        <v>0.56486921405750801</v>
      </c>
      <c r="G2050" s="86"/>
    </row>
    <row r="2051" spans="1:7">
      <c r="G2051" s="86"/>
    </row>
    <row r="2052" spans="1:7">
      <c r="B2052" s="14" t="s">
        <v>16</v>
      </c>
      <c r="C2052" s="15">
        <v>7992.1</v>
      </c>
      <c r="E2052" s="16">
        <v>4893.9848000000002</v>
      </c>
      <c r="F2052" s="17">
        <v>0.6123527983884085</v>
      </c>
      <c r="G2052" s="86"/>
    </row>
    <row r="2053" spans="1:7">
      <c r="G2053" s="86"/>
    </row>
    <row r="2054" spans="1:7">
      <c r="B2054" s="14" t="s">
        <v>17</v>
      </c>
      <c r="C2054" s="15">
        <v>7858</v>
      </c>
      <c r="E2054" s="16">
        <v>4577.4861000000001</v>
      </c>
      <c r="F2054" s="17">
        <v>0.58252559175362684</v>
      </c>
      <c r="G2054" s="86"/>
    </row>
    <row r="2055" spans="1:7">
      <c r="G2055" s="86"/>
    </row>
    <row r="2056" spans="1:7">
      <c r="B2056" s="14" t="s">
        <v>18</v>
      </c>
      <c r="C2056" s="15">
        <v>5988.4</v>
      </c>
      <c r="E2056" s="16">
        <v>3717.6792999999998</v>
      </c>
      <c r="F2056" s="17">
        <v>0.62081345601496229</v>
      </c>
      <c r="G2056" s="86"/>
    </row>
    <row r="2057" spans="1:7">
      <c r="G2057" s="86"/>
    </row>
    <row r="2058" spans="1:7">
      <c r="B2058" s="14" t="s">
        <v>19</v>
      </c>
      <c r="C2058" s="15">
        <v>2749.3</v>
      </c>
      <c r="E2058" s="16">
        <v>1713.7128</v>
      </c>
      <c r="F2058" s="17">
        <v>0.62332695595242427</v>
      </c>
      <c r="G2058" s="86"/>
    </row>
    <row r="2059" spans="1:7">
      <c r="G2059" s="86"/>
    </row>
    <row r="2060" spans="1:7">
      <c r="B2060" s="14" t="s">
        <v>20</v>
      </c>
      <c r="C2060" s="15">
        <v>935.8</v>
      </c>
      <c r="E2060" s="16">
        <v>600.27149999999995</v>
      </c>
      <c r="F2060" s="17">
        <v>0.64145276768540282</v>
      </c>
      <c r="G2060" s="86"/>
    </row>
    <row r="2061" spans="1:7">
      <c r="G2061" s="86"/>
    </row>
    <row r="2062" spans="1:7">
      <c r="B2062" s="18"/>
      <c r="C2062" s="18">
        <f>SUM(C2038:C2060)</f>
        <v>50595.700000000004</v>
      </c>
      <c r="D2062" s="19"/>
      <c r="E2062" s="19">
        <f>SUM(E2038:E2060)</f>
        <v>28791.715400000001</v>
      </c>
      <c r="F2062" s="2">
        <f>E2062/C2062</f>
        <v>0.56905459159572847</v>
      </c>
      <c r="G2062" s="86"/>
    </row>
    <row r="2063" spans="1:7">
      <c r="A2063" s="4" t="s">
        <v>184</v>
      </c>
      <c r="B2063" s="5" t="s">
        <v>184</v>
      </c>
      <c r="C2063" s="4"/>
      <c r="D2063" s="6"/>
      <c r="E2063" s="20">
        <f>(E2062+E2035)</f>
        <v>351203.44119999994</v>
      </c>
      <c r="F2063" s="2"/>
    </row>
    <row r="2064" spans="1:7">
      <c r="B2064" s="18"/>
      <c r="C2064" s="18"/>
      <c r="D2064" s="19"/>
      <c r="E2064" s="19"/>
      <c r="F2064" s="2"/>
    </row>
    <row r="2065" spans="1:7" s="3" customFormat="1">
      <c r="A2065" s="11" t="s">
        <v>144</v>
      </c>
      <c r="B2065" s="11" t="s">
        <v>145</v>
      </c>
      <c r="C2065" s="12" t="s">
        <v>146</v>
      </c>
    </row>
    <row r="2068" spans="1:7">
      <c r="A2068" s="13" t="s">
        <v>7</v>
      </c>
      <c r="B2068" s="7" t="s">
        <v>8</v>
      </c>
      <c r="C2068" s="13" t="s">
        <v>180</v>
      </c>
    </row>
    <row r="2069" spans="1:7">
      <c r="B2069" s="14" t="s">
        <v>9</v>
      </c>
      <c r="C2069" s="15">
        <v>252943</v>
      </c>
      <c r="D2069" s="15">
        <v>619.59</v>
      </c>
      <c r="E2069" s="16">
        <v>18919.896499999999</v>
      </c>
      <c r="F2069" s="17">
        <v>7.4799051564977084E-2</v>
      </c>
      <c r="G2069" s="88" t="s">
        <v>206</v>
      </c>
    </row>
    <row r="2070" spans="1:7">
      <c r="G2070" s="86"/>
    </row>
    <row r="2071" spans="1:7">
      <c r="B2071" s="14" t="s">
        <v>10</v>
      </c>
      <c r="C2071" s="15">
        <v>259538</v>
      </c>
      <c r="D2071" s="15">
        <v>697.76</v>
      </c>
      <c r="E2071" s="16">
        <v>15776.216700000001</v>
      </c>
      <c r="F2071" s="17">
        <v>6.0785768172676058E-2</v>
      </c>
      <c r="G2071" s="86"/>
    </row>
    <row r="2072" spans="1:7">
      <c r="G2072" s="86"/>
    </row>
    <row r="2073" spans="1:7">
      <c r="B2073" s="14" t="s">
        <v>11</v>
      </c>
      <c r="C2073" s="15">
        <v>281023</v>
      </c>
      <c r="D2073" s="15">
        <v>704.39</v>
      </c>
      <c r="E2073" s="16">
        <v>18247.537100000001</v>
      </c>
      <c r="F2073" s="17">
        <v>6.4932539685363833E-2</v>
      </c>
      <c r="G2073" s="86"/>
    </row>
    <row r="2074" spans="1:7">
      <c r="G2074" s="86"/>
    </row>
    <row r="2075" spans="1:7">
      <c r="B2075" s="14" t="s">
        <v>12</v>
      </c>
      <c r="C2075" s="15">
        <v>324921</v>
      </c>
      <c r="D2075" s="15">
        <v>782.07</v>
      </c>
      <c r="E2075" s="16">
        <v>19523.265100000001</v>
      </c>
      <c r="F2075" s="17">
        <v>6.0086190489380492E-2</v>
      </c>
      <c r="G2075" s="86"/>
    </row>
    <row r="2076" spans="1:7">
      <c r="G2076" s="86"/>
    </row>
    <row r="2077" spans="1:7">
      <c r="B2077" s="14" t="s">
        <v>13</v>
      </c>
      <c r="C2077" s="15">
        <v>425688</v>
      </c>
      <c r="D2077" s="15">
        <v>1008.92</v>
      </c>
      <c r="E2077" s="16">
        <v>30318.645800000002</v>
      </c>
      <c r="F2077" s="17">
        <v>7.1222693146153995E-2</v>
      </c>
      <c r="G2077" s="86"/>
    </row>
    <row r="2078" spans="1:7">
      <c r="G2078" s="86"/>
    </row>
    <row r="2079" spans="1:7">
      <c r="B2079" s="14" t="s">
        <v>14</v>
      </c>
      <c r="C2079" s="15">
        <v>478233</v>
      </c>
      <c r="D2079" s="15">
        <v>1105.72</v>
      </c>
      <c r="E2079" s="16">
        <v>32440.827600000004</v>
      </c>
      <c r="F2079" s="17">
        <v>6.7834774262754763E-2</v>
      </c>
      <c r="G2079" s="86"/>
    </row>
    <row r="2080" spans="1:7">
      <c r="G2080" s="86"/>
    </row>
    <row r="2081" spans="1:7">
      <c r="B2081" s="14" t="s">
        <v>15</v>
      </c>
      <c r="C2081" s="15">
        <v>520324</v>
      </c>
      <c r="D2081" s="15">
        <v>1216.68</v>
      </c>
      <c r="E2081" s="16">
        <v>64304.331700000002</v>
      </c>
      <c r="F2081" s="17">
        <v>0.12358517327665069</v>
      </c>
      <c r="G2081" s="86"/>
    </row>
    <row r="2082" spans="1:7">
      <c r="G2082" s="86"/>
    </row>
    <row r="2083" spans="1:7">
      <c r="B2083" s="14" t="s">
        <v>16</v>
      </c>
      <c r="C2083" s="15">
        <v>549127</v>
      </c>
      <c r="D2083" s="15">
        <v>1196.29</v>
      </c>
      <c r="E2083" s="16">
        <v>51810.727599999998</v>
      </c>
      <c r="F2083" s="17">
        <v>9.4351083811213071E-2</v>
      </c>
      <c r="G2083" s="86"/>
    </row>
    <row r="2084" spans="1:7">
      <c r="G2084" s="86"/>
    </row>
    <row r="2085" spans="1:7">
      <c r="B2085" s="14" t="s">
        <v>17</v>
      </c>
      <c r="C2085" s="15">
        <v>521246</v>
      </c>
      <c r="D2085" s="15">
        <v>1099.97</v>
      </c>
      <c r="E2085" s="16">
        <v>48647.321000000004</v>
      </c>
      <c r="F2085" s="17">
        <v>9.3328909958062034E-2</v>
      </c>
      <c r="G2085" s="86"/>
    </row>
    <row r="2086" spans="1:7">
      <c r="G2086" s="86"/>
    </row>
    <row r="2087" spans="1:7">
      <c r="B2087" s="14" t="s">
        <v>18</v>
      </c>
      <c r="C2087" s="15">
        <v>378150</v>
      </c>
      <c r="D2087" s="15">
        <v>906.41</v>
      </c>
      <c r="E2087" s="16">
        <v>28152.3959</v>
      </c>
      <c r="F2087" s="17">
        <v>7.4447695094539204E-2</v>
      </c>
      <c r="G2087" s="86"/>
    </row>
    <row r="2088" spans="1:7">
      <c r="G2088" s="86"/>
    </row>
    <row r="2089" spans="1:7">
      <c r="B2089" s="14" t="s">
        <v>19</v>
      </c>
      <c r="C2089" s="15">
        <v>244462</v>
      </c>
      <c r="D2089" s="15">
        <v>678.14</v>
      </c>
      <c r="E2089" s="16">
        <v>21575.0687</v>
      </c>
      <c r="F2089" s="17">
        <v>8.8255306346180576E-2</v>
      </c>
      <c r="G2089" s="86"/>
    </row>
    <row r="2090" spans="1:7">
      <c r="G2090" s="86"/>
    </row>
    <row r="2091" spans="1:7">
      <c r="B2091" s="14" t="s">
        <v>20</v>
      </c>
      <c r="C2091" s="15">
        <v>212141</v>
      </c>
      <c r="D2091" s="15">
        <v>540.26</v>
      </c>
      <c r="E2091" s="16">
        <v>16883.874500000002</v>
      </c>
      <c r="F2091" s="17">
        <v>7.9587983935212894E-2</v>
      </c>
      <c r="G2091" s="86"/>
    </row>
    <row r="2092" spans="1:7">
      <c r="G2092" s="86"/>
    </row>
    <row r="2093" spans="1:7">
      <c r="B2093" s="18"/>
      <c r="C2093" s="18">
        <f>SUM(C2069:C2091)</f>
        <v>4447796</v>
      </c>
      <c r="D2093" s="19"/>
      <c r="E2093" s="19">
        <f>SUM(E2069:E2091)</f>
        <v>366600.10820000002</v>
      </c>
      <c r="F2093" s="2">
        <f>E2093/C2093</f>
        <v>8.242286925929157E-2</v>
      </c>
      <c r="G2093" s="86"/>
    </row>
    <row r="2094" spans="1:7">
      <c r="A2094" s="13" t="s">
        <v>7</v>
      </c>
      <c r="B2094" s="7" t="s">
        <v>21</v>
      </c>
      <c r="C2094" s="13" t="s">
        <v>183</v>
      </c>
      <c r="G2094" s="39"/>
    </row>
    <row r="2096" spans="1:7">
      <c r="B2096" s="14" t="s">
        <v>9</v>
      </c>
      <c r="C2096" s="15">
        <v>2150</v>
      </c>
      <c r="E2096" s="16">
        <v>1227.7166</v>
      </c>
      <c r="F2096" s="17">
        <v>0.57103097674418601</v>
      </c>
      <c r="G2096" s="88" t="s">
        <v>207</v>
      </c>
    </row>
    <row r="2097" spans="2:7">
      <c r="G2097" s="86"/>
    </row>
    <row r="2098" spans="2:7">
      <c r="B2098" s="14" t="s">
        <v>10</v>
      </c>
      <c r="C2098" s="15">
        <v>2020</v>
      </c>
      <c r="E2098" s="16">
        <v>1108.6695999999999</v>
      </c>
      <c r="F2098" s="17">
        <v>0.54884633663366333</v>
      </c>
      <c r="G2098" s="86"/>
    </row>
    <row r="2099" spans="2:7">
      <c r="G2099" s="86"/>
    </row>
    <row r="2100" spans="2:7">
      <c r="B2100" s="14" t="s">
        <v>11</v>
      </c>
      <c r="C2100" s="15">
        <v>5319</v>
      </c>
      <c r="E2100" s="16">
        <v>2816.4915000000001</v>
      </c>
      <c r="F2100" s="17">
        <v>0.52951522842639598</v>
      </c>
      <c r="G2100" s="86"/>
    </row>
    <row r="2101" spans="2:7">
      <c r="G2101" s="86"/>
    </row>
    <row r="2102" spans="2:7">
      <c r="B2102" s="14" t="s">
        <v>12</v>
      </c>
      <c r="C2102" s="15">
        <v>6685</v>
      </c>
      <c r="E2102" s="16">
        <v>3469.0891000000001</v>
      </c>
      <c r="F2102" s="17">
        <v>0.51893629020194465</v>
      </c>
      <c r="G2102" s="86"/>
    </row>
    <row r="2103" spans="2:7">
      <c r="G2103" s="86"/>
    </row>
    <row r="2104" spans="2:7">
      <c r="B2104" s="14" t="s">
        <v>13</v>
      </c>
      <c r="C2104" s="15">
        <v>7352</v>
      </c>
      <c r="E2104" s="16">
        <v>3644.4814999999999</v>
      </c>
      <c r="F2104" s="17">
        <v>0.49571293525571281</v>
      </c>
      <c r="G2104" s="86"/>
    </row>
    <row r="2105" spans="2:7">
      <c r="G2105" s="86"/>
    </row>
    <row r="2106" spans="2:7">
      <c r="B2106" s="14" t="s">
        <v>14</v>
      </c>
      <c r="C2106" s="15">
        <v>12273</v>
      </c>
      <c r="E2106" s="16">
        <v>6529.7177000000001</v>
      </c>
      <c r="F2106" s="17">
        <v>0.53203924875743502</v>
      </c>
      <c r="G2106" s="86"/>
    </row>
    <row r="2107" spans="2:7">
      <c r="G2107" s="86"/>
    </row>
    <row r="2108" spans="2:7">
      <c r="B2108" s="14" t="s">
        <v>15</v>
      </c>
      <c r="C2108" s="15">
        <v>8880</v>
      </c>
      <c r="E2108" s="16">
        <v>5016.0338000000002</v>
      </c>
      <c r="F2108" s="17">
        <v>0.56486867117117112</v>
      </c>
      <c r="G2108" s="86"/>
    </row>
    <row r="2109" spans="2:7">
      <c r="G2109" s="86"/>
    </row>
    <row r="2110" spans="2:7">
      <c r="B2110" s="14" t="s">
        <v>16</v>
      </c>
      <c r="C2110" s="15">
        <v>13380</v>
      </c>
      <c r="E2110" s="16">
        <v>8193.2888999999996</v>
      </c>
      <c r="F2110" s="17">
        <v>0.61235343049327351</v>
      </c>
      <c r="G2110" s="86"/>
    </row>
    <row r="2111" spans="2:7">
      <c r="G2111" s="86"/>
    </row>
    <row r="2112" spans="2:7">
      <c r="B2112" s="14" t="s">
        <v>17</v>
      </c>
      <c r="C2112" s="15">
        <v>12673</v>
      </c>
      <c r="E2112" s="16">
        <v>7382.3365999999987</v>
      </c>
      <c r="F2112" s="17">
        <v>0.58252478497593307</v>
      </c>
      <c r="G2112" s="86"/>
    </row>
    <row r="2113" spans="1:7">
      <c r="G2113" s="86"/>
    </row>
    <row r="2114" spans="1:7">
      <c r="B2114" s="14" t="s">
        <v>18</v>
      </c>
      <c r="C2114" s="15">
        <v>8880</v>
      </c>
      <c r="E2114" s="16">
        <v>5512.8271000000004</v>
      </c>
      <c r="F2114" s="17">
        <v>0.62081386261261262</v>
      </c>
      <c r="G2114" s="86"/>
    </row>
    <row r="2115" spans="1:7">
      <c r="G2115" s="86"/>
    </row>
    <row r="2116" spans="1:7">
      <c r="B2116" s="14" t="s">
        <v>19</v>
      </c>
      <c r="C2116" s="15">
        <v>4793</v>
      </c>
      <c r="E2116" s="16">
        <v>2987.6051000000002</v>
      </c>
      <c r="F2116" s="17">
        <v>0.62332674733987059</v>
      </c>
      <c r="G2116" s="86"/>
    </row>
    <row r="2117" spans="1:7">
      <c r="G2117" s="86"/>
    </row>
    <row r="2118" spans="1:7">
      <c r="B2118" s="14" t="s">
        <v>20</v>
      </c>
      <c r="C2118" s="15">
        <v>2650</v>
      </c>
      <c r="E2118" s="16">
        <v>1699.8455999999999</v>
      </c>
      <c r="F2118" s="17">
        <v>0.64145116981132078</v>
      </c>
      <c r="G2118" s="86"/>
    </row>
    <row r="2119" spans="1:7">
      <c r="G2119" s="86"/>
    </row>
    <row r="2120" spans="1:7">
      <c r="B2120" s="18"/>
      <c r="C2120" s="18">
        <f>SUM(C2096:C2118)</f>
        <v>87055</v>
      </c>
      <c r="D2120" s="19"/>
      <c r="E2120" s="19">
        <f>SUM(E2096:E2118)</f>
        <v>49588.1031</v>
      </c>
      <c r="F2120" s="2">
        <f>E2120/C2120</f>
        <v>0.56961809315949685</v>
      </c>
      <c r="G2120" s="86"/>
    </row>
    <row r="2121" spans="1:7">
      <c r="A2121" s="4" t="s">
        <v>184</v>
      </c>
      <c r="B2121" s="5" t="s">
        <v>184</v>
      </c>
      <c r="C2121" s="4"/>
      <c r="D2121" s="6"/>
      <c r="E2121" s="20">
        <f>(E2120+E2093)</f>
        <v>416188.21130000002</v>
      </c>
      <c r="F2121" s="2"/>
      <c r="G2121" s="40"/>
    </row>
    <row r="2122" spans="1:7">
      <c r="B2122" s="18"/>
      <c r="C2122" s="18"/>
      <c r="D2122" s="19"/>
      <c r="E2122" s="19"/>
      <c r="F2122" s="2"/>
    </row>
    <row r="2123" spans="1:7" s="3" customFormat="1">
      <c r="A2123" s="11" t="s">
        <v>147</v>
      </c>
      <c r="B2123" s="11" t="s">
        <v>148</v>
      </c>
      <c r="C2123" s="12" t="s">
        <v>149</v>
      </c>
    </row>
    <row r="2126" spans="1:7">
      <c r="A2126" s="13" t="s">
        <v>7</v>
      </c>
      <c r="B2126" s="7" t="s">
        <v>8</v>
      </c>
      <c r="C2126" s="13" t="s">
        <v>180</v>
      </c>
    </row>
    <row r="2127" spans="1:7">
      <c r="B2127" s="14" t="s">
        <v>9</v>
      </c>
      <c r="C2127" s="15">
        <v>47963</v>
      </c>
      <c r="D2127" s="15">
        <v>107.2</v>
      </c>
      <c r="E2127" s="16">
        <v>3587.5869000000002</v>
      </c>
      <c r="F2127" s="17">
        <v>7.4799051352083895E-2</v>
      </c>
      <c r="G2127" s="88"/>
    </row>
    <row r="2128" spans="1:7">
      <c r="G2128" s="86"/>
    </row>
    <row r="2129" spans="2:7">
      <c r="B2129" s="14" t="s">
        <v>10</v>
      </c>
      <c r="C2129" s="15">
        <v>47681</v>
      </c>
      <c r="D2129" s="15">
        <v>130.13</v>
      </c>
      <c r="E2129" s="16">
        <v>2898.3262</v>
      </c>
      <c r="F2129" s="17">
        <v>6.0785767915941362E-2</v>
      </c>
      <c r="G2129" s="86"/>
    </row>
    <row r="2130" spans="2:7">
      <c r="G2130" s="86"/>
    </row>
    <row r="2131" spans="2:7">
      <c r="B2131" s="14" t="s">
        <v>11</v>
      </c>
      <c r="C2131" s="15">
        <v>53413</v>
      </c>
      <c r="D2131" s="15">
        <v>130.27000000000001</v>
      </c>
      <c r="E2131" s="16">
        <v>3468.2417</v>
      </c>
      <c r="F2131" s="17">
        <v>6.4932538895025552E-2</v>
      </c>
      <c r="G2131" s="86"/>
    </row>
    <row r="2132" spans="2:7">
      <c r="G2132" s="86"/>
    </row>
    <row r="2133" spans="2:7">
      <c r="B2133" s="14" t="s">
        <v>12</v>
      </c>
      <c r="C2133" s="15">
        <v>56569</v>
      </c>
      <c r="D2133" s="15">
        <v>143.72</v>
      </c>
      <c r="E2133" s="16">
        <v>3399.0156999999999</v>
      </c>
      <c r="F2133" s="17">
        <v>6.0086190316250947E-2</v>
      </c>
      <c r="G2133" s="86"/>
    </row>
    <row r="2134" spans="2:7">
      <c r="G2134" s="86"/>
    </row>
    <row r="2135" spans="2:7">
      <c r="B2135" s="14" t="s">
        <v>13</v>
      </c>
      <c r="C2135" s="15">
        <v>66377</v>
      </c>
      <c r="D2135" s="15">
        <v>236.58</v>
      </c>
      <c r="E2135" s="16">
        <v>4727.5487000000003</v>
      </c>
      <c r="F2135" s="17">
        <v>7.1222693101526124E-2</v>
      </c>
      <c r="G2135" s="86"/>
    </row>
    <row r="2136" spans="2:7">
      <c r="G2136" s="86"/>
    </row>
    <row r="2137" spans="2:7">
      <c r="B2137" s="14" t="s">
        <v>14</v>
      </c>
      <c r="C2137" s="15">
        <v>78823</v>
      </c>
      <c r="D2137" s="15">
        <v>172.98</v>
      </c>
      <c r="E2137" s="16">
        <v>5346.9404000000004</v>
      </c>
      <c r="F2137" s="17">
        <v>6.7834774114154492E-2</v>
      </c>
      <c r="G2137" s="86"/>
    </row>
    <row r="2138" spans="2:7">
      <c r="G2138" s="86"/>
    </row>
    <row r="2139" spans="2:7">
      <c r="B2139" s="14" t="s">
        <v>15</v>
      </c>
      <c r="C2139" s="15">
        <v>90796</v>
      </c>
      <c r="D2139" s="15">
        <v>192.95</v>
      </c>
      <c r="E2139" s="16">
        <v>11221.0394</v>
      </c>
      <c r="F2139" s="17">
        <v>0.12358517335565443</v>
      </c>
      <c r="G2139" s="86"/>
    </row>
    <row r="2140" spans="2:7">
      <c r="G2140" s="86"/>
    </row>
    <row r="2141" spans="2:7">
      <c r="B2141" s="14" t="s">
        <v>16</v>
      </c>
      <c r="C2141" s="15">
        <v>87808</v>
      </c>
      <c r="D2141" s="15">
        <v>259.8</v>
      </c>
      <c r="E2141" s="16">
        <v>8284.7800000000007</v>
      </c>
      <c r="F2141" s="17">
        <v>9.4351084183673453E-2</v>
      </c>
      <c r="G2141" s="86"/>
    </row>
    <row r="2142" spans="2:7">
      <c r="G2142" s="86"/>
    </row>
    <row r="2143" spans="2:7">
      <c r="B2143" s="14" t="s">
        <v>17</v>
      </c>
      <c r="C2143" s="15">
        <v>87638</v>
      </c>
      <c r="D2143" s="15">
        <v>186.58</v>
      </c>
      <c r="E2143" s="16">
        <v>8179.1589999999987</v>
      </c>
      <c r="F2143" s="17">
        <v>9.3328909833633802E-2</v>
      </c>
      <c r="G2143" s="86"/>
    </row>
    <row r="2144" spans="2:7">
      <c r="G2144" s="86"/>
    </row>
    <row r="2145" spans="1:7">
      <c r="B2145" s="14" t="s">
        <v>18</v>
      </c>
      <c r="C2145" s="15">
        <v>63317</v>
      </c>
      <c r="D2145" s="15">
        <v>153.47</v>
      </c>
      <c r="E2145" s="16">
        <v>4713.8046999999997</v>
      </c>
      <c r="F2145" s="17">
        <v>7.4447694931850841E-2</v>
      </c>
      <c r="G2145" s="86"/>
    </row>
    <row r="2146" spans="1:7">
      <c r="G2146" s="86"/>
    </row>
    <row r="2147" spans="1:7">
      <c r="B2147" s="14" t="s">
        <v>19</v>
      </c>
      <c r="C2147" s="15">
        <v>59027</v>
      </c>
      <c r="D2147" s="15">
        <v>156.94999999999999</v>
      </c>
      <c r="E2147" s="16">
        <v>5209.4459999999999</v>
      </c>
      <c r="F2147" s="17">
        <v>8.8255306893455523E-2</v>
      </c>
      <c r="G2147" s="86"/>
    </row>
    <row r="2148" spans="1:7">
      <c r="G2148" s="86"/>
    </row>
    <row r="2149" spans="1:7">
      <c r="B2149" s="14" t="s">
        <v>20</v>
      </c>
      <c r="C2149" s="15">
        <v>54466</v>
      </c>
      <c r="D2149" s="15">
        <v>132.01</v>
      </c>
      <c r="E2149" s="16">
        <v>4334.8391000000001</v>
      </c>
      <c r="F2149" s="17">
        <v>7.9587983329049317E-2</v>
      </c>
      <c r="G2149" s="86"/>
    </row>
    <row r="2150" spans="1:7">
      <c r="G2150" s="86"/>
    </row>
    <row r="2151" spans="1:7">
      <c r="B2151" s="18"/>
      <c r="C2151" s="18">
        <f>SUM(C2127:C2149)</f>
        <v>793878</v>
      </c>
      <c r="D2151" s="19"/>
      <c r="E2151" s="19">
        <f>SUM(E2127:E2149)</f>
        <v>65370.727799999993</v>
      </c>
      <c r="F2151" s="2">
        <f>E2151/C2151</f>
        <v>8.234354371830431E-2</v>
      </c>
      <c r="G2151" s="86"/>
    </row>
    <row r="2152" spans="1:7">
      <c r="A2152" s="4" t="s">
        <v>184</v>
      </c>
      <c r="B2152" s="5" t="s">
        <v>184</v>
      </c>
      <c r="C2152" s="4"/>
      <c r="D2152" s="6"/>
      <c r="E2152" s="20">
        <f>(E2151+E2124)</f>
        <v>65370.727799999993</v>
      </c>
      <c r="F2152" s="2"/>
    </row>
    <row r="2153" spans="1:7">
      <c r="B2153" s="18"/>
      <c r="C2153" s="18"/>
      <c r="D2153" s="19"/>
      <c r="E2153" s="19"/>
      <c r="F2153" s="2"/>
    </row>
    <row r="2154" spans="1:7" s="3" customFormat="1">
      <c r="A2154" s="11" t="s">
        <v>150</v>
      </c>
      <c r="B2154" s="11" t="s">
        <v>151</v>
      </c>
      <c r="C2154" s="12" t="s">
        <v>152</v>
      </c>
    </row>
    <row r="2157" spans="1:7">
      <c r="A2157" s="13" t="s">
        <v>7</v>
      </c>
      <c r="B2157" s="7" t="s">
        <v>8</v>
      </c>
      <c r="C2157" s="13" t="s">
        <v>180</v>
      </c>
    </row>
    <row r="2158" spans="1:7">
      <c r="B2158" s="14" t="s">
        <v>9</v>
      </c>
      <c r="C2158" s="15">
        <v>148109</v>
      </c>
      <c r="D2158" s="15">
        <v>459.86</v>
      </c>
      <c r="E2158" s="16">
        <v>11078.413</v>
      </c>
      <c r="F2158" s="17">
        <v>7.4799053399860913E-2</v>
      </c>
      <c r="G2158" s="88"/>
    </row>
    <row r="2159" spans="1:7">
      <c r="G2159" s="86"/>
    </row>
    <row r="2160" spans="1:7">
      <c r="B2160" s="14" t="s">
        <v>10</v>
      </c>
      <c r="C2160" s="15">
        <v>141793</v>
      </c>
      <c r="D2160" s="15">
        <v>503.11</v>
      </c>
      <c r="E2160" s="16">
        <v>8618.9963000000007</v>
      </c>
      <c r="F2160" s="17">
        <v>6.0785767280472233E-2</v>
      </c>
      <c r="G2160" s="86"/>
    </row>
    <row r="2161" spans="2:7">
      <c r="G2161" s="86"/>
    </row>
    <row r="2162" spans="2:7">
      <c r="B2162" s="14" t="s">
        <v>11</v>
      </c>
      <c r="C2162" s="15">
        <v>150015</v>
      </c>
      <c r="D2162" s="15">
        <v>524.57000000000005</v>
      </c>
      <c r="E2162" s="16">
        <v>9740.8547999999992</v>
      </c>
      <c r="F2162" s="17">
        <v>6.4932538746125382E-2</v>
      </c>
      <c r="G2162" s="86"/>
    </row>
    <row r="2163" spans="2:7">
      <c r="G2163" s="86"/>
    </row>
    <row r="2164" spans="2:7">
      <c r="B2164" s="14" t="s">
        <v>12</v>
      </c>
      <c r="C2164" s="15">
        <v>136524</v>
      </c>
      <c r="D2164" s="15">
        <v>436.29</v>
      </c>
      <c r="E2164" s="16">
        <v>8203.2070999999996</v>
      </c>
      <c r="F2164" s="17">
        <v>6.0086190706395939E-2</v>
      </c>
      <c r="G2164" s="86"/>
    </row>
    <row r="2165" spans="2:7">
      <c r="G2165" s="86"/>
    </row>
    <row r="2166" spans="2:7">
      <c r="B2166" s="14" t="s">
        <v>13</v>
      </c>
      <c r="C2166" s="15">
        <v>138799</v>
      </c>
      <c r="D2166" s="15">
        <v>391.13</v>
      </c>
      <c r="E2166" s="16">
        <v>9885.6384999999991</v>
      </c>
      <c r="F2166" s="17">
        <v>7.122269252660321E-2</v>
      </c>
      <c r="G2166" s="86"/>
    </row>
    <row r="2167" spans="2:7">
      <c r="G2167" s="86"/>
    </row>
    <row r="2168" spans="2:7">
      <c r="B2168" s="14" t="s">
        <v>14</v>
      </c>
      <c r="C2168" s="15">
        <v>143402</v>
      </c>
      <c r="D2168" s="15">
        <v>410.66</v>
      </c>
      <c r="E2168" s="16">
        <v>9727.6424000000006</v>
      </c>
      <c r="F2168" s="17">
        <v>6.7834774968271006E-2</v>
      </c>
      <c r="G2168" s="86"/>
    </row>
    <row r="2169" spans="2:7">
      <c r="G2169" s="86"/>
    </row>
    <row r="2170" spans="2:7">
      <c r="B2170" s="14" t="s">
        <v>15</v>
      </c>
      <c r="C2170" s="15">
        <v>155582</v>
      </c>
      <c r="D2170" s="15">
        <v>449.23</v>
      </c>
      <c r="E2170" s="16">
        <v>19227.628499999999</v>
      </c>
      <c r="F2170" s="17">
        <v>0.12358517373475079</v>
      </c>
      <c r="G2170" s="86"/>
    </row>
    <row r="2171" spans="2:7">
      <c r="G2171" s="86"/>
    </row>
    <row r="2172" spans="2:7">
      <c r="B2172" s="14" t="s">
        <v>16</v>
      </c>
      <c r="C2172" s="15">
        <v>160053</v>
      </c>
      <c r="D2172" s="15">
        <v>452.23</v>
      </c>
      <c r="E2172" s="16">
        <v>15101.174099999998</v>
      </c>
      <c r="F2172" s="17">
        <v>9.4351084328316237E-2</v>
      </c>
      <c r="G2172" s="86"/>
    </row>
    <row r="2173" spans="2:7">
      <c r="G2173" s="86"/>
    </row>
    <row r="2174" spans="2:7">
      <c r="B2174" s="14" t="s">
        <v>17</v>
      </c>
      <c r="C2174" s="15">
        <v>158797</v>
      </c>
      <c r="D2174" s="15">
        <v>437.93</v>
      </c>
      <c r="E2174" s="16">
        <v>14820.3508</v>
      </c>
      <c r="F2174" s="17">
        <v>9.3328909236320576E-2</v>
      </c>
      <c r="G2174" s="86"/>
    </row>
    <row r="2175" spans="2:7">
      <c r="G2175" s="86"/>
    </row>
    <row r="2176" spans="2:7">
      <c r="B2176" s="14" t="s">
        <v>18</v>
      </c>
      <c r="C2176" s="15">
        <v>131413</v>
      </c>
      <c r="D2176" s="15">
        <v>366.48</v>
      </c>
      <c r="E2176" s="16">
        <v>9783.3948999999993</v>
      </c>
      <c r="F2176" s="17">
        <v>7.4447694672520978E-2</v>
      </c>
      <c r="G2176" s="86"/>
    </row>
    <row r="2177" spans="1:7">
      <c r="G2177" s="86"/>
    </row>
    <row r="2178" spans="1:7">
      <c r="B2178" s="14" t="s">
        <v>19</v>
      </c>
      <c r="C2178" s="15">
        <v>120477</v>
      </c>
      <c r="D2178" s="15">
        <v>436.57</v>
      </c>
      <c r="E2178" s="16">
        <v>10632.7343</v>
      </c>
      <c r="F2178" s="17">
        <v>8.8255304331947185E-2</v>
      </c>
      <c r="G2178" s="86"/>
    </row>
    <row r="2179" spans="1:7">
      <c r="G2179" s="86"/>
    </row>
    <row r="2180" spans="1:7">
      <c r="B2180" s="14" t="s">
        <v>20</v>
      </c>
      <c r="C2180" s="15">
        <v>114590</v>
      </c>
      <c r="D2180" s="15">
        <v>407.41</v>
      </c>
      <c r="E2180" s="16">
        <v>9119.9869999999992</v>
      </c>
      <c r="F2180" s="17">
        <v>7.9587983244611221E-2</v>
      </c>
      <c r="G2180" s="86"/>
    </row>
    <row r="2181" spans="1:7">
      <c r="G2181" s="86"/>
    </row>
    <row r="2182" spans="1:7">
      <c r="B2182" s="18"/>
      <c r="C2182" s="18">
        <f>SUM(C2158:C2180)</f>
        <v>1699554</v>
      </c>
      <c r="D2182" s="19"/>
      <c r="E2182" s="19">
        <f>SUM(E2158:E2180)</f>
        <v>135940.02170000001</v>
      </c>
      <c r="F2182" s="2">
        <f>E2182/C2182</f>
        <v>7.9985703131527461E-2</v>
      </c>
      <c r="G2182" s="86"/>
    </row>
    <row r="2183" spans="1:7">
      <c r="A2183" s="13" t="s">
        <v>7</v>
      </c>
      <c r="B2183" s="7" t="s">
        <v>21</v>
      </c>
      <c r="C2183" s="13" t="s">
        <v>183</v>
      </c>
    </row>
    <row r="2185" spans="1:7">
      <c r="B2185" s="14" t="s">
        <v>9</v>
      </c>
      <c r="C2185" s="15">
        <v>1362</v>
      </c>
      <c r="E2185" s="16">
        <v>777.74</v>
      </c>
      <c r="F2185" s="17">
        <v>0.5710279001468429</v>
      </c>
      <c r="G2185" s="88" t="s">
        <v>197</v>
      </c>
    </row>
    <row r="2186" spans="1:7">
      <c r="G2186" s="86"/>
    </row>
    <row r="2187" spans="1:7">
      <c r="B2187" s="14" t="s">
        <v>10</v>
      </c>
      <c r="C2187" s="15">
        <v>1208</v>
      </c>
      <c r="E2187" s="16">
        <v>663.01</v>
      </c>
      <c r="F2187" s="17">
        <v>0.54884933774834432</v>
      </c>
      <c r="G2187" s="86"/>
    </row>
    <row r="2188" spans="1:7">
      <c r="G2188" s="86"/>
    </row>
    <row r="2189" spans="1:7">
      <c r="B2189" s="14" t="s">
        <v>11</v>
      </c>
      <c r="C2189" s="15">
        <v>3471</v>
      </c>
      <c r="E2189" s="16">
        <v>1837.94</v>
      </c>
      <c r="F2189" s="17">
        <v>0.52951310861423218</v>
      </c>
      <c r="G2189" s="86"/>
    </row>
    <row r="2190" spans="1:7">
      <c r="G2190" s="86"/>
    </row>
    <row r="2191" spans="1:7">
      <c r="B2191" s="14" t="s">
        <v>12</v>
      </c>
      <c r="C2191" s="15">
        <v>5030</v>
      </c>
      <c r="E2191" s="16">
        <v>2610.25</v>
      </c>
      <c r="F2191" s="17">
        <v>0.51893638170974155</v>
      </c>
      <c r="G2191" s="86"/>
    </row>
    <row r="2192" spans="1:7">
      <c r="G2192" s="86"/>
    </row>
    <row r="2193" spans="2:7">
      <c r="B2193" s="14" t="s">
        <v>13</v>
      </c>
      <c r="C2193" s="15">
        <v>8649</v>
      </c>
      <c r="E2193" s="16">
        <v>4287.42</v>
      </c>
      <c r="F2193" s="17">
        <v>0.49571279916753386</v>
      </c>
      <c r="G2193" s="86"/>
    </row>
    <row r="2194" spans="2:7">
      <c r="G2194" s="86"/>
    </row>
    <row r="2195" spans="2:7">
      <c r="B2195" s="14" t="s">
        <v>14</v>
      </c>
      <c r="C2195" s="15">
        <v>12520</v>
      </c>
      <c r="E2195" s="16">
        <v>6661.13</v>
      </c>
      <c r="F2195" s="17">
        <v>0.53203913738019171</v>
      </c>
      <c r="G2195" s="86"/>
    </row>
    <row r="2196" spans="2:7">
      <c r="G2196" s="86"/>
    </row>
    <row r="2197" spans="2:7">
      <c r="B2197" s="14" t="s">
        <v>15</v>
      </c>
      <c r="C2197" s="15">
        <v>13522</v>
      </c>
      <c r="E2197" s="16">
        <v>7638.15</v>
      </c>
      <c r="F2197" s="17">
        <v>0.56486836266824436</v>
      </c>
      <c r="G2197" s="86"/>
    </row>
    <row r="2198" spans="2:7">
      <c r="G2198" s="86"/>
    </row>
    <row r="2199" spans="2:7">
      <c r="B2199" s="14" t="s">
        <v>16</v>
      </c>
      <c r="C2199" s="15">
        <v>14429</v>
      </c>
      <c r="E2199" s="16">
        <v>8835.65</v>
      </c>
      <c r="F2199" s="17">
        <v>0.61235359345762008</v>
      </c>
      <c r="G2199" s="86"/>
    </row>
    <row r="2200" spans="2:7">
      <c r="G2200" s="86"/>
    </row>
    <row r="2201" spans="2:7">
      <c r="B2201" s="14" t="s">
        <v>17</v>
      </c>
      <c r="C2201" s="15">
        <v>13248</v>
      </c>
      <c r="E2201" s="16">
        <v>7717.29</v>
      </c>
      <c r="F2201" s="17">
        <v>0.58252490942028989</v>
      </c>
      <c r="G2201" s="86"/>
    </row>
    <row r="2202" spans="2:7">
      <c r="G2202" s="86"/>
    </row>
    <row r="2203" spans="2:7">
      <c r="B2203" s="14" t="s">
        <v>18</v>
      </c>
      <c r="C2203" s="15">
        <v>8007</v>
      </c>
      <c r="E2203" s="16">
        <v>4970.8599999999997</v>
      </c>
      <c r="F2203" s="17">
        <v>0.62081428749843881</v>
      </c>
      <c r="G2203" s="86"/>
    </row>
    <row r="2204" spans="2:7">
      <c r="G2204" s="86"/>
    </row>
    <row r="2205" spans="2:7">
      <c r="B2205" s="14" t="s">
        <v>19</v>
      </c>
      <c r="C2205" s="15">
        <v>4490</v>
      </c>
      <c r="E2205" s="16">
        <v>2798.73</v>
      </c>
      <c r="F2205" s="17">
        <v>0.62332516703786189</v>
      </c>
      <c r="G2205" s="86"/>
    </row>
    <row r="2206" spans="2:7">
      <c r="G2206" s="86"/>
    </row>
    <row r="2207" spans="2:7">
      <c r="B2207" s="14" t="s">
        <v>20</v>
      </c>
      <c r="C2207" s="15">
        <v>1348</v>
      </c>
      <c r="E2207" s="16">
        <v>864.68</v>
      </c>
      <c r="F2207" s="17">
        <v>0.64145400593471824</v>
      </c>
      <c r="G2207" s="86"/>
    </row>
    <row r="2208" spans="2:7">
      <c r="G2208" s="86"/>
    </row>
    <row r="2209" spans="1:7">
      <c r="B2209" s="18"/>
      <c r="C2209" s="18">
        <f>SUM(C2185:C2207)</f>
        <v>87284</v>
      </c>
      <c r="D2209" s="19"/>
      <c r="E2209" s="19">
        <f>SUM(E2185:E2207)</f>
        <v>49662.850000000006</v>
      </c>
      <c r="F2209" s="2">
        <f>E2209/C2209</f>
        <v>0.56897999633380691</v>
      </c>
      <c r="G2209" s="86"/>
    </row>
    <row r="2210" spans="1:7">
      <c r="A2210" s="4" t="s">
        <v>184</v>
      </c>
      <c r="B2210" s="5" t="s">
        <v>184</v>
      </c>
      <c r="C2210" s="4"/>
      <c r="D2210" s="6"/>
      <c r="E2210" s="20">
        <f>(E2209+E2182)</f>
        <v>185602.87170000002</v>
      </c>
      <c r="F2210" s="2"/>
    </row>
    <row r="2211" spans="1:7">
      <c r="B2211" s="18"/>
      <c r="C2211" s="18"/>
      <c r="D2211" s="19"/>
      <c r="E2211" s="19"/>
      <c r="F2211" s="2"/>
    </row>
    <row r="2212" spans="1:7" s="3" customFormat="1">
      <c r="A2212" s="11" t="s">
        <v>153</v>
      </c>
      <c r="B2212" s="11" t="s">
        <v>154</v>
      </c>
    </row>
    <row r="2215" spans="1:7">
      <c r="A2215" s="13" t="s">
        <v>7</v>
      </c>
      <c r="B2215" s="7" t="s">
        <v>8</v>
      </c>
      <c r="C2215" s="13" t="s">
        <v>180</v>
      </c>
    </row>
    <row r="2216" spans="1:7">
      <c r="B2216" s="14" t="s">
        <v>9</v>
      </c>
      <c r="C2216" s="15">
        <v>783931</v>
      </c>
      <c r="D2216" s="15">
        <v>0</v>
      </c>
      <c r="E2216" s="16">
        <v>57955.950900000011</v>
      </c>
      <c r="F2216" s="17">
        <v>7.3929913346965484E-2</v>
      </c>
      <c r="G2216" s="88"/>
    </row>
    <row r="2217" spans="1:7">
      <c r="G2217" s="86"/>
    </row>
    <row r="2218" spans="1:7">
      <c r="B2218" s="14" t="s">
        <v>10</v>
      </c>
      <c r="C2218" s="15">
        <v>838483.18</v>
      </c>
      <c r="D2218" s="15">
        <v>0</v>
      </c>
      <c r="E2218" s="16">
        <v>50488.294500000004</v>
      </c>
      <c r="F2218" s="17">
        <v>6.0213842930039452E-2</v>
      </c>
      <c r="G2218" s="86"/>
    </row>
    <row r="2219" spans="1:7">
      <c r="G2219" s="86"/>
    </row>
    <row r="2220" spans="1:7">
      <c r="B2220" s="14" t="s">
        <v>11</v>
      </c>
      <c r="C2220" s="15">
        <v>796987.6</v>
      </c>
      <c r="D2220" s="15">
        <v>0</v>
      </c>
      <c r="E2220" s="16">
        <v>51300.991900000001</v>
      </c>
      <c r="F2220" s="17">
        <v>6.4368619913283465E-2</v>
      </c>
      <c r="G2220" s="86"/>
    </row>
    <row r="2221" spans="1:7">
      <c r="G2221" s="86"/>
    </row>
    <row r="2222" spans="1:7">
      <c r="B2222" s="14" t="s">
        <v>12</v>
      </c>
      <c r="C2222" s="15">
        <v>846848.22</v>
      </c>
      <c r="D2222" s="15">
        <v>0</v>
      </c>
      <c r="E2222" s="16">
        <v>50622.976000000002</v>
      </c>
      <c r="F2222" s="17">
        <v>5.9778098134279582E-2</v>
      </c>
      <c r="G2222" s="86"/>
    </row>
    <row r="2223" spans="1:7">
      <c r="G2223" s="86"/>
    </row>
    <row r="2224" spans="1:7">
      <c r="B2224" s="14" t="s">
        <v>13</v>
      </c>
      <c r="C2224" s="15">
        <v>899436.23</v>
      </c>
      <c r="D2224" s="15">
        <v>0</v>
      </c>
      <c r="E2224" s="16">
        <v>63943.733999999997</v>
      </c>
      <c r="F2224" s="17">
        <v>7.1093126857920755E-2</v>
      </c>
      <c r="G2224" s="86"/>
    </row>
    <row r="2225" spans="2:7">
      <c r="G2225" s="86"/>
    </row>
    <row r="2226" spans="2:7">
      <c r="B2226" s="14" t="s">
        <v>14</v>
      </c>
      <c r="C2226" s="15">
        <v>1048915.97</v>
      </c>
      <c r="D2226" s="15">
        <v>0</v>
      </c>
      <c r="E2226" s="16">
        <v>71118.723400000003</v>
      </c>
      <c r="F2226" s="17">
        <v>6.7802117075212415E-2</v>
      </c>
      <c r="G2226" s="86"/>
    </row>
    <row r="2227" spans="2:7">
      <c r="G2227" s="86"/>
    </row>
    <row r="2228" spans="2:7">
      <c r="B2228" s="14" t="s">
        <v>15</v>
      </c>
      <c r="C2228" s="15">
        <v>1255879.8899999999</v>
      </c>
      <c r="D2228" s="15">
        <v>0</v>
      </c>
      <c r="E2228" s="16">
        <v>155075.41709999999</v>
      </c>
      <c r="F2228" s="17">
        <v>0.12347949699234376</v>
      </c>
      <c r="G2228" s="86"/>
    </row>
    <row r="2229" spans="2:7">
      <c r="G2229" s="86"/>
    </row>
    <row r="2230" spans="2:7">
      <c r="B2230" s="14" t="s">
        <v>16</v>
      </c>
      <c r="C2230" s="15">
        <v>1112577.9099999999</v>
      </c>
      <c r="D2230" s="15">
        <v>0</v>
      </c>
      <c r="E2230" s="16">
        <v>104793.4843</v>
      </c>
      <c r="F2230" s="17">
        <v>9.41897941331587E-2</v>
      </c>
      <c r="G2230" s="86"/>
    </row>
    <row r="2231" spans="2:7">
      <c r="G2231" s="86"/>
    </row>
    <row r="2232" spans="2:7">
      <c r="B2232" s="14" t="s">
        <v>17</v>
      </c>
      <c r="C2232" s="15">
        <v>894521.13</v>
      </c>
      <c r="D2232" s="15">
        <v>0</v>
      </c>
      <c r="E2232" s="16">
        <v>83083.168900000004</v>
      </c>
      <c r="F2232" s="17">
        <v>9.2880051810514536E-2</v>
      </c>
      <c r="G2232" s="86"/>
    </row>
    <row r="2233" spans="2:7">
      <c r="G2233" s="86"/>
    </row>
    <row r="2234" spans="2:7">
      <c r="B2234" s="14" t="s">
        <v>18</v>
      </c>
      <c r="C2234" s="15">
        <v>1020736.49</v>
      </c>
      <c r="D2234" s="15">
        <v>0</v>
      </c>
      <c r="E2234" s="16">
        <v>75437.105100000001</v>
      </c>
      <c r="F2234" s="17">
        <v>7.3904583444449987E-2</v>
      </c>
      <c r="G2234" s="86"/>
    </row>
    <row r="2235" spans="2:7">
      <c r="G2235" s="86"/>
    </row>
    <row r="2236" spans="2:7">
      <c r="B2236" s="14" t="s">
        <v>19</v>
      </c>
      <c r="C2236" s="15">
        <v>995381.79</v>
      </c>
      <c r="D2236" s="15">
        <v>0</v>
      </c>
      <c r="E2236" s="16">
        <v>86992.019700000004</v>
      </c>
      <c r="F2236" s="17">
        <v>8.7395631077397951E-2</v>
      </c>
      <c r="G2236" s="86"/>
    </row>
    <row r="2237" spans="2:7">
      <c r="G2237" s="86"/>
    </row>
    <row r="2238" spans="2:7">
      <c r="B2238" s="14" t="s">
        <v>20</v>
      </c>
      <c r="C2238" s="15">
        <v>588885.18999999994</v>
      </c>
      <c r="D2238" s="15">
        <v>0</v>
      </c>
      <c r="E2238" s="16">
        <v>46166.840700000001</v>
      </c>
      <c r="F2238" s="17">
        <v>7.8397014365397769E-2</v>
      </c>
      <c r="G2238" s="86"/>
    </row>
    <row r="2239" spans="2:7">
      <c r="G2239" s="86"/>
    </row>
    <row r="2240" spans="2:7">
      <c r="B2240" s="18"/>
      <c r="C2240" s="18">
        <f>SUM(C2216:C2238)</f>
        <v>11082584.6</v>
      </c>
      <c r="D2240" s="19"/>
      <c r="E2240" s="19">
        <f>SUM(E2216:E2238)</f>
        <v>896978.70650000009</v>
      </c>
      <c r="F2240" s="2">
        <f>E2240/C2240</f>
        <v>8.0935877223080266E-2</v>
      </c>
      <c r="G2240" s="86"/>
    </row>
    <row r="2241" spans="1:7">
      <c r="A2241" s="13" t="s">
        <v>7</v>
      </c>
      <c r="B2241" s="7" t="s">
        <v>21</v>
      </c>
      <c r="C2241" s="13" t="s">
        <v>183</v>
      </c>
    </row>
    <row r="2243" spans="1:7">
      <c r="B2243" s="14" t="s">
        <v>9</v>
      </c>
      <c r="C2243" s="15">
        <v>290</v>
      </c>
      <c r="E2243" s="16">
        <v>165.59870000000004</v>
      </c>
      <c r="F2243" s="17">
        <v>0.57103000000000004</v>
      </c>
      <c r="G2243" s="88" t="s">
        <v>208</v>
      </c>
    </row>
    <row r="2244" spans="1:7">
      <c r="G2244" s="86"/>
    </row>
    <row r="2245" spans="1:7">
      <c r="B2245" s="14" t="s">
        <v>10</v>
      </c>
      <c r="C2245" s="15">
        <v>440</v>
      </c>
      <c r="E2245" s="16">
        <v>241.49200000000002</v>
      </c>
      <c r="F2245" s="17">
        <v>0.54884545454545453</v>
      </c>
      <c r="G2245" s="86"/>
    </row>
    <row r="2246" spans="1:7">
      <c r="G2246" s="86"/>
    </row>
    <row r="2247" spans="1:7">
      <c r="B2247" s="14" t="s">
        <v>11</v>
      </c>
      <c r="C2247" s="15">
        <v>640</v>
      </c>
      <c r="E2247" s="16">
        <v>338.88919999999996</v>
      </c>
      <c r="F2247" s="17">
        <v>0.52951437499999998</v>
      </c>
      <c r="G2247" s="86"/>
    </row>
    <row r="2248" spans="1:7">
      <c r="G2248" s="86"/>
    </row>
    <row r="2249" spans="1:7">
      <c r="B2249" s="14" t="s">
        <v>12</v>
      </c>
      <c r="C2249" s="15">
        <v>1480</v>
      </c>
      <c r="E2249" s="16">
        <v>768.0249</v>
      </c>
      <c r="F2249" s="17">
        <v>0.51893574324324321</v>
      </c>
      <c r="G2249" s="86"/>
    </row>
    <row r="2250" spans="1:7">
      <c r="G2250" s="86"/>
    </row>
    <row r="2251" spans="1:7">
      <c r="B2251" s="14" t="s">
        <v>13</v>
      </c>
      <c r="C2251" s="15">
        <v>4960</v>
      </c>
      <c r="E2251" s="16">
        <v>2458.7332000000001</v>
      </c>
      <c r="F2251" s="17">
        <v>0.4957123387096774</v>
      </c>
      <c r="G2251" s="86"/>
    </row>
    <row r="2252" spans="1:7">
      <c r="G2252" s="86"/>
    </row>
    <row r="2253" spans="1:7">
      <c r="B2253" s="14" t="s">
        <v>14</v>
      </c>
      <c r="C2253" s="15">
        <v>4790</v>
      </c>
      <c r="E2253" s="16">
        <v>2548.4661000000001</v>
      </c>
      <c r="F2253" s="17">
        <v>0.53203885177453025</v>
      </c>
      <c r="G2253" s="86"/>
    </row>
    <row r="2254" spans="1:7">
      <c r="G2254" s="86"/>
    </row>
    <row r="2255" spans="1:7">
      <c r="B2255" s="14" t="s">
        <v>15</v>
      </c>
      <c r="C2255" s="15">
        <v>5110</v>
      </c>
      <c r="E2255" s="16">
        <v>2886.4789000000001</v>
      </c>
      <c r="F2255" s="17">
        <v>0.56486866927592949</v>
      </c>
      <c r="G2255" s="86"/>
    </row>
    <row r="2256" spans="1:7">
      <c r="G2256" s="86"/>
    </row>
    <row r="2257" spans="1:7">
      <c r="B2257" s="14" t="s">
        <v>16</v>
      </c>
      <c r="C2257" s="15">
        <v>4980</v>
      </c>
      <c r="E2257" s="16">
        <v>3049.5196999999998</v>
      </c>
      <c r="F2257" s="17">
        <v>0.6123533534136546</v>
      </c>
      <c r="G2257" s="86"/>
    </row>
    <row r="2258" spans="1:7">
      <c r="G2258" s="86"/>
    </row>
    <row r="2259" spans="1:7">
      <c r="B2259" s="14" t="s">
        <v>17</v>
      </c>
      <c r="C2259" s="15">
        <v>6250</v>
      </c>
      <c r="E2259" s="16">
        <v>3640.7809999999999</v>
      </c>
      <c r="F2259" s="17">
        <v>0.58252495999999998</v>
      </c>
      <c r="G2259" s="86"/>
    </row>
    <row r="2260" spans="1:7">
      <c r="G2260" s="86"/>
    </row>
    <row r="2261" spans="1:7">
      <c r="B2261" s="14" t="s">
        <v>18</v>
      </c>
      <c r="C2261" s="15">
        <v>5070</v>
      </c>
      <c r="E2261" s="16">
        <v>3147.5266000000001</v>
      </c>
      <c r="F2261" s="17">
        <v>0.62081392504930966</v>
      </c>
      <c r="G2261" s="86"/>
    </row>
    <row r="2262" spans="1:7">
      <c r="G2262" s="86"/>
    </row>
    <row r="2263" spans="1:7">
      <c r="B2263" s="14" t="s">
        <v>19</v>
      </c>
      <c r="C2263" s="15">
        <v>3370</v>
      </c>
      <c r="E2263" s="16">
        <v>2100.6087000000002</v>
      </c>
      <c r="F2263" s="17">
        <v>0.62332602373887236</v>
      </c>
      <c r="G2263" s="86"/>
    </row>
    <row r="2264" spans="1:7">
      <c r="G2264" s="86"/>
    </row>
    <row r="2265" spans="1:7">
      <c r="B2265" s="14" t="s">
        <v>20</v>
      </c>
      <c r="C2265" s="15">
        <v>610</v>
      </c>
      <c r="E2265" s="16">
        <v>391.28469999999999</v>
      </c>
      <c r="F2265" s="17">
        <v>0.64145032786885248</v>
      </c>
      <c r="G2265" s="86"/>
    </row>
    <row r="2266" spans="1:7">
      <c r="G2266" s="86"/>
    </row>
    <row r="2267" spans="1:7">
      <c r="B2267" s="18"/>
      <c r="C2267" s="18">
        <f>SUM(C2243:C2265)</f>
        <v>37990</v>
      </c>
      <c r="D2267" s="19"/>
      <c r="E2267" s="19">
        <f>SUM(E2243:E2265)</f>
        <v>21737.403700000003</v>
      </c>
      <c r="F2267" s="2">
        <f>E2267/C2267</f>
        <v>0.5721875151355621</v>
      </c>
      <c r="G2267" s="86"/>
    </row>
    <row r="2268" spans="1:7">
      <c r="A2268" s="4" t="s">
        <v>184</v>
      </c>
      <c r="B2268" s="5" t="s">
        <v>184</v>
      </c>
      <c r="C2268" s="4"/>
      <c r="D2268" s="6"/>
      <c r="E2268" s="20">
        <f>(E2267+E2240)</f>
        <v>918716.11020000011</v>
      </c>
      <c r="F2268" s="2"/>
      <c r="G2268" s="41"/>
    </row>
    <row r="2269" spans="1:7">
      <c r="B2269" s="18"/>
      <c r="C2269" s="18"/>
      <c r="D2269" s="19"/>
      <c r="E2269" s="19"/>
      <c r="F2269" s="2"/>
    </row>
    <row r="2270" spans="1:7" s="3" customFormat="1">
      <c r="A2270" s="11" t="s">
        <v>155</v>
      </c>
      <c r="B2270" s="11" t="s">
        <v>156</v>
      </c>
      <c r="C2270" s="12" t="s">
        <v>157</v>
      </c>
    </row>
    <row r="2273" spans="1:7">
      <c r="A2273" s="13" t="s">
        <v>7</v>
      </c>
      <c r="B2273" s="7" t="s">
        <v>8</v>
      </c>
      <c r="C2273" s="13" t="s">
        <v>180</v>
      </c>
    </row>
    <row r="2274" spans="1:7">
      <c r="B2274" s="14" t="s">
        <v>9</v>
      </c>
      <c r="C2274" s="15">
        <v>127856</v>
      </c>
      <c r="D2274" s="15">
        <v>284.8</v>
      </c>
      <c r="E2274" s="16">
        <v>9563.5076000000008</v>
      </c>
      <c r="F2274" s="17">
        <v>7.4799052058565879E-2</v>
      </c>
      <c r="G2274" s="88"/>
    </row>
    <row r="2275" spans="1:7">
      <c r="G2275" s="86"/>
    </row>
    <row r="2276" spans="1:7">
      <c r="B2276" s="14" t="s">
        <v>10</v>
      </c>
      <c r="C2276" s="15">
        <v>124748</v>
      </c>
      <c r="D2276" s="15">
        <v>319.51</v>
      </c>
      <c r="E2276" s="16">
        <v>7582.9030000000002</v>
      </c>
      <c r="F2276" s="17">
        <v>6.0785768108506749E-2</v>
      </c>
      <c r="G2276" s="86"/>
    </row>
    <row r="2277" spans="1:7">
      <c r="G2277" s="86"/>
    </row>
    <row r="2278" spans="1:7">
      <c r="B2278" s="14" t="s">
        <v>11</v>
      </c>
      <c r="C2278" s="15">
        <v>148000</v>
      </c>
      <c r="D2278" s="15">
        <v>339.87</v>
      </c>
      <c r="E2278" s="16">
        <v>9610.0159000000003</v>
      </c>
      <c r="F2278" s="17">
        <v>6.4932539864864858E-2</v>
      </c>
      <c r="G2278" s="86"/>
    </row>
    <row r="2279" spans="1:7">
      <c r="G2279" s="86"/>
    </row>
    <row r="2280" spans="1:7">
      <c r="B2280" s="14" t="s">
        <v>12</v>
      </c>
      <c r="C2280" s="15">
        <v>199521</v>
      </c>
      <c r="D2280" s="15">
        <v>602.72</v>
      </c>
      <c r="E2280" s="16">
        <v>11988.4568</v>
      </c>
      <c r="F2280" s="17">
        <v>6.0086190426070427E-2</v>
      </c>
      <c r="G2280" s="86"/>
    </row>
    <row r="2281" spans="1:7">
      <c r="G2281" s="86"/>
    </row>
    <row r="2282" spans="1:7">
      <c r="B2282" s="14" t="s">
        <v>13</v>
      </c>
      <c r="C2282" s="15">
        <v>358633</v>
      </c>
      <c r="D2282" s="15">
        <v>827.16</v>
      </c>
      <c r="E2282" s="16">
        <v>25542.808100000002</v>
      </c>
      <c r="F2282" s="17">
        <v>7.1222693115245941E-2</v>
      </c>
      <c r="G2282" s="86"/>
    </row>
    <row r="2283" spans="1:7">
      <c r="G2283" s="86"/>
    </row>
    <row r="2284" spans="1:7">
      <c r="B2284" s="14" t="s">
        <v>14</v>
      </c>
      <c r="C2284" s="15">
        <v>441487</v>
      </c>
      <c r="D2284" s="15">
        <v>959.18</v>
      </c>
      <c r="E2284" s="16">
        <v>29948.170999999995</v>
      </c>
      <c r="F2284" s="17">
        <v>6.7834774296864908E-2</v>
      </c>
      <c r="G2284" s="86"/>
    </row>
    <row r="2285" spans="1:7">
      <c r="G2285" s="86"/>
    </row>
    <row r="2286" spans="1:7">
      <c r="B2286" s="14" t="s">
        <v>15</v>
      </c>
      <c r="C2286" s="15">
        <v>541909</v>
      </c>
      <c r="D2286" s="15">
        <v>1107.92</v>
      </c>
      <c r="E2286" s="16">
        <v>66971.917700000005</v>
      </c>
      <c r="F2286" s="17">
        <v>0.12358517334091149</v>
      </c>
      <c r="G2286" s="86"/>
    </row>
    <row r="2287" spans="1:7">
      <c r="G2287" s="86"/>
    </row>
    <row r="2288" spans="1:7">
      <c r="B2288" s="14" t="s">
        <v>16</v>
      </c>
      <c r="C2288" s="15">
        <v>513104</v>
      </c>
      <c r="D2288" s="15">
        <v>1053.22</v>
      </c>
      <c r="E2288" s="16">
        <v>48411.9185</v>
      </c>
      <c r="F2288" s="17">
        <v>9.435108379587763E-2</v>
      </c>
      <c r="G2288" s="86"/>
    </row>
    <row r="2289" spans="1:7">
      <c r="G2289" s="86"/>
    </row>
    <row r="2290" spans="1:7">
      <c r="B2290" s="14" t="s">
        <v>17</v>
      </c>
      <c r="C2290" s="15">
        <v>457132</v>
      </c>
      <c r="D2290" s="15">
        <v>1011.38</v>
      </c>
      <c r="E2290" s="16">
        <v>42663.631300000001</v>
      </c>
      <c r="F2290" s="17">
        <v>9.3328910030363227E-2</v>
      </c>
      <c r="G2290" s="86"/>
    </row>
    <row r="2291" spans="1:7">
      <c r="G2291" s="86"/>
    </row>
    <row r="2292" spans="1:7">
      <c r="B2292" s="14" t="s">
        <v>18</v>
      </c>
      <c r="C2292" s="15">
        <v>257135</v>
      </c>
      <c r="D2292" s="15">
        <v>673.8</v>
      </c>
      <c r="E2292" s="16">
        <v>19143.108100000001</v>
      </c>
      <c r="F2292" s="17">
        <v>7.4447695179574933E-2</v>
      </c>
      <c r="G2292" s="86"/>
    </row>
    <row r="2293" spans="1:7">
      <c r="G2293" s="86"/>
    </row>
    <row r="2294" spans="1:7">
      <c r="B2294" s="14" t="s">
        <v>19</v>
      </c>
      <c r="C2294" s="15">
        <v>139085</v>
      </c>
      <c r="D2294" s="15">
        <v>502.55</v>
      </c>
      <c r="E2294" s="16">
        <v>12274.989299999999</v>
      </c>
      <c r="F2294" s="17">
        <v>8.8255306467268216E-2</v>
      </c>
      <c r="G2294" s="86"/>
    </row>
    <row r="2295" spans="1:7">
      <c r="G2295" s="86"/>
    </row>
    <row r="2296" spans="1:7">
      <c r="B2296" s="14" t="s">
        <v>20</v>
      </c>
      <c r="C2296" s="15">
        <v>66462</v>
      </c>
      <c r="D2296" s="15">
        <v>175.87</v>
      </c>
      <c r="E2296" s="16">
        <v>5289.5766000000003</v>
      </c>
      <c r="F2296" s="17">
        <v>7.9587984111221435E-2</v>
      </c>
      <c r="G2296" s="86"/>
    </row>
    <row r="2297" spans="1:7">
      <c r="G2297" s="86"/>
    </row>
    <row r="2298" spans="1:7">
      <c r="B2298" s="18"/>
      <c r="C2298" s="18">
        <f>SUM(C2274:C2296)</f>
        <v>3375072</v>
      </c>
      <c r="D2298" s="19"/>
      <c r="E2298" s="19">
        <f>SUM(E2274:E2296)</f>
        <v>288991.00390000001</v>
      </c>
      <c r="F2298" s="2">
        <f>E2298/C2298</f>
        <v>8.5625137448919614E-2</v>
      </c>
      <c r="G2298" s="86"/>
    </row>
    <row r="2299" spans="1:7">
      <c r="A2299" s="13" t="s">
        <v>7</v>
      </c>
      <c r="B2299" s="7" t="s">
        <v>21</v>
      </c>
      <c r="C2299" s="13" t="s">
        <v>183</v>
      </c>
    </row>
    <row r="2301" spans="1:7">
      <c r="B2301" s="14" t="s">
        <v>9</v>
      </c>
      <c r="C2301" s="15">
        <v>0</v>
      </c>
      <c r="E2301" s="16">
        <v>0</v>
      </c>
      <c r="F2301" s="17">
        <v>0</v>
      </c>
      <c r="G2301" s="88" t="s">
        <v>197</v>
      </c>
    </row>
    <row r="2302" spans="1:7">
      <c r="G2302" s="86"/>
    </row>
    <row r="2303" spans="1:7">
      <c r="B2303" s="14" t="s">
        <v>10</v>
      </c>
      <c r="C2303" s="15">
        <v>7</v>
      </c>
      <c r="E2303" s="16">
        <v>3.8418999999999999</v>
      </c>
      <c r="F2303" s="17">
        <v>0.54884285714285719</v>
      </c>
      <c r="G2303" s="86"/>
    </row>
    <row r="2304" spans="1:7">
      <c r="G2304" s="86"/>
    </row>
    <row r="2305" spans="2:7">
      <c r="B2305" s="14" t="s">
        <v>11</v>
      </c>
      <c r="C2305" s="15">
        <v>59</v>
      </c>
      <c r="E2305" s="16">
        <v>31.241399999999999</v>
      </c>
      <c r="F2305" s="17">
        <v>0.52951525423728818</v>
      </c>
      <c r="G2305" s="86"/>
    </row>
    <row r="2306" spans="2:7">
      <c r="G2306" s="86"/>
    </row>
    <row r="2307" spans="2:7">
      <c r="B2307" s="14" t="s">
        <v>12</v>
      </c>
      <c r="C2307" s="15">
        <v>149</v>
      </c>
      <c r="E2307" s="16">
        <v>77.321399999999997</v>
      </c>
      <c r="F2307" s="17">
        <v>0.51893557046979866</v>
      </c>
      <c r="G2307" s="86"/>
    </row>
    <row r="2308" spans="2:7">
      <c r="G2308" s="86"/>
    </row>
    <row r="2309" spans="2:7">
      <c r="B2309" s="14" t="s">
        <v>13</v>
      </c>
      <c r="C2309" s="15">
        <v>184</v>
      </c>
      <c r="E2309" s="16">
        <v>91.211100000000002</v>
      </c>
      <c r="F2309" s="17">
        <v>0.4957125</v>
      </c>
      <c r="G2309" s="86"/>
    </row>
    <row r="2310" spans="2:7">
      <c r="G2310" s="86"/>
    </row>
    <row r="2311" spans="2:7">
      <c r="B2311" s="14" t="s">
        <v>14</v>
      </c>
      <c r="C2311" s="15">
        <v>118</v>
      </c>
      <c r="E2311" s="16">
        <v>62.780600000000007</v>
      </c>
      <c r="F2311" s="17">
        <v>0.5320389830508474</v>
      </c>
      <c r="G2311" s="86"/>
    </row>
    <row r="2312" spans="2:7">
      <c r="G2312" s="86"/>
    </row>
    <row r="2313" spans="2:7">
      <c r="B2313" s="14" t="s">
        <v>15</v>
      </c>
      <c r="C2313" s="15">
        <v>164</v>
      </c>
      <c r="E2313" s="16">
        <v>92.638499999999979</v>
      </c>
      <c r="F2313" s="17">
        <v>0.56486890243902443</v>
      </c>
      <c r="G2313" s="86"/>
    </row>
    <row r="2314" spans="2:7">
      <c r="G2314" s="86"/>
    </row>
    <row r="2315" spans="2:7">
      <c r="B2315" s="14" t="s">
        <v>16</v>
      </c>
      <c r="C2315" s="15">
        <v>25</v>
      </c>
      <c r="E2315" s="16">
        <v>15.308799999999998</v>
      </c>
      <c r="F2315" s="17">
        <v>0.61235200000000001</v>
      </c>
      <c r="G2315" s="86"/>
    </row>
    <row r="2316" spans="2:7">
      <c r="G2316" s="86"/>
    </row>
    <row r="2317" spans="2:7">
      <c r="B2317" s="14" t="s">
        <v>17</v>
      </c>
      <c r="C2317" s="15">
        <v>21</v>
      </c>
      <c r="E2317" s="16">
        <v>12.232999999999999</v>
      </c>
      <c r="F2317" s="17">
        <v>0.58252380952380955</v>
      </c>
      <c r="G2317" s="86"/>
    </row>
    <row r="2318" spans="2:7">
      <c r="G2318" s="86"/>
    </row>
    <row r="2319" spans="2:7">
      <c r="B2319" s="14" t="s">
        <v>18</v>
      </c>
      <c r="C2319" s="15">
        <v>18</v>
      </c>
      <c r="E2319" s="16">
        <v>11.1747</v>
      </c>
      <c r="F2319" s="17">
        <v>0.62081666666666668</v>
      </c>
      <c r="G2319" s="86"/>
    </row>
    <row r="2320" spans="2:7">
      <c r="G2320" s="86"/>
    </row>
    <row r="2321" spans="1:7">
      <c r="B2321" s="14" t="s">
        <v>19</v>
      </c>
      <c r="C2321" s="15">
        <v>5</v>
      </c>
      <c r="E2321" s="16">
        <v>3.1166</v>
      </c>
      <c r="F2321" s="17">
        <v>0.62331999999999999</v>
      </c>
      <c r="G2321" s="86"/>
    </row>
    <row r="2322" spans="1:7">
      <c r="G2322" s="86"/>
    </row>
    <row r="2323" spans="1:7">
      <c r="B2323" s="14" t="s">
        <v>20</v>
      </c>
      <c r="C2323" s="15">
        <v>0</v>
      </c>
      <c r="E2323" s="16">
        <v>0</v>
      </c>
      <c r="F2323" s="17">
        <v>0</v>
      </c>
      <c r="G2323" s="86"/>
    </row>
    <row r="2324" spans="1:7">
      <c r="G2324" s="86"/>
    </row>
    <row r="2325" spans="1:7">
      <c r="B2325" s="18"/>
      <c r="C2325" s="18">
        <f>SUM(C2301:C2323)</f>
        <v>750</v>
      </c>
      <c r="D2325" s="19"/>
      <c r="E2325" s="19">
        <f>SUM(E2301:E2323)</f>
        <v>400.86799999999994</v>
      </c>
      <c r="F2325" s="2">
        <f>E2325/C2325</f>
        <v>0.53449066666666656</v>
      </c>
      <c r="G2325" s="86"/>
    </row>
    <row r="2326" spans="1:7">
      <c r="A2326" s="4" t="s">
        <v>184</v>
      </c>
      <c r="B2326" s="5" t="s">
        <v>184</v>
      </c>
      <c r="C2326" s="4"/>
      <c r="D2326" s="6"/>
      <c r="E2326" s="20">
        <f>(E2325+E2298)</f>
        <v>289391.87190000003</v>
      </c>
      <c r="F2326" s="2"/>
    </row>
    <row r="2327" spans="1:7">
      <c r="B2327" s="18"/>
      <c r="C2327" s="18"/>
      <c r="D2327" s="19"/>
      <c r="E2327" s="19"/>
      <c r="F2327" s="2"/>
    </row>
    <row r="2328" spans="1:7" s="3" customFormat="1">
      <c r="A2328" s="11" t="s">
        <v>158</v>
      </c>
      <c r="B2328" s="11" t="s">
        <v>159</v>
      </c>
      <c r="C2328" s="12" t="s">
        <v>160</v>
      </c>
    </row>
    <row r="2331" spans="1:7">
      <c r="A2331" s="13" t="s">
        <v>7</v>
      </c>
      <c r="B2331" s="7" t="s">
        <v>8</v>
      </c>
      <c r="C2331" s="13" t="s">
        <v>180</v>
      </c>
    </row>
    <row r="2332" spans="1:7">
      <c r="B2332" s="14" t="s">
        <v>9</v>
      </c>
      <c r="C2332" s="15">
        <v>83103</v>
      </c>
      <c r="D2332" s="15">
        <v>308.01</v>
      </c>
      <c r="E2332" s="16">
        <v>6216.025599999999</v>
      </c>
      <c r="F2332" s="17">
        <v>7.4799051779117484E-2</v>
      </c>
      <c r="G2332" s="88"/>
    </row>
    <row r="2333" spans="1:7">
      <c r="G2333" s="86"/>
    </row>
    <row r="2334" spans="1:7">
      <c r="B2334" s="14" t="s">
        <v>10</v>
      </c>
      <c r="C2334" s="15">
        <v>100098</v>
      </c>
      <c r="D2334" s="15">
        <v>616.79999999999995</v>
      </c>
      <c r="E2334" s="16">
        <v>6084.5338000000002</v>
      </c>
      <c r="F2334" s="17">
        <v>6.0785767947411529E-2</v>
      </c>
      <c r="G2334" s="86"/>
    </row>
    <row r="2335" spans="1:7">
      <c r="G2335" s="86"/>
    </row>
    <row r="2336" spans="1:7">
      <c r="B2336" s="14" t="s">
        <v>11</v>
      </c>
      <c r="C2336" s="15">
        <v>128543</v>
      </c>
      <c r="D2336" s="15">
        <v>744.4</v>
      </c>
      <c r="E2336" s="16">
        <v>8346.6234000000004</v>
      </c>
      <c r="F2336" s="17">
        <v>6.4932539305913195E-2</v>
      </c>
      <c r="G2336" s="86"/>
    </row>
    <row r="2337" spans="2:7">
      <c r="G2337" s="86"/>
    </row>
    <row r="2338" spans="2:7">
      <c r="B2338" s="14" t="s">
        <v>12</v>
      </c>
      <c r="C2338" s="15">
        <v>142535</v>
      </c>
      <c r="D2338" s="15">
        <v>829.71</v>
      </c>
      <c r="E2338" s="16">
        <v>8564.3852000000006</v>
      </c>
      <c r="F2338" s="17">
        <v>6.0086190760164172E-2</v>
      </c>
      <c r="G2338" s="86"/>
    </row>
    <row r="2339" spans="2:7">
      <c r="G2339" s="86"/>
    </row>
    <row r="2340" spans="2:7">
      <c r="B2340" s="14" t="s">
        <v>13</v>
      </c>
      <c r="C2340" s="15">
        <v>140999</v>
      </c>
      <c r="D2340" s="15">
        <v>855.54</v>
      </c>
      <c r="E2340" s="16">
        <v>10042.3285</v>
      </c>
      <c r="F2340" s="17">
        <v>7.1222693068745166E-2</v>
      </c>
      <c r="G2340" s="86"/>
    </row>
    <row r="2341" spans="2:7">
      <c r="G2341" s="86"/>
    </row>
    <row r="2342" spans="2:7">
      <c r="B2342" s="14" t="s">
        <v>14</v>
      </c>
      <c r="C2342" s="15">
        <v>113303</v>
      </c>
      <c r="D2342" s="15">
        <v>371.39</v>
      </c>
      <c r="E2342" s="16">
        <v>7685.8833999999997</v>
      </c>
      <c r="F2342" s="17">
        <v>6.7834774013044663E-2</v>
      </c>
      <c r="G2342" s="86"/>
    </row>
    <row r="2343" spans="2:7">
      <c r="G2343" s="86"/>
    </row>
    <row r="2344" spans="2:7">
      <c r="B2344" s="14" t="s">
        <v>15</v>
      </c>
      <c r="C2344" s="15">
        <v>128926</v>
      </c>
      <c r="D2344" s="15">
        <v>318.97000000000003</v>
      </c>
      <c r="E2344" s="16">
        <v>15933.3421</v>
      </c>
      <c r="F2344" s="17">
        <v>0.12358517366551355</v>
      </c>
      <c r="G2344" s="86"/>
    </row>
    <row r="2345" spans="2:7">
      <c r="G2345" s="86"/>
    </row>
    <row r="2346" spans="2:7">
      <c r="B2346" s="14" t="s">
        <v>16</v>
      </c>
      <c r="C2346" s="15">
        <v>120439</v>
      </c>
      <c r="D2346" s="15">
        <v>275.02999999999997</v>
      </c>
      <c r="E2346" s="16">
        <v>11363.5502</v>
      </c>
      <c r="F2346" s="17">
        <v>9.4351083951211792E-2</v>
      </c>
      <c r="G2346" s="86"/>
    </row>
    <row r="2347" spans="2:7">
      <c r="G2347" s="86"/>
    </row>
    <row r="2348" spans="2:7">
      <c r="B2348" s="14" t="s">
        <v>17</v>
      </c>
      <c r="C2348" s="15">
        <v>126534</v>
      </c>
      <c r="D2348" s="15">
        <v>380.79</v>
      </c>
      <c r="E2348" s="16">
        <v>11809.2803</v>
      </c>
      <c r="F2348" s="17">
        <v>9.33289100162802E-2</v>
      </c>
      <c r="G2348" s="86"/>
    </row>
    <row r="2349" spans="2:7">
      <c r="G2349" s="86"/>
    </row>
    <row r="2350" spans="2:7">
      <c r="B2350" s="14" t="s">
        <v>18</v>
      </c>
      <c r="C2350" s="15">
        <v>108032</v>
      </c>
      <c r="D2350" s="15">
        <v>394.07</v>
      </c>
      <c r="E2350" s="16">
        <v>8042.7334999999994</v>
      </c>
      <c r="F2350" s="17">
        <v>7.4447696053021317E-2</v>
      </c>
      <c r="G2350" s="86"/>
    </row>
    <row r="2351" spans="2:7">
      <c r="G2351" s="86"/>
    </row>
    <row r="2352" spans="2:7">
      <c r="B2352" s="14" t="s">
        <v>19</v>
      </c>
      <c r="C2352" s="15">
        <v>76986</v>
      </c>
      <c r="D2352" s="15">
        <v>298.14999999999998</v>
      </c>
      <c r="E2352" s="16">
        <v>6794.4229999999989</v>
      </c>
      <c r="F2352" s="17">
        <v>8.8255306159561467E-2</v>
      </c>
      <c r="G2352" s="86"/>
    </row>
    <row r="2353" spans="1:7">
      <c r="G2353" s="86"/>
    </row>
    <row r="2354" spans="1:7">
      <c r="B2354" s="14" t="s">
        <v>20</v>
      </c>
      <c r="C2354" s="15">
        <v>82528</v>
      </c>
      <c r="D2354" s="15">
        <v>485.54</v>
      </c>
      <c r="E2354" s="16">
        <v>6568.2371000000012</v>
      </c>
      <c r="F2354" s="17">
        <v>7.9587983472276067E-2</v>
      </c>
      <c r="G2354" s="86"/>
    </row>
    <row r="2355" spans="1:7">
      <c r="G2355" s="86"/>
    </row>
    <row r="2356" spans="1:7">
      <c r="B2356" s="18"/>
      <c r="C2356" s="18">
        <f>SUM(C2332:C2354)</f>
        <v>1352026</v>
      </c>
      <c r="D2356" s="19"/>
      <c r="E2356" s="19">
        <f>SUM(E2332:E2354)</f>
        <v>107451.3461</v>
      </c>
      <c r="F2356" s="2">
        <f>E2356/C2356</f>
        <v>7.9474319354805298E-2</v>
      </c>
      <c r="G2356" s="86"/>
    </row>
    <row r="2357" spans="1:7">
      <c r="A2357" s="13" t="s">
        <v>7</v>
      </c>
      <c r="B2357" s="7" t="s">
        <v>21</v>
      </c>
      <c r="C2357" s="13" t="s">
        <v>183</v>
      </c>
    </row>
    <row r="2359" spans="1:7">
      <c r="B2359" s="14" t="s">
        <v>9</v>
      </c>
      <c r="C2359" s="15">
        <v>321</v>
      </c>
      <c r="E2359" s="16">
        <v>183.30070000000001</v>
      </c>
      <c r="F2359" s="17">
        <v>0.57103021806853582</v>
      </c>
      <c r="G2359" s="88" t="s">
        <v>209</v>
      </c>
    </row>
    <row r="2360" spans="1:7">
      <c r="G2360" s="86"/>
    </row>
    <row r="2361" spans="1:7">
      <c r="B2361" s="14" t="s">
        <v>10</v>
      </c>
      <c r="C2361" s="15">
        <v>470</v>
      </c>
      <c r="E2361" s="16">
        <v>257.95740000000001</v>
      </c>
      <c r="F2361" s="17">
        <v>0.5488455319148936</v>
      </c>
      <c r="G2361" s="86"/>
    </row>
    <row r="2362" spans="1:7">
      <c r="G2362" s="86"/>
    </row>
    <row r="2363" spans="1:7">
      <c r="B2363" s="14" t="s">
        <v>11</v>
      </c>
      <c r="C2363" s="15">
        <v>1091</v>
      </c>
      <c r="E2363" s="16">
        <v>577.70029999999997</v>
      </c>
      <c r="F2363" s="17">
        <v>0.52951448212648944</v>
      </c>
      <c r="G2363" s="86"/>
    </row>
    <row r="2364" spans="1:7">
      <c r="G2364" s="86"/>
    </row>
    <row r="2365" spans="1:7">
      <c r="B2365" s="14" t="s">
        <v>12</v>
      </c>
      <c r="C2365" s="15">
        <v>2401</v>
      </c>
      <c r="E2365" s="16">
        <v>1245.9647</v>
      </c>
      <c r="F2365" s="17">
        <v>0.51893573511037072</v>
      </c>
      <c r="G2365" s="86"/>
    </row>
    <row r="2366" spans="1:7">
      <c r="G2366" s="86"/>
    </row>
    <row r="2367" spans="1:7">
      <c r="B2367" s="14" t="s">
        <v>13</v>
      </c>
      <c r="C2367" s="15">
        <v>5938</v>
      </c>
      <c r="E2367" s="16">
        <v>2943.5399000000007</v>
      </c>
      <c r="F2367" s="17">
        <v>0.49571234422364424</v>
      </c>
      <c r="G2367" s="86"/>
    </row>
    <row r="2368" spans="1:7">
      <c r="G2368" s="86"/>
    </row>
    <row r="2369" spans="1:7">
      <c r="B2369" s="14" t="s">
        <v>14</v>
      </c>
      <c r="C2369" s="15">
        <v>9501</v>
      </c>
      <c r="E2369" s="16">
        <v>5054.9012000000002</v>
      </c>
      <c r="F2369" s="17">
        <v>0.53203885906746662</v>
      </c>
      <c r="G2369" s="86"/>
    </row>
    <row r="2370" spans="1:7">
      <c r="G2370" s="86"/>
    </row>
    <row r="2371" spans="1:7">
      <c r="B2371" s="14" t="s">
        <v>15</v>
      </c>
      <c r="C2371" s="15">
        <v>11455</v>
      </c>
      <c r="E2371" s="16">
        <v>6470.5707000000002</v>
      </c>
      <c r="F2371" s="17">
        <v>0.56486867743343516</v>
      </c>
      <c r="G2371" s="86"/>
    </row>
    <row r="2372" spans="1:7">
      <c r="G2372" s="86"/>
    </row>
    <row r="2373" spans="1:7">
      <c r="B2373" s="14" t="s">
        <v>16</v>
      </c>
      <c r="C2373" s="15">
        <v>9452</v>
      </c>
      <c r="E2373" s="16">
        <v>5787.9639999999999</v>
      </c>
      <c r="F2373" s="17">
        <v>0.61235336436732968</v>
      </c>
      <c r="G2373" s="86"/>
    </row>
    <row r="2374" spans="1:7">
      <c r="G2374" s="86"/>
    </row>
    <row r="2375" spans="1:7">
      <c r="B2375" s="14" t="s">
        <v>17</v>
      </c>
      <c r="C2375" s="15">
        <v>8305</v>
      </c>
      <c r="E2375" s="16">
        <v>4837.8698999999997</v>
      </c>
      <c r="F2375" s="17">
        <v>0.58252497290788685</v>
      </c>
      <c r="G2375" s="86"/>
    </row>
    <row r="2376" spans="1:7">
      <c r="G2376" s="86"/>
    </row>
    <row r="2377" spans="1:7">
      <c r="B2377" s="14" t="s">
        <v>18</v>
      </c>
      <c r="C2377" s="15">
        <v>3488</v>
      </c>
      <c r="E2377" s="16">
        <v>2165.3989999999999</v>
      </c>
      <c r="F2377" s="17">
        <v>0.62081393348623848</v>
      </c>
      <c r="G2377" s="86"/>
    </row>
    <row r="2378" spans="1:7">
      <c r="G2378" s="86"/>
    </row>
    <row r="2379" spans="1:7">
      <c r="B2379" s="14" t="s">
        <v>19</v>
      </c>
      <c r="C2379" s="15">
        <v>1073</v>
      </c>
      <c r="E2379" s="16">
        <v>668.8288</v>
      </c>
      <c r="F2379" s="17">
        <v>0.62332600186393294</v>
      </c>
      <c r="G2379" s="86"/>
    </row>
    <row r="2380" spans="1:7">
      <c r="G2380" s="86"/>
    </row>
    <row r="2381" spans="1:7">
      <c r="B2381" s="14" t="s">
        <v>20</v>
      </c>
      <c r="C2381" s="15">
        <v>298</v>
      </c>
      <c r="E2381" s="16">
        <v>191.15220000000002</v>
      </c>
      <c r="F2381" s="17">
        <v>0.64145033557046982</v>
      </c>
      <c r="G2381" s="86"/>
    </row>
    <row r="2382" spans="1:7">
      <c r="G2382" s="86"/>
    </row>
    <row r="2383" spans="1:7">
      <c r="B2383" s="18"/>
      <c r="C2383" s="18">
        <f>SUM(C2359:C2381)</f>
        <v>53793</v>
      </c>
      <c r="D2383" s="19"/>
      <c r="E2383" s="19">
        <f>SUM(E2359:E2381)</f>
        <v>30385.148799999999</v>
      </c>
      <c r="F2383" s="2">
        <f>E2383/C2383</f>
        <v>0.56485321138438083</v>
      </c>
      <c r="G2383" s="86"/>
    </row>
    <row r="2384" spans="1:7">
      <c r="A2384" s="4" t="s">
        <v>184</v>
      </c>
      <c r="B2384" s="5" t="s">
        <v>184</v>
      </c>
      <c r="C2384" s="4"/>
      <c r="D2384" s="6"/>
      <c r="E2384" s="20">
        <f>(E2383+E2356)</f>
        <v>137836.49489999999</v>
      </c>
      <c r="F2384" s="2"/>
    </row>
    <row r="2385" spans="1:7">
      <c r="B2385" s="18"/>
      <c r="C2385" s="18"/>
      <c r="D2385" s="19"/>
      <c r="E2385" s="19"/>
      <c r="F2385" s="2"/>
    </row>
    <row r="2386" spans="1:7" s="3" customFormat="1">
      <c r="A2386" s="11" t="s">
        <v>161</v>
      </c>
      <c r="B2386" s="11" t="s">
        <v>162</v>
      </c>
      <c r="C2386" s="12" t="s">
        <v>163</v>
      </c>
    </row>
    <row r="2389" spans="1:7">
      <c r="A2389" s="13" t="s">
        <v>7</v>
      </c>
      <c r="B2389" s="7" t="s">
        <v>8</v>
      </c>
      <c r="C2389" s="13" t="s">
        <v>180</v>
      </c>
    </row>
    <row r="2390" spans="1:7">
      <c r="B2390" s="14" t="s">
        <v>9</v>
      </c>
      <c r="C2390" s="15">
        <v>133897</v>
      </c>
      <c r="D2390" s="15">
        <v>64.959999999999994</v>
      </c>
      <c r="E2390" s="16">
        <v>10015.3686</v>
      </c>
      <c r="F2390" s="17">
        <v>7.4799051509742559E-2</v>
      </c>
      <c r="G2390" s="88"/>
    </row>
    <row r="2391" spans="1:7">
      <c r="G2391" s="86"/>
    </row>
    <row r="2392" spans="1:7">
      <c r="B2392" s="14" t="s">
        <v>10</v>
      </c>
      <c r="C2392" s="15">
        <v>160987</v>
      </c>
      <c r="D2392" s="15">
        <v>56.51</v>
      </c>
      <c r="E2392" s="16">
        <v>9785.7185000000009</v>
      </c>
      <c r="F2392" s="17">
        <v>6.0785768416083276E-2</v>
      </c>
      <c r="G2392" s="86"/>
    </row>
    <row r="2393" spans="1:7">
      <c r="G2393" s="86"/>
    </row>
    <row r="2394" spans="1:7">
      <c r="B2394" s="14" t="s">
        <v>11</v>
      </c>
      <c r="C2394" s="15">
        <v>210231</v>
      </c>
      <c r="D2394" s="15">
        <v>646.38</v>
      </c>
      <c r="E2394" s="16">
        <v>13650.834999999999</v>
      </c>
      <c r="F2394" s="17">
        <v>6.4932550385052634E-2</v>
      </c>
      <c r="G2394" s="86"/>
    </row>
    <row r="2395" spans="1:7">
      <c r="G2395" s="86"/>
    </row>
    <row r="2396" spans="1:7">
      <c r="B2396" s="14" t="s">
        <v>12</v>
      </c>
      <c r="C2396" s="15">
        <v>227766</v>
      </c>
      <c r="D2396" s="15">
        <v>942.15</v>
      </c>
      <c r="E2396" s="16">
        <v>13685.591299999998</v>
      </c>
      <c r="F2396" s="17">
        <v>6.0086190651809313E-2</v>
      </c>
      <c r="G2396" s="86"/>
    </row>
    <row r="2397" spans="1:7">
      <c r="G2397" s="86"/>
    </row>
    <row r="2398" spans="1:7">
      <c r="B2398" s="14" t="s">
        <v>13</v>
      </c>
      <c r="C2398" s="15">
        <v>250641</v>
      </c>
      <c r="D2398" s="15">
        <v>762.78</v>
      </c>
      <c r="E2398" s="16">
        <v>17851.327000000001</v>
      </c>
      <c r="F2398" s="17">
        <v>7.1222693015109251E-2</v>
      </c>
      <c r="G2398" s="86"/>
    </row>
    <row r="2399" spans="1:7">
      <c r="G2399" s="86"/>
    </row>
    <row r="2400" spans="1:7">
      <c r="B2400" s="14" t="s">
        <v>14</v>
      </c>
      <c r="C2400" s="15">
        <v>287306</v>
      </c>
      <c r="D2400" s="15">
        <v>781.84</v>
      </c>
      <c r="E2400" s="16">
        <v>19489.3377</v>
      </c>
      <c r="F2400" s="17">
        <v>6.783477442169672E-2</v>
      </c>
      <c r="G2400" s="86"/>
    </row>
    <row r="2401" spans="1:7">
      <c r="G2401" s="86"/>
    </row>
    <row r="2402" spans="1:7">
      <c r="B2402" s="14" t="s">
        <v>15</v>
      </c>
      <c r="C2402" s="15">
        <v>299298</v>
      </c>
      <c r="D2402" s="15">
        <v>783.27</v>
      </c>
      <c r="E2402" s="16">
        <v>36988.7952</v>
      </c>
      <c r="F2402" s="17">
        <v>0.12358517330553495</v>
      </c>
      <c r="G2402" s="86"/>
    </row>
    <row r="2403" spans="1:7">
      <c r="G2403" s="86"/>
    </row>
    <row r="2404" spans="1:7">
      <c r="B2404" s="14" t="s">
        <v>16</v>
      </c>
      <c r="C2404" s="15">
        <v>286172</v>
      </c>
      <c r="D2404" s="15">
        <v>744.46</v>
      </c>
      <c r="E2404" s="16">
        <v>27000.638300000002</v>
      </c>
      <c r="F2404" s="17">
        <v>9.4351083614050285E-2</v>
      </c>
      <c r="G2404" s="86"/>
    </row>
    <row r="2405" spans="1:7">
      <c r="G2405" s="86"/>
    </row>
    <row r="2406" spans="1:7">
      <c r="B2406" s="14" t="s">
        <v>17</v>
      </c>
      <c r="C2406" s="15">
        <v>268037</v>
      </c>
      <c r="D2406" s="15">
        <v>723.66</v>
      </c>
      <c r="E2406" s="16">
        <v>25015.601000000002</v>
      </c>
      <c r="F2406" s="17">
        <v>9.3328909814689762E-2</v>
      </c>
      <c r="G2406" s="86"/>
    </row>
    <row r="2407" spans="1:7">
      <c r="G2407" s="86"/>
    </row>
    <row r="2408" spans="1:7">
      <c r="B2408" s="14" t="s">
        <v>18</v>
      </c>
      <c r="C2408" s="15">
        <v>238656</v>
      </c>
      <c r="D2408" s="15">
        <v>724.73</v>
      </c>
      <c r="E2408" s="16">
        <v>17767.3891</v>
      </c>
      <c r="F2408" s="17">
        <v>7.4447695008715467E-2</v>
      </c>
      <c r="G2408" s="86"/>
    </row>
    <row r="2409" spans="1:7">
      <c r="G2409" s="86"/>
    </row>
    <row r="2410" spans="1:7">
      <c r="B2410" s="14" t="s">
        <v>19</v>
      </c>
      <c r="C2410" s="15">
        <v>182100</v>
      </c>
      <c r="D2410" s="15">
        <v>598.53</v>
      </c>
      <c r="E2410" s="16">
        <v>16071.2912</v>
      </c>
      <c r="F2410" s="17">
        <v>8.8255305875892365E-2</v>
      </c>
      <c r="G2410" s="86"/>
    </row>
    <row r="2411" spans="1:7">
      <c r="G2411" s="86"/>
    </row>
    <row r="2412" spans="1:7">
      <c r="B2412" s="14" t="s">
        <v>20</v>
      </c>
      <c r="C2412" s="15">
        <v>150044</v>
      </c>
      <c r="D2412" s="15">
        <v>425.2</v>
      </c>
      <c r="E2412" s="16">
        <v>11941.699499999999</v>
      </c>
      <c r="F2412" s="17">
        <v>7.9587984191303876E-2</v>
      </c>
      <c r="G2412" s="86"/>
    </row>
    <row r="2413" spans="1:7">
      <c r="G2413" s="86"/>
    </row>
    <row r="2414" spans="1:7">
      <c r="B2414" s="18"/>
      <c r="C2414" s="18">
        <f>SUM(C2390:C2412)</f>
        <v>2695135</v>
      </c>
      <c r="D2414" s="19"/>
      <c r="E2414" s="19">
        <f>SUM(E2390:E2412)</f>
        <v>219263.59239999999</v>
      </c>
      <c r="F2414" s="2">
        <f>E2414/C2414</f>
        <v>8.1355328174655447E-2</v>
      </c>
      <c r="G2414" s="86"/>
    </row>
    <row r="2415" spans="1:7">
      <c r="A2415" s="13" t="s">
        <v>7</v>
      </c>
      <c r="B2415" s="7" t="s">
        <v>21</v>
      </c>
      <c r="C2415" s="13" t="s">
        <v>183</v>
      </c>
    </row>
    <row r="2417" spans="2:7">
      <c r="B2417" s="14" t="s">
        <v>9</v>
      </c>
      <c r="C2417" s="15">
        <v>2372</v>
      </c>
      <c r="E2417" s="16">
        <v>1354.4835</v>
      </c>
      <c r="F2417" s="17">
        <v>0.57103014333895441</v>
      </c>
      <c r="G2417" s="88" t="s">
        <v>319</v>
      </c>
    </row>
    <row r="2418" spans="2:7">
      <c r="G2418" s="86"/>
    </row>
    <row r="2419" spans="2:7">
      <c r="B2419" s="14" t="s">
        <v>10</v>
      </c>
      <c r="C2419" s="15">
        <v>2772</v>
      </c>
      <c r="E2419" s="16">
        <v>1521.3998999999999</v>
      </c>
      <c r="F2419" s="17">
        <v>0.54884556277056273</v>
      </c>
      <c r="G2419" s="86"/>
    </row>
    <row r="2420" spans="2:7">
      <c r="G2420" s="86"/>
    </row>
    <row r="2421" spans="2:7">
      <c r="B2421" s="14" t="s">
        <v>11</v>
      </c>
      <c r="C2421" s="15">
        <v>2418</v>
      </c>
      <c r="E2421" s="16">
        <v>1280.3659</v>
      </c>
      <c r="F2421" s="17">
        <v>0.52951443341604632</v>
      </c>
      <c r="G2421" s="86"/>
    </row>
    <row r="2422" spans="2:7">
      <c r="G2422" s="86"/>
    </row>
    <row r="2423" spans="2:7">
      <c r="B2423" s="14" t="s">
        <v>12</v>
      </c>
      <c r="C2423" s="15">
        <v>2209</v>
      </c>
      <c r="E2423" s="16">
        <v>1146.329</v>
      </c>
      <c r="F2423" s="17">
        <v>0.5189357175192395</v>
      </c>
      <c r="G2423" s="86"/>
    </row>
    <row r="2424" spans="2:7">
      <c r="G2424" s="86"/>
    </row>
    <row r="2425" spans="2:7">
      <c r="B2425" s="14" t="s">
        <v>13</v>
      </c>
      <c r="C2425" s="15">
        <v>3298</v>
      </c>
      <c r="E2425" s="16">
        <v>1634.8592999999998</v>
      </c>
      <c r="F2425" s="17">
        <v>0.49571234081261373</v>
      </c>
      <c r="G2425" s="86"/>
    </row>
    <row r="2426" spans="2:7">
      <c r="G2426" s="86"/>
    </row>
    <row r="2427" spans="2:7">
      <c r="B2427" s="14" t="s">
        <v>14</v>
      </c>
      <c r="C2427" s="15">
        <v>2438</v>
      </c>
      <c r="E2427" s="16">
        <v>1297.1107</v>
      </c>
      <c r="F2427" s="17">
        <v>0.53203884331419193</v>
      </c>
      <c r="G2427" s="86"/>
    </row>
    <row r="2428" spans="2:7">
      <c r="G2428" s="86"/>
    </row>
    <row r="2429" spans="2:7">
      <c r="B2429" s="14" t="s">
        <v>15</v>
      </c>
      <c r="C2429" s="15">
        <v>2411</v>
      </c>
      <c r="E2429" s="16">
        <v>1361.8984</v>
      </c>
      <c r="F2429" s="17">
        <v>0.56486868519286604</v>
      </c>
      <c r="G2429" s="86"/>
    </row>
    <row r="2430" spans="2:7">
      <c r="G2430" s="86"/>
    </row>
    <row r="2431" spans="2:7">
      <c r="B2431" s="14" t="s">
        <v>16</v>
      </c>
      <c r="C2431" s="15">
        <v>2746</v>
      </c>
      <c r="E2431" s="16">
        <v>1681.5223000000001</v>
      </c>
      <c r="F2431" s="17">
        <v>0.6123533503277494</v>
      </c>
      <c r="G2431" s="86"/>
    </row>
    <row r="2432" spans="2:7">
      <c r="G2432" s="86"/>
    </row>
    <row r="2433" spans="1:7">
      <c r="B2433" s="14" t="s">
        <v>17</v>
      </c>
      <c r="C2433" s="15">
        <v>2849</v>
      </c>
      <c r="E2433" s="16">
        <v>1659.6135999999999</v>
      </c>
      <c r="F2433" s="17">
        <v>0.58252495612495614</v>
      </c>
      <c r="G2433" s="86"/>
    </row>
    <row r="2434" spans="1:7">
      <c r="G2434" s="86"/>
    </row>
    <row r="2435" spans="1:7">
      <c r="B2435" s="14" t="s">
        <v>18</v>
      </c>
      <c r="C2435" s="15">
        <v>2924</v>
      </c>
      <c r="E2435" s="16">
        <v>1815.2599</v>
      </c>
      <c r="F2435" s="17">
        <v>0.62081391928864571</v>
      </c>
      <c r="G2435" s="86"/>
    </row>
    <row r="2436" spans="1:7">
      <c r="G2436" s="86"/>
    </row>
    <row r="2437" spans="1:7">
      <c r="B2437" s="14" t="s">
        <v>19</v>
      </c>
      <c r="C2437" s="15">
        <v>3457</v>
      </c>
      <c r="E2437" s="16">
        <v>2154.8380999999999</v>
      </c>
      <c r="F2437" s="17">
        <v>0.62332603413364185</v>
      </c>
      <c r="G2437" s="86"/>
    </row>
    <row r="2438" spans="1:7">
      <c r="G2438" s="86"/>
    </row>
    <row r="2439" spans="1:7">
      <c r="B2439" s="14" t="s">
        <v>20</v>
      </c>
      <c r="C2439" s="15">
        <v>2943</v>
      </c>
      <c r="E2439" s="16">
        <v>1887.7883999999999</v>
      </c>
      <c r="F2439" s="17">
        <v>0.64145035677879714</v>
      </c>
      <c r="G2439" s="86"/>
    </row>
    <row r="2440" spans="1:7">
      <c r="G2440" s="86"/>
    </row>
    <row r="2441" spans="1:7">
      <c r="B2441" s="18"/>
      <c r="C2441" s="18">
        <f>SUM(C2417:C2439)</f>
        <v>32837</v>
      </c>
      <c r="D2441" s="19"/>
      <c r="E2441" s="19">
        <f>SUM(E2417:E2439)</f>
        <v>18795.469000000001</v>
      </c>
      <c r="F2441" s="2">
        <f>E2441/C2441</f>
        <v>0.57238691110637396</v>
      </c>
      <c r="G2441" s="86"/>
    </row>
    <row r="2442" spans="1:7">
      <c r="A2442" s="4" t="s">
        <v>184</v>
      </c>
      <c r="B2442" s="5" t="s">
        <v>184</v>
      </c>
      <c r="C2442" s="4"/>
      <c r="D2442" s="6"/>
      <c r="E2442" s="20">
        <f>(E2441+E2414)</f>
        <v>238059.06140000001</v>
      </c>
      <c r="F2442" s="2"/>
      <c r="G2442" s="42"/>
    </row>
    <row r="2443" spans="1:7">
      <c r="B2443" s="18"/>
      <c r="C2443" s="18"/>
      <c r="D2443" s="19"/>
      <c r="E2443" s="19"/>
      <c r="F2443" s="2"/>
    </row>
    <row r="2444" spans="1:7" s="3" customFormat="1">
      <c r="A2444" s="11" t="s">
        <v>164</v>
      </c>
      <c r="B2444" s="11" t="s">
        <v>165</v>
      </c>
    </row>
    <row r="2447" spans="1:7">
      <c r="A2447" s="13" t="s">
        <v>7</v>
      </c>
      <c r="B2447" s="7" t="s">
        <v>8</v>
      </c>
      <c r="C2447" s="13" t="s">
        <v>180</v>
      </c>
    </row>
    <row r="2448" spans="1:7">
      <c r="B2448" s="14" t="s">
        <v>9</v>
      </c>
      <c r="C2448" s="15">
        <v>58511.83</v>
      </c>
      <c r="D2448" s="15">
        <v>0</v>
      </c>
      <c r="E2448" s="16">
        <v>4458.47</v>
      </c>
      <c r="F2448" s="17">
        <v>7.6197753514118421E-2</v>
      </c>
      <c r="G2448" s="88" t="s">
        <v>320</v>
      </c>
    </row>
    <row r="2449" spans="2:7">
      <c r="G2449" s="86"/>
    </row>
    <row r="2450" spans="2:7">
      <c r="B2450" s="14" t="s">
        <v>10</v>
      </c>
      <c r="C2450" s="15">
        <v>95788.38</v>
      </c>
      <c r="D2450" s="15">
        <v>0</v>
      </c>
      <c r="E2450" s="16">
        <v>5912.72</v>
      </c>
      <c r="F2450" s="17">
        <v>6.1726902574195323E-2</v>
      </c>
      <c r="G2450" s="86"/>
    </row>
    <row r="2451" spans="2:7">
      <c r="G2451" s="86"/>
    </row>
    <row r="2452" spans="2:7">
      <c r="B2452" s="14" t="s">
        <v>11</v>
      </c>
      <c r="C2452" s="15">
        <v>73688.05</v>
      </c>
      <c r="D2452" s="15">
        <v>0</v>
      </c>
      <c r="E2452" s="16">
        <v>4878.66</v>
      </c>
      <c r="F2452" s="17">
        <v>6.6206935860020716E-2</v>
      </c>
      <c r="G2452" s="86"/>
    </row>
    <row r="2453" spans="2:7">
      <c r="G2453" s="86"/>
    </row>
    <row r="2454" spans="2:7">
      <c r="B2454" s="14" t="s">
        <v>12</v>
      </c>
      <c r="C2454" s="15">
        <v>208056.52</v>
      </c>
      <c r="D2454" s="15">
        <v>0</v>
      </c>
      <c r="E2454" s="16">
        <v>12609.45</v>
      </c>
      <c r="F2454" s="17">
        <v>6.0605887284858939E-2</v>
      </c>
      <c r="G2454" s="86"/>
    </row>
    <row r="2455" spans="2:7">
      <c r="G2455" s="86"/>
    </row>
    <row r="2456" spans="2:7">
      <c r="B2456" s="14" t="s">
        <v>13</v>
      </c>
      <c r="C2456" s="15">
        <v>94303.1</v>
      </c>
      <c r="D2456" s="15">
        <v>0</v>
      </c>
      <c r="E2456" s="16">
        <v>6816.71</v>
      </c>
      <c r="F2456" s="17">
        <v>7.2285110457662574E-2</v>
      </c>
      <c r="G2456" s="86"/>
    </row>
    <row r="2457" spans="2:7">
      <c r="G2457" s="86"/>
    </row>
    <row r="2458" spans="2:7">
      <c r="B2458" s="14" t="s">
        <v>14</v>
      </c>
      <c r="C2458" s="15">
        <v>102486.58</v>
      </c>
      <c r="D2458" s="15">
        <v>0</v>
      </c>
      <c r="E2458" s="16">
        <v>7086.07</v>
      </c>
      <c r="F2458" s="17">
        <v>6.9141442713767987E-2</v>
      </c>
      <c r="G2458" s="86"/>
    </row>
    <row r="2459" spans="2:7">
      <c r="G2459" s="86"/>
    </row>
    <row r="2460" spans="2:7">
      <c r="B2460" s="14" t="s">
        <v>15</v>
      </c>
      <c r="C2460" s="15">
        <v>87670.85</v>
      </c>
      <c r="D2460" s="15">
        <v>0</v>
      </c>
      <c r="E2460" s="16">
        <v>10934.52</v>
      </c>
      <c r="F2460" s="17">
        <v>0.12472241343616491</v>
      </c>
      <c r="G2460" s="86"/>
    </row>
    <row r="2461" spans="2:7">
      <c r="G2461" s="86"/>
    </row>
    <row r="2462" spans="2:7">
      <c r="B2462" s="14" t="s">
        <v>16</v>
      </c>
      <c r="C2462" s="15">
        <v>134290.46</v>
      </c>
      <c r="D2462" s="15">
        <v>0</v>
      </c>
      <c r="E2462" s="16">
        <v>12841.45</v>
      </c>
      <c r="F2462" s="17">
        <v>9.5624439740544478E-2</v>
      </c>
      <c r="G2462" s="86"/>
    </row>
    <row r="2463" spans="2:7">
      <c r="G2463" s="86"/>
    </row>
    <row r="2464" spans="2:7">
      <c r="B2464" s="14" t="s">
        <v>17</v>
      </c>
      <c r="C2464" s="15">
        <v>148817.17000000001</v>
      </c>
      <c r="D2464" s="15">
        <v>0</v>
      </c>
      <c r="E2464" s="16">
        <v>14032.32</v>
      </c>
      <c r="F2464" s="17">
        <v>9.4292345432990018E-2</v>
      </c>
      <c r="G2464" s="86"/>
    </row>
    <row r="2465" spans="1:7">
      <c r="G2465" s="86"/>
    </row>
    <row r="2466" spans="1:7">
      <c r="B2466" s="14" t="s">
        <v>18</v>
      </c>
      <c r="C2466" s="15">
        <v>91559.4</v>
      </c>
      <c r="D2466" s="15">
        <v>0</v>
      </c>
      <c r="E2466" s="16">
        <v>6901.21</v>
      </c>
      <c r="F2466" s="17">
        <v>7.5374128707702326E-2</v>
      </c>
      <c r="G2466" s="86"/>
    </row>
    <row r="2467" spans="1:7">
      <c r="G2467" s="86"/>
    </row>
    <row r="2468" spans="1:7">
      <c r="B2468" s="14" t="s">
        <v>19</v>
      </c>
      <c r="C2468" s="15">
        <v>77381.38</v>
      </c>
      <c r="D2468" s="15">
        <v>0</v>
      </c>
      <c r="E2468" s="16">
        <v>6901.02</v>
      </c>
      <c r="F2468" s="17">
        <v>8.9181919474684984E-2</v>
      </c>
      <c r="G2468" s="86"/>
    </row>
    <row r="2469" spans="1:7">
      <c r="G2469" s="86"/>
    </row>
    <row r="2470" spans="1:7">
      <c r="B2470" s="14" t="s">
        <v>20</v>
      </c>
      <c r="C2470" s="15">
        <v>91514.54</v>
      </c>
      <c r="D2470" s="15">
        <v>0</v>
      </c>
      <c r="E2470" s="16">
        <v>7337.81</v>
      </c>
      <c r="F2470" s="17">
        <v>8.0181903334705054E-2</v>
      </c>
      <c r="G2470" s="86"/>
    </row>
    <row r="2471" spans="1:7">
      <c r="G2471" s="86"/>
    </row>
    <row r="2472" spans="1:7">
      <c r="B2472" s="18"/>
      <c r="C2472" s="18">
        <f>SUM(C2448:C2470)</f>
        <v>1264068.2599999998</v>
      </c>
      <c r="D2472" s="19"/>
      <c r="E2472" s="19">
        <f>SUM(E2448:E2470)</f>
        <v>100710.41</v>
      </c>
      <c r="F2472" s="2">
        <f>E2472/C2472</f>
        <v>7.9671654756998667E-2</v>
      </c>
      <c r="G2472" s="86"/>
    </row>
    <row r="2473" spans="1:7">
      <c r="A2473" s="4" t="s">
        <v>184</v>
      </c>
      <c r="B2473" s="5" t="s">
        <v>184</v>
      </c>
      <c r="C2473" s="4"/>
      <c r="D2473" s="6"/>
      <c r="E2473" s="20">
        <f>(E2472+E2445)</f>
        <v>100710.41</v>
      </c>
      <c r="F2473" s="2"/>
      <c r="G2473" s="43"/>
    </row>
    <row r="2474" spans="1:7">
      <c r="B2474" s="18"/>
      <c r="C2474" s="18"/>
      <c r="D2474" s="19"/>
      <c r="E2474" s="19"/>
      <c r="F2474" s="2"/>
    </row>
    <row r="2475" spans="1:7" s="3" customFormat="1">
      <c r="A2475" s="11" t="s">
        <v>166</v>
      </c>
      <c r="B2475" s="11" t="s">
        <v>167</v>
      </c>
      <c r="C2475" s="12" t="s">
        <v>168</v>
      </c>
    </row>
    <row r="2478" spans="1:7">
      <c r="A2478" s="13" t="s">
        <v>7</v>
      </c>
      <c r="B2478" s="7" t="s">
        <v>8</v>
      </c>
      <c r="C2478" s="13" t="s">
        <v>180</v>
      </c>
    </row>
    <row r="2479" spans="1:7">
      <c r="B2479" s="14" t="s">
        <v>9</v>
      </c>
      <c r="C2479" s="15">
        <v>152674</v>
      </c>
      <c r="D2479" s="15">
        <v>355.55</v>
      </c>
      <c r="E2479" s="16">
        <v>11419.8704</v>
      </c>
      <c r="F2479" s="17">
        <v>7.4799051573941858E-2</v>
      </c>
      <c r="G2479" s="88"/>
    </row>
    <row r="2480" spans="1:7">
      <c r="G2480" s="86"/>
    </row>
    <row r="2481" spans="2:7">
      <c r="B2481" s="14" t="s">
        <v>10</v>
      </c>
      <c r="C2481" s="15">
        <v>165510</v>
      </c>
      <c r="D2481" s="15">
        <v>437.63</v>
      </c>
      <c r="E2481" s="16">
        <v>10060.6525</v>
      </c>
      <c r="F2481" s="17">
        <v>6.0785768231526788E-2</v>
      </c>
      <c r="G2481" s="86"/>
    </row>
    <row r="2482" spans="2:7">
      <c r="G2482" s="86"/>
    </row>
    <row r="2483" spans="2:7">
      <c r="B2483" s="14" t="s">
        <v>11</v>
      </c>
      <c r="C2483" s="15">
        <v>187419</v>
      </c>
      <c r="D2483" s="15">
        <v>462.87</v>
      </c>
      <c r="E2483" s="16">
        <v>12169.591700000001</v>
      </c>
      <c r="F2483" s="17">
        <v>6.493253992391379E-2</v>
      </c>
      <c r="G2483" s="86"/>
    </row>
    <row r="2484" spans="2:7">
      <c r="G2484" s="86"/>
    </row>
    <row r="2485" spans="2:7">
      <c r="B2485" s="14" t="s">
        <v>12</v>
      </c>
      <c r="C2485" s="15">
        <v>213366</v>
      </c>
      <c r="D2485" s="15">
        <v>469.1</v>
      </c>
      <c r="E2485" s="16">
        <v>12820.3501</v>
      </c>
      <c r="F2485" s="17">
        <v>6.0086190395845639E-2</v>
      </c>
      <c r="G2485" s="86"/>
    </row>
    <row r="2486" spans="2:7">
      <c r="G2486" s="86"/>
    </row>
    <row r="2487" spans="2:7">
      <c r="B2487" s="14" t="s">
        <v>13</v>
      </c>
      <c r="C2487" s="15">
        <v>194985</v>
      </c>
      <c r="D2487" s="15">
        <v>461.06</v>
      </c>
      <c r="E2487" s="16">
        <v>13887.3568</v>
      </c>
      <c r="F2487" s="17">
        <v>7.1222693027668788E-2</v>
      </c>
      <c r="G2487" s="86"/>
    </row>
    <row r="2488" spans="2:7">
      <c r="G2488" s="86"/>
    </row>
    <row r="2489" spans="2:7">
      <c r="B2489" s="14" t="s">
        <v>14</v>
      </c>
      <c r="C2489" s="15">
        <v>171892</v>
      </c>
      <c r="D2489" s="15">
        <v>436.5</v>
      </c>
      <c r="E2489" s="16">
        <v>11660.254999999999</v>
      </c>
      <c r="F2489" s="17">
        <v>6.783477416051939E-2</v>
      </c>
      <c r="G2489" s="86"/>
    </row>
    <row r="2490" spans="2:7">
      <c r="G2490" s="86"/>
    </row>
    <row r="2491" spans="2:7">
      <c r="B2491" s="14" t="s">
        <v>15</v>
      </c>
      <c r="C2491" s="15">
        <v>181066</v>
      </c>
      <c r="D2491" s="15">
        <v>448.07</v>
      </c>
      <c r="E2491" s="16">
        <v>22377.072999999997</v>
      </c>
      <c r="F2491" s="17">
        <v>0.12358517336219942</v>
      </c>
      <c r="G2491" s="86"/>
    </row>
    <row r="2492" spans="2:7">
      <c r="G2492" s="86"/>
    </row>
    <row r="2493" spans="2:7">
      <c r="B2493" s="14" t="s">
        <v>16</v>
      </c>
      <c r="C2493" s="15">
        <v>200041</v>
      </c>
      <c r="D2493" s="15">
        <v>448.72</v>
      </c>
      <c r="E2493" s="16">
        <v>18874.085200000001</v>
      </c>
      <c r="F2493" s="17">
        <v>9.4351084027774312E-2</v>
      </c>
      <c r="G2493" s="86"/>
    </row>
    <row r="2494" spans="2:7">
      <c r="G2494" s="86"/>
    </row>
    <row r="2495" spans="2:7">
      <c r="B2495" s="14" t="s">
        <v>17</v>
      </c>
      <c r="C2495" s="15">
        <v>196245</v>
      </c>
      <c r="D2495" s="15">
        <v>443.3</v>
      </c>
      <c r="E2495" s="16">
        <v>18315.331900000001</v>
      </c>
      <c r="F2495" s="17">
        <v>9.3328909781140917E-2</v>
      </c>
      <c r="G2495" s="86"/>
    </row>
    <row r="2496" spans="2:7">
      <c r="G2496" s="86"/>
    </row>
    <row r="2497" spans="1:7">
      <c r="B2497" s="14" t="s">
        <v>18</v>
      </c>
      <c r="C2497" s="15">
        <v>195736</v>
      </c>
      <c r="D2497" s="15">
        <v>457.77</v>
      </c>
      <c r="E2497" s="16">
        <v>14572.094099999998</v>
      </c>
      <c r="F2497" s="17">
        <v>7.4447695365185765E-2</v>
      </c>
      <c r="G2497" s="86"/>
    </row>
    <row r="2498" spans="1:7">
      <c r="G2498" s="86"/>
    </row>
    <row r="2499" spans="1:7">
      <c r="B2499" s="14" t="s">
        <v>19</v>
      </c>
      <c r="C2499" s="15">
        <v>158920</v>
      </c>
      <c r="D2499" s="15">
        <v>437.73</v>
      </c>
      <c r="E2499" s="16">
        <v>14025.533299999999</v>
      </c>
      <c r="F2499" s="17">
        <v>8.8255306443493581E-2</v>
      </c>
      <c r="G2499" s="86"/>
    </row>
    <row r="2500" spans="1:7">
      <c r="G2500" s="86"/>
    </row>
    <row r="2501" spans="1:7">
      <c r="B2501" s="14" t="s">
        <v>20</v>
      </c>
      <c r="C2501" s="15">
        <v>128143</v>
      </c>
      <c r="D2501" s="15">
        <v>297.49</v>
      </c>
      <c r="E2501" s="16">
        <v>10198.643</v>
      </c>
      <c r="F2501" s="17">
        <v>7.9587983736918916E-2</v>
      </c>
      <c r="G2501" s="86"/>
    </row>
    <row r="2502" spans="1:7">
      <c r="G2502" s="86"/>
    </row>
    <row r="2503" spans="1:7">
      <c r="B2503" s="18"/>
      <c r="C2503" s="18">
        <f>SUM(C2479:C2501)</f>
        <v>2145997</v>
      </c>
      <c r="D2503" s="19"/>
      <c r="E2503" s="19">
        <f>SUM(E2479:E2501)</f>
        <v>170380.837</v>
      </c>
      <c r="F2503" s="2">
        <f>E2503/C2503</f>
        <v>7.9394722825800776E-2</v>
      </c>
      <c r="G2503" s="86"/>
    </row>
    <row r="2504" spans="1:7">
      <c r="A2504" s="13" t="s">
        <v>7</v>
      </c>
      <c r="B2504" s="7" t="s">
        <v>21</v>
      </c>
      <c r="C2504" s="13" t="s">
        <v>183</v>
      </c>
    </row>
    <row r="2506" spans="1:7">
      <c r="B2506" s="14" t="s">
        <v>9</v>
      </c>
      <c r="C2506" s="15">
        <v>597</v>
      </c>
      <c r="E2506" s="16">
        <v>340.90499999999997</v>
      </c>
      <c r="F2506" s="17">
        <v>0.57103015075376884</v>
      </c>
      <c r="G2506" s="88" t="s">
        <v>197</v>
      </c>
    </row>
    <row r="2507" spans="1:7">
      <c r="G2507" s="86"/>
    </row>
    <row r="2508" spans="1:7">
      <c r="B2508" s="14" t="s">
        <v>10</v>
      </c>
      <c r="C2508" s="15">
        <v>940</v>
      </c>
      <c r="E2508" s="16">
        <v>515.91480000000001</v>
      </c>
      <c r="F2508" s="17">
        <v>0.5488455319148936</v>
      </c>
      <c r="G2508" s="86"/>
    </row>
    <row r="2509" spans="1:7">
      <c r="G2509" s="86"/>
    </row>
    <row r="2510" spans="1:7">
      <c r="B2510" s="14" t="s">
        <v>11</v>
      </c>
      <c r="C2510" s="15">
        <v>2068</v>
      </c>
      <c r="E2510" s="16">
        <v>1095.0359000000001</v>
      </c>
      <c r="F2510" s="17">
        <v>0.52951445841392653</v>
      </c>
      <c r="G2510" s="86"/>
    </row>
    <row r="2511" spans="1:7">
      <c r="G2511" s="86"/>
    </row>
    <row r="2512" spans="1:7">
      <c r="B2512" s="14" t="s">
        <v>12</v>
      </c>
      <c r="C2512" s="15">
        <v>5587</v>
      </c>
      <c r="E2512" s="16">
        <v>2899.2939000000001</v>
      </c>
      <c r="F2512" s="17">
        <v>0.51893572579201719</v>
      </c>
      <c r="G2512" s="86"/>
    </row>
    <row r="2513" spans="2:7">
      <c r="G2513" s="86"/>
    </row>
    <row r="2514" spans="2:7">
      <c r="B2514" s="14" t="s">
        <v>13</v>
      </c>
      <c r="C2514" s="15">
        <v>9349</v>
      </c>
      <c r="E2514" s="16">
        <v>4634.4147000000003</v>
      </c>
      <c r="F2514" s="17">
        <v>0.49571234356615679</v>
      </c>
      <c r="G2514" s="86"/>
    </row>
    <row r="2515" spans="2:7">
      <c r="G2515" s="86"/>
    </row>
    <row r="2516" spans="2:7">
      <c r="B2516" s="14" t="s">
        <v>14</v>
      </c>
      <c r="C2516" s="15">
        <v>11440</v>
      </c>
      <c r="E2516" s="16">
        <v>6086.5245000000004</v>
      </c>
      <c r="F2516" s="17">
        <v>0.53203885489510494</v>
      </c>
      <c r="G2516" s="86"/>
    </row>
    <row r="2517" spans="2:7">
      <c r="G2517" s="86"/>
    </row>
    <row r="2518" spans="2:7">
      <c r="B2518" s="14" t="s">
        <v>15</v>
      </c>
      <c r="C2518" s="15">
        <v>13895</v>
      </c>
      <c r="E2518" s="16">
        <v>7848.8503000000001</v>
      </c>
      <c r="F2518" s="17">
        <v>0.56486867938107233</v>
      </c>
      <c r="G2518" s="86"/>
    </row>
    <row r="2519" spans="2:7">
      <c r="G2519" s="86"/>
    </row>
    <row r="2520" spans="2:7">
      <c r="B2520" s="14" t="s">
        <v>16</v>
      </c>
      <c r="C2520" s="15">
        <v>13220</v>
      </c>
      <c r="E2520" s="16">
        <v>8095.3114000000005</v>
      </c>
      <c r="F2520" s="17">
        <v>0.61235335854765505</v>
      </c>
      <c r="G2520" s="86"/>
    </row>
    <row r="2521" spans="2:7">
      <c r="G2521" s="86"/>
    </row>
    <row r="2522" spans="2:7">
      <c r="B2522" s="14" t="s">
        <v>17</v>
      </c>
      <c r="C2522" s="15">
        <v>12023</v>
      </c>
      <c r="E2522" s="16">
        <v>7003.6977000000006</v>
      </c>
      <c r="F2522" s="17">
        <v>0.58252496880978122</v>
      </c>
      <c r="G2522" s="86"/>
    </row>
    <row r="2523" spans="2:7">
      <c r="G2523" s="86"/>
    </row>
    <row r="2524" spans="2:7">
      <c r="B2524" s="14" t="s">
        <v>18</v>
      </c>
      <c r="C2524" s="15">
        <v>7485</v>
      </c>
      <c r="E2524" s="16">
        <v>4646.7923000000001</v>
      </c>
      <c r="F2524" s="17">
        <v>0.62081393453573819</v>
      </c>
      <c r="G2524" s="86"/>
    </row>
    <row r="2525" spans="2:7">
      <c r="G2525" s="86"/>
    </row>
    <row r="2526" spans="2:7">
      <c r="B2526" s="14" t="s">
        <v>19</v>
      </c>
      <c r="C2526" s="15">
        <v>2725</v>
      </c>
      <c r="E2526" s="16">
        <v>1698.5634</v>
      </c>
      <c r="F2526" s="17">
        <v>0.62332601834862389</v>
      </c>
      <c r="G2526" s="86"/>
    </row>
    <row r="2527" spans="2:7">
      <c r="G2527" s="86"/>
    </row>
    <row r="2528" spans="2:7">
      <c r="B2528" s="14" t="s">
        <v>20</v>
      </c>
      <c r="C2528" s="15">
        <v>1419</v>
      </c>
      <c r="E2528" s="16">
        <v>910.21800000000007</v>
      </c>
      <c r="F2528" s="17">
        <v>0.64145031712473577</v>
      </c>
      <c r="G2528" s="86"/>
    </row>
    <row r="2529" spans="1:7">
      <c r="G2529" s="86"/>
    </row>
    <row r="2530" spans="1:7">
      <c r="B2530" s="18"/>
      <c r="C2530" s="18">
        <f>SUM(C2506:C2528)</f>
        <v>80748</v>
      </c>
      <c r="D2530" s="19"/>
      <c r="E2530" s="19">
        <f>SUM(E2506:E2528)</f>
        <v>45775.5219</v>
      </c>
      <c r="F2530" s="2">
        <f>E2530/C2530</f>
        <v>0.56689356888096298</v>
      </c>
      <c r="G2530" s="86"/>
    </row>
    <row r="2531" spans="1:7">
      <c r="A2531" s="4" t="s">
        <v>184</v>
      </c>
      <c r="B2531" s="5" t="s">
        <v>184</v>
      </c>
      <c r="C2531" s="4"/>
      <c r="D2531" s="6"/>
      <c r="E2531" s="20">
        <f>(E2530+E2503)</f>
        <v>216156.35889999999</v>
      </c>
      <c r="F2531" s="2"/>
    </row>
    <row r="2532" spans="1:7">
      <c r="B2532" s="18"/>
      <c r="C2532" s="18"/>
      <c r="D2532" s="19"/>
      <c r="E2532" s="19"/>
      <c r="F2532" s="2"/>
    </row>
    <row r="2533" spans="1:7" s="3" customFormat="1">
      <c r="A2533" s="11" t="s">
        <v>169</v>
      </c>
      <c r="B2533" s="11" t="s">
        <v>170</v>
      </c>
      <c r="C2533" s="12" t="s">
        <v>171</v>
      </c>
    </row>
    <row r="2536" spans="1:7">
      <c r="A2536" s="13" t="s">
        <v>7</v>
      </c>
      <c r="B2536" s="7" t="s">
        <v>8</v>
      </c>
      <c r="C2536" s="13" t="s">
        <v>180</v>
      </c>
    </row>
    <row r="2537" spans="1:7">
      <c r="B2537" s="14" t="s">
        <v>9</v>
      </c>
      <c r="C2537" s="15">
        <v>101768</v>
      </c>
      <c r="D2537" s="15">
        <v>232.6</v>
      </c>
      <c r="E2537" s="16">
        <v>7612.1499000000003</v>
      </c>
      <c r="F2537" s="17">
        <v>7.4799051764798355E-2</v>
      </c>
      <c r="G2537" s="88"/>
    </row>
    <row r="2538" spans="1:7">
      <c r="G2538" s="86"/>
    </row>
    <row r="2539" spans="1:7">
      <c r="B2539" s="14" t="s">
        <v>10</v>
      </c>
      <c r="C2539" s="15">
        <v>111479</v>
      </c>
      <c r="D2539" s="15">
        <v>285.27</v>
      </c>
      <c r="E2539" s="16">
        <v>6776.3366999999989</v>
      </c>
      <c r="F2539" s="17">
        <v>6.0785768620098851E-2</v>
      </c>
      <c r="G2539" s="86"/>
    </row>
    <row r="2540" spans="1:7">
      <c r="G2540" s="86"/>
    </row>
    <row r="2541" spans="1:7">
      <c r="B2541" s="14" t="s">
        <v>11</v>
      </c>
      <c r="C2541" s="15">
        <v>128082</v>
      </c>
      <c r="D2541" s="15">
        <v>313.51</v>
      </c>
      <c r="E2541" s="16">
        <v>8316.6895000000004</v>
      </c>
      <c r="F2541" s="17">
        <v>6.4932539310754045E-2</v>
      </c>
      <c r="G2541" s="86"/>
    </row>
    <row r="2542" spans="1:7">
      <c r="G2542" s="86"/>
    </row>
    <row r="2543" spans="1:7">
      <c r="B2543" s="14" t="s">
        <v>12</v>
      </c>
      <c r="C2543" s="15">
        <v>167732</v>
      </c>
      <c r="D2543" s="15">
        <v>708.51</v>
      </c>
      <c r="E2543" s="16">
        <v>10078.376899999999</v>
      </c>
      <c r="F2543" s="17">
        <v>6.0086190470512474E-2</v>
      </c>
      <c r="G2543" s="86"/>
    </row>
    <row r="2544" spans="1:7">
      <c r="G2544" s="86"/>
    </row>
    <row r="2545" spans="2:7">
      <c r="B2545" s="14" t="s">
        <v>13</v>
      </c>
      <c r="C2545" s="15">
        <v>288491</v>
      </c>
      <c r="D2545" s="15">
        <v>881.29</v>
      </c>
      <c r="E2545" s="16">
        <v>20547.106</v>
      </c>
      <c r="F2545" s="17">
        <v>7.1222693255595493E-2</v>
      </c>
      <c r="G2545" s="86"/>
    </row>
    <row r="2546" spans="2:7">
      <c r="G2546" s="86"/>
    </row>
    <row r="2547" spans="2:7">
      <c r="B2547" s="14" t="s">
        <v>14</v>
      </c>
      <c r="C2547" s="15">
        <v>368524</v>
      </c>
      <c r="D2547" s="15">
        <v>855.68</v>
      </c>
      <c r="E2547" s="16">
        <v>24998.742299999998</v>
      </c>
      <c r="F2547" s="17">
        <v>6.7834774125972788E-2</v>
      </c>
      <c r="G2547" s="86"/>
    </row>
    <row r="2548" spans="2:7">
      <c r="G2548" s="86"/>
    </row>
    <row r="2549" spans="2:7">
      <c r="B2549" s="14" t="s">
        <v>15</v>
      </c>
      <c r="C2549" s="15">
        <v>469301</v>
      </c>
      <c r="D2549" s="15">
        <v>983.01</v>
      </c>
      <c r="E2549" s="16">
        <v>57998.645400000001</v>
      </c>
      <c r="F2549" s="17">
        <v>0.12358517326832885</v>
      </c>
      <c r="G2549" s="86"/>
    </row>
    <row r="2550" spans="2:7">
      <c r="G2550" s="86"/>
    </row>
    <row r="2551" spans="2:7">
      <c r="B2551" s="14" t="s">
        <v>16</v>
      </c>
      <c r="C2551" s="15">
        <v>419498</v>
      </c>
      <c r="D2551" s="15">
        <v>899.76</v>
      </c>
      <c r="E2551" s="16">
        <v>39580.091</v>
      </c>
      <c r="F2551" s="17">
        <v>9.4351083914583619E-2</v>
      </c>
      <c r="G2551" s="86"/>
    </row>
    <row r="2552" spans="2:7">
      <c r="G2552" s="86"/>
    </row>
    <row r="2553" spans="2:7">
      <c r="B2553" s="14" t="s">
        <v>17</v>
      </c>
      <c r="C2553" s="15">
        <v>388065</v>
      </c>
      <c r="D2553" s="15">
        <v>847.3</v>
      </c>
      <c r="E2553" s="16">
        <v>36217.683499999999</v>
      </c>
      <c r="F2553" s="17">
        <v>9.3328910105265853E-2</v>
      </c>
      <c r="G2553" s="86"/>
    </row>
    <row r="2554" spans="2:7">
      <c r="G2554" s="86"/>
    </row>
    <row r="2555" spans="2:7">
      <c r="B2555" s="14" t="s">
        <v>18</v>
      </c>
      <c r="C2555" s="15">
        <v>219460</v>
      </c>
      <c r="D2555" s="15">
        <v>535.37</v>
      </c>
      <c r="E2555" s="16">
        <v>16338.2912</v>
      </c>
      <c r="F2555" s="17">
        <v>7.4447695251982124E-2</v>
      </c>
      <c r="G2555" s="86"/>
    </row>
    <row r="2556" spans="2:7">
      <c r="G2556" s="86"/>
    </row>
    <row r="2557" spans="2:7">
      <c r="B2557" s="14" t="s">
        <v>19</v>
      </c>
      <c r="C2557" s="15">
        <v>112398</v>
      </c>
      <c r="D2557" s="15">
        <v>358.78</v>
      </c>
      <c r="E2557" s="16">
        <v>9919.7199000000001</v>
      </c>
      <c r="F2557" s="17">
        <v>8.8255306144237433E-2</v>
      </c>
      <c r="G2557" s="86"/>
    </row>
    <row r="2558" spans="2:7">
      <c r="G2558" s="86"/>
    </row>
    <row r="2559" spans="2:7">
      <c r="B2559" s="14" t="s">
        <v>20</v>
      </c>
      <c r="C2559" s="15">
        <v>56307</v>
      </c>
      <c r="D2559" s="15">
        <v>117.62</v>
      </c>
      <c r="E2559" s="16">
        <v>4481.3606</v>
      </c>
      <c r="F2559" s="17">
        <v>7.9587983732040415E-2</v>
      </c>
      <c r="G2559" s="86"/>
    </row>
    <row r="2560" spans="2:7">
      <c r="G2560" s="86"/>
    </row>
    <row r="2561" spans="1:7">
      <c r="B2561" s="18"/>
      <c r="C2561" s="18">
        <f>SUM(C2537:C2559)</f>
        <v>2831105</v>
      </c>
      <c r="D2561" s="19"/>
      <c r="E2561" s="19">
        <f>SUM(E2537:E2559)</f>
        <v>242865.19290000002</v>
      </c>
      <c r="F2561" s="2">
        <f>E2561/C2561</f>
        <v>8.578459396596029E-2</v>
      </c>
      <c r="G2561" s="86"/>
    </row>
    <row r="2562" spans="1:7">
      <c r="A2562" s="13" t="s">
        <v>7</v>
      </c>
      <c r="B2562" s="7" t="s">
        <v>21</v>
      </c>
      <c r="C2562" s="13" t="s">
        <v>183</v>
      </c>
    </row>
    <row r="2564" spans="1:7">
      <c r="B2564" s="14" t="s">
        <v>9</v>
      </c>
      <c r="C2564" s="15">
        <v>480</v>
      </c>
      <c r="E2564" s="16">
        <v>274.09449999999998</v>
      </c>
      <c r="F2564" s="17">
        <v>0.57103020833333329</v>
      </c>
      <c r="G2564" s="88" t="s">
        <v>197</v>
      </c>
    </row>
    <row r="2565" spans="1:7">
      <c r="G2565" s="86"/>
    </row>
    <row r="2566" spans="1:7">
      <c r="B2566" s="14" t="s">
        <v>10</v>
      </c>
      <c r="C2566" s="15">
        <v>510</v>
      </c>
      <c r="E2566" s="16">
        <v>279.91120000000001</v>
      </c>
      <c r="F2566" s="17">
        <v>0.54884549019607842</v>
      </c>
      <c r="G2566" s="86"/>
    </row>
    <row r="2567" spans="1:7">
      <c r="G2567" s="86"/>
    </row>
    <row r="2568" spans="1:7">
      <c r="B2568" s="14" t="s">
        <v>11</v>
      </c>
      <c r="C2568" s="15">
        <v>1935</v>
      </c>
      <c r="E2568" s="16">
        <v>1024.6105</v>
      </c>
      <c r="F2568" s="17">
        <v>0.5295144702842377</v>
      </c>
      <c r="G2568" s="86"/>
    </row>
    <row r="2569" spans="1:7">
      <c r="G2569" s="86"/>
    </row>
    <row r="2570" spans="1:7">
      <c r="B2570" s="14" t="s">
        <v>12</v>
      </c>
      <c r="C2570" s="15">
        <v>2762</v>
      </c>
      <c r="E2570" s="16">
        <v>1433.3004000000001</v>
      </c>
      <c r="F2570" s="17">
        <v>0.51893569876900791</v>
      </c>
      <c r="G2570" s="86"/>
    </row>
    <row r="2571" spans="1:7">
      <c r="G2571" s="86"/>
    </row>
    <row r="2572" spans="1:7">
      <c r="B2572" s="14" t="s">
        <v>13</v>
      </c>
      <c r="C2572" s="15">
        <v>2736</v>
      </c>
      <c r="E2572" s="16">
        <v>1356.269</v>
      </c>
      <c r="F2572" s="17">
        <v>0.49571235380116963</v>
      </c>
      <c r="G2572" s="86"/>
    </row>
    <row r="2573" spans="1:7">
      <c r="G2573" s="86"/>
    </row>
    <row r="2574" spans="1:7">
      <c r="B2574" s="14" t="s">
        <v>14</v>
      </c>
      <c r="C2574" s="15">
        <v>2644</v>
      </c>
      <c r="E2574" s="16">
        <v>1406.7108000000001</v>
      </c>
      <c r="F2574" s="17">
        <v>0.53203888048411496</v>
      </c>
      <c r="G2574" s="86"/>
    </row>
    <row r="2575" spans="1:7">
      <c r="G2575" s="86"/>
    </row>
    <row r="2576" spans="1:7">
      <c r="B2576" s="14" t="s">
        <v>15</v>
      </c>
      <c r="C2576" s="15">
        <v>3159</v>
      </c>
      <c r="E2576" s="16">
        <v>1784.4201999999998</v>
      </c>
      <c r="F2576" s="17">
        <v>0.56486869262424821</v>
      </c>
      <c r="G2576" s="86"/>
    </row>
    <row r="2577" spans="1:7">
      <c r="G2577" s="86"/>
    </row>
    <row r="2578" spans="1:7">
      <c r="B2578" s="14" t="s">
        <v>16</v>
      </c>
      <c r="C2578" s="15">
        <v>4793</v>
      </c>
      <c r="E2578" s="16">
        <v>2935.0095999999994</v>
      </c>
      <c r="F2578" s="17">
        <v>0.61235334863342372</v>
      </c>
      <c r="G2578" s="86"/>
    </row>
    <row r="2579" spans="1:7">
      <c r="G2579" s="86"/>
    </row>
    <row r="2580" spans="1:7">
      <c r="B2580" s="14" t="s">
        <v>17</v>
      </c>
      <c r="C2580" s="15">
        <v>3789</v>
      </c>
      <c r="E2580" s="16">
        <v>2207.1871000000001</v>
      </c>
      <c r="F2580" s="17">
        <v>0.58252496700976508</v>
      </c>
      <c r="G2580" s="86"/>
    </row>
    <row r="2581" spans="1:7">
      <c r="G2581" s="86"/>
    </row>
    <row r="2582" spans="1:7">
      <c r="B2582" s="14" t="s">
        <v>18</v>
      </c>
      <c r="C2582" s="15">
        <v>3161</v>
      </c>
      <c r="E2582" s="16">
        <v>1962.3928000000001</v>
      </c>
      <c r="F2582" s="17">
        <v>0.62081391964568178</v>
      </c>
      <c r="G2582" s="86"/>
    </row>
    <row r="2583" spans="1:7">
      <c r="G2583" s="86"/>
    </row>
    <row r="2584" spans="1:7">
      <c r="B2584" s="14" t="s">
        <v>19</v>
      </c>
      <c r="C2584" s="15">
        <v>1744</v>
      </c>
      <c r="E2584" s="16">
        <v>1087.0806</v>
      </c>
      <c r="F2584" s="17">
        <v>0.62332603211009174</v>
      </c>
      <c r="G2584" s="86"/>
    </row>
    <row r="2585" spans="1:7">
      <c r="G2585" s="86"/>
    </row>
    <row r="2586" spans="1:7">
      <c r="B2586" s="14" t="s">
        <v>20</v>
      </c>
      <c r="C2586" s="15">
        <v>491</v>
      </c>
      <c r="E2586" s="16">
        <v>314.9522</v>
      </c>
      <c r="F2586" s="17">
        <v>0.64145050916496937</v>
      </c>
      <c r="G2586" s="86"/>
    </row>
    <row r="2587" spans="1:7">
      <c r="G2587" s="86"/>
    </row>
    <row r="2588" spans="1:7">
      <c r="B2588" s="18"/>
      <c r="C2588" s="18">
        <f>SUM(C2564:C2586)</f>
        <v>28204</v>
      </c>
      <c r="D2588" s="19"/>
      <c r="E2588" s="19">
        <f>SUM(E2564:E2586)</f>
        <v>16065.938899999997</v>
      </c>
      <c r="F2588" s="2">
        <f>E2588/C2588</f>
        <v>0.56963334633385321</v>
      </c>
      <c r="G2588" s="86"/>
    </row>
    <row r="2589" spans="1:7">
      <c r="A2589" s="4" t="s">
        <v>184</v>
      </c>
      <c r="B2589" s="5" t="s">
        <v>184</v>
      </c>
      <c r="C2589" s="4"/>
      <c r="D2589" s="6"/>
      <c r="E2589" s="20">
        <f>(E2588+E2561)</f>
        <v>258931.13180000003</v>
      </c>
      <c r="F2589" s="2"/>
    </row>
    <row r="2590" spans="1:7">
      <c r="B2590" s="18"/>
      <c r="C2590" s="18"/>
      <c r="D2590" s="19"/>
      <c r="E2590" s="19"/>
      <c r="F2590" s="2"/>
    </row>
    <row r="2591" spans="1:7">
      <c r="B2591" s="18"/>
      <c r="C2591" s="18"/>
      <c r="D2591" s="19"/>
      <c r="E2591" s="19"/>
      <c r="F2591" s="2"/>
    </row>
    <row r="2592" spans="1:7">
      <c r="B2592" s="18"/>
      <c r="C2592" s="18"/>
      <c r="D2592" s="19"/>
      <c r="E2592" s="19"/>
      <c r="F2592" s="2"/>
    </row>
    <row r="2593" spans="1:1">
      <c r="A2593" s="21" t="s">
        <v>172</v>
      </c>
    </row>
    <row r="2594" spans="1:1">
      <c r="A2594" s="21" t="s">
        <v>173</v>
      </c>
    </row>
    <row r="2595" spans="1:1">
      <c r="A2595" s="21" t="s">
        <v>174</v>
      </c>
    </row>
    <row r="2596" spans="1:1">
      <c r="A2596" s="21" t="s">
        <v>175</v>
      </c>
    </row>
    <row r="2605" spans="1:1">
      <c r="A2605" s="22" t="s">
        <v>176</v>
      </c>
    </row>
  </sheetData>
  <mergeCells count="86">
    <mergeCell ref="G1129:G1153"/>
    <mergeCell ref="G1187:G1211"/>
    <mergeCell ref="G1161:G1185"/>
    <mergeCell ref="G866:G890"/>
    <mergeCell ref="G897:G921"/>
    <mergeCell ref="G924:G948"/>
    <mergeCell ref="G955:G979"/>
    <mergeCell ref="G982:G1006"/>
    <mergeCell ref="G1013:G1037"/>
    <mergeCell ref="G1040:G1064"/>
    <mergeCell ref="G1071:G1095"/>
    <mergeCell ref="G1102:G1126"/>
    <mergeCell ref="G1245:G1269"/>
    <mergeCell ref="G1218:G1242"/>
    <mergeCell ref="G1276:G1300"/>
    <mergeCell ref="G1303:G1327"/>
    <mergeCell ref="G1334:G1358"/>
    <mergeCell ref="G1512:G1536"/>
    <mergeCell ref="G1539:G1563"/>
    <mergeCell ref="G1570:G1594"/>
    <mergeCell ref="G1361:G1385"/>
    <mergeCell ref="G1392:G1416"/>
    <mergeCell ref="G1423:G1447"/>
    <mergeCell ref="G1450:G1474"/>
    <mergeCell ref="G1481:G1505"/>
    <mergeCell ref="G1601:G1625"/>
    <mergeCell ref="G1632:G1656"/>
    <mergeCell ref="G1659:G1683"/>
    <mergeCell ref="G1690:G1714"/>
    <mergeCell ref="G1717:G1741"/>
    <mergeCell ref="G1748:G1772"/>
    <mergeCell ref="G1775:G1799"/>
    <mergeCell ref="G1806:G1830"/>
    <mergeCell ref="G1833:G1857"/>
    <mergeCell ref="G1864:G1888"/>
    <mergeCell ref="G1891:G1915"/>
    <mergeCell ref="G1922:G1946"/>
    <mergeCell ref="G1953:G1977"/>
    <mergeCell ref="G1980:G2004"/>
    <mergeCell ref="G2011:G2035"/>
    <mergeCell ref="G2038:G2062"/>
    <mergeCell ref="G2069:G2093"/>
    <mergeCell ref="G2096:G2120"/>
    <mergeCell ref="G2127:G2151"/>
    <mergeCell ref="G2158:G2182"/>
    <mergeCell ref="G2185:G2209"/>
    <mergeCell ref="G2216:G2240"/>
    <mergeCell ref="G2243:G2267"/>
    <mergeCell ref="G2274:G2298"/>
    <mergeCell ref="G2301:G2325"/>
    <mergeCell ref="G2479:G2503"/>
    <mergeCell ref="G2506:G2530"/>
    <mergeCell ref="G2537:G2561"/>
    <mergeCell ref="G2564:G2588"/>
    <mergeCell ref="G2332:G2356"/>
    <mergeCell ref="G2359:G2383"/>
    <mergeCell ref="G2390:G2414"/>
    <mergeCell ref="G2417:G2441"/>
    <mergeCell ref="G2448:G2472"/>
    <mergeCell ref="G72:G96"/>
    <mergeCell ref="G41:G65"/>
    <mergeCell ref="G14:G38"/>
    <mergeCell ref="G103:G127"/>
    <mergeCell ref="G398:G422"/>
    <mergeCell ref="G224:G248"/>
    <mergeCell ref="G194:G217"/>
    <mergeCell ref="G162:G186"/>
    <mergeCell ref="G132:G156"/>
    <mergeCell ref="G367:G391"/>
    <mergeCell ref="G340:G364"/>
    <mergeCell ref="G309:G333"/>
    <mergeCell ref="G282:G306"/>
    <mergeCell ref="G251:G275"/>
    <mergeCell ref="G425:G449"/>
    <mergeCell ref="G456:G480"/>
    <mergeCell ref="G483:G507"/>
    <mergeCell ref="G514:G538"/>
    <mergeCell ref="G839:G863"/>
    <mergeCell ref="G719:G743"/>
    <mergeCell ref="G808:G832"/>
    <mergeCell ref="G781:G805"/>
    <mergeCell ref="G572:G596"/>
    <mergeCell ref="G545:G569"/>
    <mergeCell ref="G603:G627"/>
    <mergeCell ref="G634:G658"/>
    <mergeCell ref="G661:G685"/>
  </mergeCells>
  <pageMargins left="0.25" right="0.25" top="0.5" bottom="0.5" header="0.5" footer="0.5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35"/>
  <sheetViews>
    <sheetView topLeftCell="B1" zoomScale="90" zoomScaleNormal="90" workbookViewId="0">
      <pane ySplit="7" topLeftCell="A167" activePane="bottomLeft" state="frozen"/>
      <selection activeCell="B1" sqref="B1"/>
      <selection pane="bottomLeft" activeCell="B7" sqref="B7"/>
    </sheetView>
  </sheetViews>
  <sheetFormatPr baseColWidth="10" defaultColWidth="9.19921875" defaultRowHeight="16"/>
  <cols>
    <col min="1" max="1" width="14.796875" style="24" hidden="1" customWidth="1"/>
    <col min="2" max="2" width="30.3984375" style="24" customWidth="1"/>
    <col min="3" max="3" width="17.3984375" style="24" customWidth="1"/>
    <col min="4" max="4" width="11" style="24" customWidth="1"/>
    <col min="5" max="5" width="21.3984375" style="24" bestFit="1" customWidth="1"/>
    <col min="6" max="6" width="11.3984375" style="24" customWidth="1"/>
    <col min="7" max="7" width="44.796875" style="25" customWidth="1"/>
    <col min="8" max="253" width="11.3984375" style="24" customWidth="1"/>
    <col min="254" max="16384" width="9.19921875" style="24"/>
  </cols>
  <sheetData>
    <row r="1" spans="1:7" s="32" customFormat="1" ht="21">
      <c r="B1" s="30" t="s">
        <v>287</v>
      </c>
      <c r="G1" s="63"/>
    </row>
    <row r="2" spans="1:7">
      <c r="B2" s="31" t="s">
        <v>210</v>
      </c>
    </row>
    <row r="3" spans="1:7" ht="21" customHeight="1">
      <c r="B3" s="8" t="s">
        <v>182</v>
      </c>
    </row>
    <row r="7" spans="1:7">
      <c r="A7" s="9" t="s">
        <v>178</v>
      </c>
      <c r="B7" s="9" t="s">
        <v>179</v>
      </c>
      <c r="C7" s="9" t="s">
        <v>0</v>
      </c>
      <c r="D7" s="10" t="s">
        <v>1</v>
      </c>
      <c r="E7" s="10" t="s">
        <v>2</v>
      </c>
      <c r="F7" s="10" t="s">
        <v>3</v>
      </c>
      <c r="G7" s="62" t="s">
        <v>181</v>
      </c>
    </row>
    <row r="9" spans="1:7" s="4" customFormat="1">
      <c r="A9" s="4" t="s">
        <v>4</v>
      </c>
      <c r="B9" s="4" t="s">
        <v>213</v>
      </c>
      <c r="C9" s="45" t="s">
        <v>214</v>
      </c>
      <c r="D9" s="24"/>
      <c r="E9" s="24"/>
      <c r="F9" s="24"/>
      <c r="G9" s="61"/>
    </row>
    <row r="10" spans="1:7" s="4" customFormat="1">
      <c r="B10" s="24"/>
      <c r="C10" s="24"/>
      <c r="D10" s="24"/>
      <c r="E10" s="24"/>
      <c r="F10" s="24"/>
      <c r="G10" s="61"/>
    </row>
    <row r="11" spans="1:7" s="4" customFormat="1">
      <c r="B11" s="24"/>
      <c r="C11" s="54" t="s">
        <v>8</v>
      </c>
      <c r="D11" s="55"/>
      <c r="E11" s="24"/>
      <c r="F11" s="24"/>
      <c r="G11" s="61"/>
    </row>
    <row r="12" spans="1:7" ht="26.25" customHeight="1">
      <c r="A12" s="13" t="s">
        <v>7</v>
      </c>
    </row>
    <row r="13" spans="1:7">
      <c r="B13" s="56" t="s">
        <v>9</v>
      </c>
      <c r="C13" s="47">
        <v>29160</v>
      </c>
      <c r="D13" s="47">
        <v>78.14</v>
      </c>
      <c r="E13" s="48">
        <v>2312.6007</v>
      </c>
      <c r="F13" s="49">
        <v>7.9307294238683115E-2</v>
      </c>
      <c r="G13" s="89"/>
    </row>
    <row r="14" spans="1:7">
      <c r="G14" s="92"/>
    </row>
    <row r="15" spans="1:7">
      <c r="B15" s="56" t="s">
        <v>10</v>
      </c>
      <c r="C15" s="47">
        <v>27290</v>
      </c>
      <c r="D15" s="47">
        <v>61.98</v>
      </c>
      <c r="E15" s="48">
        <v>1768.4336000000001</v>
      </c>
      <c r="F15" s="49">
        <v>6.4801524367900321E-2</v>
      </c>
      <c r="G15" s="92"/>
    </row>
    <row r="16" spans="1:7">
      <c r="G16" s="92"/>
    </row>
    <row r="17" spans="2:7">
      <c r="B17" s="56" t="s">
        <v>11</v>
      </c>
      <c r="C17" s="47">
        <v>25153</v>
      </c>
      <c r="D17" s="47">
        <v>67.680000000000007</v>
      </c>
      <c r="E17" s="48">
        <v>1756.9112</v>
      </c>
      <c r="F17" s="49">
        <v>6.9848972289587724E-2</v>
      </c>
      <c r="G17" s="92"/>
    </row>
    <row r="18" spans="2:7">
      <c r="G18" s="92"/>
    </row>
    <row r="19" spans="2:7">
      <c r="B19" s="56" t="s">
        <v>12</v>
      </c>
      <c r="C19" s="47">
        <v>25321</v>
      </c>
      <c r="D19" s="47">
        <v>51.7</v>
      </c>
      <c r="E19" s="48">
        <v>1595.4526000000001</v>
      </c>
      <c r="F19" s="49">
        <v>6.300906757237075E-2</v>
      </c>
      <c r="G19" s="92"/>
    </row>
    <row r="20" spans="2:7">
      <c r="G20" s="92"/>
    </row>
    <row r="21" spans="2:7">
      <c r="B21" s="56" t="s">
        <v>13</v>
      </c>
      <c r="C21" s="47">
        <v>25630</v>
      </c>
      <c r="D21" s="47">
        <v>52.2</v>
      </c>
      <c r="E21" s="48">
        <v>1891.3485000000001</v>
      </c>
      <c r="F21" s="49">
        <v>7.3794323058915326E-2</v>
      </c>
      <c r="G21" s="92"/>
    </row>
    <row r="22" spans="2:7">
      <c r="G22" s="92"/>
    </row>
    <row r="23" spans="2:7">
      <c r="B23" s="56" t="s">
        <v>14</v>
      </c>
      <c r="C23" s="47">
        <v>27417</v>
      </c>
      <c r="D23" s="47">
        <v>71.36</v>
      </c>
      <c r="E23" s="48">
        <v>1897.8791000000001</v>
      </c>
      <c r="F23" s="49">
        <v>6.9222712185870075E-2</v>
      </c>
      <c r="G23" s="92"/>
    </row>
    <row r="24" spans="2:7">
      <c r="G24" s="92"/>
    </row>
    <row r="25" spans="2:7">
      <c r="B25" s="56" t="s">
        <v>15</v>
      </c>
      <c r="C25" s="47">
        <v>29191</v>
      </c>
      <c r="D25" s="47">
        <v>82.32</v>
      </c>
      <c r="E25" s="48">
        <v>3679.962</v>
      </c>
      <c r="F25" s="49">
        <v>0.12606495152615532</v>
      </c>
      <c r="G25" s="92"/>
    </row>
    <row r="26" spans="2:7">
      <c r="G26" s="92"/>
    </row>
    <row r="27" spans="2:7">
      <c r="B27" s="56" t="s">
        <v>16</v>
      </c>
      <c r="C27" s="47">
        <v>26717</v>
      </c>
      <c r="D27" s="47">
        <v>74</v>
      </c>
      <c r="E27" s="48">
        <v>2568.4670999999998</v>
      </c>
      <c r="F27" s="49">
        <v>9.6136059437811131E-2</v>
      </c>
      <c r="G27" s="92"/>
    </row>
    <row r="28" spans="2:7">
      <c r="G28" s="92"/>
    </row>
    <row r="29" spans="2:7">
      <c r="B29" s="56" t="s">
        <v>17</v>
      </c>
      <c r="C29" s="47">
        <v>27785</v>
      </c>
      <c r="D29" s="47">
        <v>68.95</v>
      </c>
      <c r="E29" s="48">
        <v>2677.4380000000001</v>
      </c>
      <c r="F29" s="49">
        <v>9.6362713694439439E-2</v>
      </c>
      <c r="G29" s="92"/>
    </row>
    <row r="30" spans="2:7">
      <c r="G30" s="92"/>
    </row>
    <row r="31" spans="2:7">
      <c r="B31" s="56" t="s">
        <v>18</v>
      </c>
      <c r="C31" s="47">
        <v>26449</v>
      </c>
      <c r="D31" s="47">
        <v>82.22</v>
      </c>
      <c r="E31" s="48">
        <v>2005.8288</v>
      </c>
      <c r="F31" s="49">
        <v>7.5837604446292867E-2</v>
      </c>
      <c r="G31" s="92"/>
    </row>
    <row r="32" spans="2:7">
      <c r="G32" s="92"/>
    </row>
    <row r="33" spans="1:7">
      <c r="B33" s="56" t="s">
        <v>19</v>
      </c>
      <c r="C33" s="47">
        <v>24698</v>
      </c>
      <c r="D33" s="47">
        <v>77.900000000000006</v>
      </c>
      <c r="E33" s="48">
        <v>2278.3027999999999</v>
      </c>
      <c r="F33" s="49">
        <v>9.2246449105190698E-2</v>
      </c>
      <c r="G33" s="92"/>
    </row>
    <row r="34" spans="1:7">
      <c r="G34" s="92"/>
    </row>
    <row r="35" spans="1:7">
      <c r="B35" s="56" t="s">
        <v>20</v>
      </c>
      <c r="C35" s="47">
        <v>27032</v>
      </c>
      <c r="D35" s="47">
        <v>95.63</v>
      </c>
      <c r="E35" s="48">
        <v>2285.2829000000002</v>
      </c>
      <c r="F35" s="49">
        <v>8.4539911956200045E-2</v>
      </c>
      <c r="G35" s="92"/>
    </row>
    <row r="36" spans="1:7" ht="22.5" customHeight="1">
      <c r="C36" s="50">
        <f>SUM(C13:C35)</f>
        <v>321843</v>
      </c>
      <c r="D36" s="50">
        <f>MAX(D10:D35)</f>
        <v>95.63</v>
      </c>
      <c r="E36" s="51">
        <f>SUM(E13:E35)</f>
        <v>26717.907299999999</v>
      </c>
      <c r="F36" s="2">
        <f>E36/C36</f>
        <v>8.3015343816705653E-2</v>
      </c>
      <c r="G36" s="92"/>
    </row>
    <row r="37" spans="1:7">
      <c r="B37" s="59" t="s">
        <v>184</v>
      </c>
      <c r="C37" s="4"/>
      <c r="D37" s="52"/>
      <c r="E37" s="44">
        <f>SUM(E36,E9)</f>
        <v>26717.907299999999</v>
      </c>
    </row>
    <row r="38" spans="1:7">
      <c r="B38" s="57"/>
      <c r="C38" s="58"/>
    </row>
    <row r="39" spans="1:7">
      <c r="B39" s="57"/>
      <c r="C39" s="58"/>
      <c r="G39" s="61"/>
    </row>
    <row r="40" spans="1:7" s="4" customFormat="1" ht="27" customHeight="1">
      <c r="A40" s="4" t="s">
        <v>184</v>
      </c>
      <c r="B40" s="4" t="s">
        <v>219</v>
      </c>
      <c r="C40" s="45" t="s">
        <v>220</v>
      </c>
      <c r="D40" s="24"/>
      <c r="E40" s="24"/>
      <c r="F40" s="24"/>
      <c r="G40" s="25"/>
    </row>
    <row r="41" spans="1:7">
      <c r="G41" s="61"/>
    </row>
    <row r="42" spans="1:7" s="4" customFormat="1">
      <c r="A42" s="4" t="s">
        <v>22</v>
      </c>
      <c r="B42" s="24"/>
      <c r="C42" s="54" t="s">
        <v>8</v>
      </c>
      <c r="D42" s="24"/>
      <c r="E42" s="24"/>
      <c r="F42" s="24"/>
      <c r="G42" s="61"/>
    </row>
    <row r="43" spans="1:7" s="4" customFormat="1">
      <c r="B43" s="24"/>
      <c r="C43" s="24"/>
      <c r="D43" s="24"/>
      <c r="E43" s="24"/>
      <c r="F43" s="24"/>
      <c r="G43" s="61"/>
    </row>
    <row r="44" spans="1:7" s="4" customFormat="1">
      <c r="B44" s="56" t="s">
        <v>9</v>
      </c>
      <c r="C44" s="47">
        <v>73143</v>
      </c>
      <c r="D44" s="47">
        <v>163.63</v>
      </c>
      <c r="E44" s="48">
        <v>5800.7736000000014</v>
      </c>
      <c r="F44" s="49">
        <v>7.9307296665436205E-2</v>
      </c>
      <c r="G44" s="89"/>
    </row>
    <row r="45" spans="1:7">
      <c r="A45" s="13" t="s">
        <v>7</v>
      </c>
      <c r="G45" s="92"/>
    </row>
    <row r="46" spans="1:7">
      <c r="B46" s="56" t="s">
        <v>10</v>
      </c>
      <c r="C46" s="47">
        <v>73947</v>
      </c>
      <c r="D46" s="47">
        <v>162.16</v>
      </c>
      <c r="E46" s="48">
        <v>4791.8784999999998</v>
      </c>
      <c r="F46" s="49">
        <v>6.4801526769172516E-2</v>
      </c>
      <c r="G46" s="92"/>
    </row>
    <row r="47" spans="1:7">
      <c r="G47" s="92"/>
    </row>
    <row r="48" spans="1:7">
      <c r="B48" s="56" t="s">
        <v>11</v>
      </c>
      <c r="C48" s="47">
        <v>85260</v>
      </c>
      <c r="D48" s="47">
        <v>173.51</v>
      </c>
      <c r="E48" s="48">
        <v>5955.3233</v>
      </c>
      <c r="F48" s="49">
        <v>6.9848971381656105E-2</v>
      </c>
      <c r="G48" s="92"/>
    </row>
    <row r="49" spans="2:7">
      <c r="G49" s="92"/>
    </row>
    <row r="50" spans="2:7">
      <c r="B50" s="56" t="s">
        <v>12</v>
      </c>
      <c r="C50" s="47">
        <v>89910</v>
      </c>
      <c r="D50" s="47">
        <v>175.01</v>
      </c>
      <c r="E50" s="48">
        <v>5665.1451999999999</v>
      </c>
      <c r="F50" s="49">
        <v>6.3009066844622402E-2</v>
      </c>
      <c r="G50" s="92"/>
    </row>
    <row r="51" spans="2:7">
      <c r="G51" s="92"/>
    </row>
    <row r="52" spans="2:7">
      <c r="B52" s="56" t="s">
        <v>13</v>
      </c>
      <c r="C52" s="47">
        <v>81769</v>
      </c>
      <c r="D52" s="47">
        <v>168.32</v>
      </c>
      <c r="E52" s="48">
        <v>6034.0879000000004</v>
      </c>
      <c r="F52" s="49">
        <v>7.3794321808998517E-2</v>
      </c>
      <c r="G52" s="92"/>
    </row>
    <row r="53" spans="2:7">
      <c r="G53" s="92"/>
    </row>
    <row r="54" spans="2:7">
      <c r="B54" s="56" t="s">
        <v>14</v>
      </c>
      <c r="C54" s="47">
        <v>82549</v>
      </c>
      <c r="D54" s="47">
        <v>168.98</v>
      </c>
      <c r="E54" s="48">
        <v>5711.9147999999996</v>
      </c>
      <c r="F54" s="49">
        <v>6.9194233727846485E-2</v>
      </c>
      <c r="G54" s="92"/>
    </row>
    <row r="55" spans="2:7">
      <c r="G55" s="92"/>
    </row>
    <row r="56" spans="2:7">
      <c r="B56" s="56" t="s">
        <v>15</v>
      </c>
      <c r="C56" s="47">
        <v>80080</v>
      </c>
      <c r="D56" s="47">
        <v>160.81</v>
      </c>
      <c r="E56" s="48">
        <v>10095.2814</v>
      </c>
      <c r="F56" s="49">
        <v>0.12606495254745254</v>
      </c>
      <c r="G56" s="92"/>
    </row>
    <row r="57" spans="2:7">
      <c r="G57" s="92"/>
    </row>
    <row r="58" spans="2:7">
      <c r="B58" s="56" t="s">
        <v>16</v>
      </c>
      <c r="C58" s="47">
        <v>79664</v>
      </c>
      <c r="D58" s="47">
        <v>164.37</v>
      </c>
      <c r="E58" s="48">
        <v>7658.5830999999998</v>
      </c>
      <c r="F58" s="49">
        <v>9.6136060202851967E-2</v>
      </c>
      <c r="G58" s="92"/>
    </row>
    <row r="59" spans="2:7">
      <c r="G59" s="92"/>
    </row>
    <row r="60" spans="2:7">
      <c r="B60" s="56" t="s">
        <v>17</v>
      </c>
      <c r="C60" s="47">
        <v>85323</v>
      </c>
      <c r="D60" s="47">
        <v>170.28</v>
      </c>
      <c r="E60" s="48">
        <v>8221.9555999999993</v>
      </c>
      <c r="F60" s="49">
        <v>9.6362711109548402E-2</v>
      </c>
      <c r="G60" s="92"/>
    </row>
    <row r="61" spans="2:7">
      <c r="G61" s="92"/>
    </row>
    <row r="62" spans="2:7">
      <c r="B62" s="56" t="s">
        <v>18</v>
      </c>
      <c r="C62" s="47">
        <v>84916</v>
      </c>
      <c r="D62" s="47">
        <v>172.46</v>
      </c>
      <c r="E62" s="48">
        <v>6439.8262999999997</v>
      </c>
      <c r="F62" s="49">
        <v>7.5837607753544672E-2</v>
      </c>
      <c r="G62" s="92"/>
    </row>
    <row r="63" spans="2:7">
      <c r="G63" s="92"/>
    </row>
    <row r="64" spans="2:7">
      <c r="B64" s="56" t="s">
        <v>19</v>
      </c>
      <c r="C64" s="47">
        <v>83988</v>
      </c>
      <c r="D64" s="47">
        <v>165.11</v>
      </c>
      <c r="E64" s="48">
        <v>7747.5945000000011</v>
      </c>
      <c r="F64" s="49">
        <v>9.2246445920845813E-2</v>
      </c>
      <c r="G64" s="92"/>
    </row>
    <row r="65" spans="1:7">
      <c r="G65" s="92"/>
    </row>
    <row r="66" spans="1:7">
      <c r="B66" s="56" t="s">
        <v>20</v>
      </c>
      <c r="C66" s="47">
        <v>78941</v>
      </c>
      <c r="D66" s="47">
        <v>156.65</v>
      </c>
      <c r="E66" s="48">
        <v>6673.6652000000004</v>
      </c>
      <c r="F66" s="49">
        <v>8.453991208624162E-2</v>
      </c>
      <c r="G66" s="92"/>
    </row>
    <row r="67" spans="1:7">
      <c r="C67" s="50">
        <f>SUM(C44:C66)</f>
        <v>979490</v>
      </c>
      <c r="D67" s="50">
        <f>MAX(D41:D66)</f>
        <v>175.01</v>
      </c>
      <c r="E67" s="51">
        <f>SUM(E44:E66)</f>
        <v>80796.029400000014</v>
      </c>
      <c r="F67" s="2">
        <f>E67/C67</f>
        <v>8.2487855312458544E-2</v>
      </c>
      <c r="G67" s="92"/>
    </row>
    <row r="68" spans="1:7">
      <c r="B68" s="59" t="s">
        <v>184</v>
      </c>
      <c r="C68" s="4"/>
      <c r="D68" s="52"/>
      <c r="E68" s="44">
        <f>SUM(E67,E40)</f>
        <v>80796.029400000014</v>
      </c>
    </row>
    <row r="69" spans="1:7">
      <c r="B69" s="57"/>
      <c r="C69" s="58"/>
    </row>
    <row r="70" spans="1:7">
      <c r="B70" s="57"/>
      <c r="C70" s="58"/>
    </row>
    <row r="71" spans="1:7">
      <c r="A71" s="4" t="s">
        <v>184</v>
      </c>
      <c r="B71" s="4" t="s">
        <v>221</v>
      </c>
      <c r="C71" s="45" t="s">
        <v>222</v>
      </c>
    </row>
    <row r="72" spans="1:7">
      <c r="G72" s="61"/>
    </row>
    <row r="73" spans="1:7" s="4" customFormat="1">
      <c r="A73" s="4" t="s">
        <v>25</v>
      </c>
      <c r="B73" s="24"/>
      <c r="C73" s="54" t="s">
        <v>8</v>
      </c>
      <c r="D73" s="24"/>
      <c r="E73" s="24"/>
      <c r="F73" s="24"/>
      <c r="G73" s="25"/>
    </row>
    <row r="75" spans="1:7">
      <c r="B75" s="56" t="s">
        <v>9</v>
      </c>
      <c r="C75" s="47">
        <v>11067</v>
      </c>
      <c r="D75" s="47">
        <v>46.74</v>
      </c>
      <c r="E75" s="48">
        <v>877.69380000000001</v>
      </c>
      <c r="F75" s="49">
        <v>7.930729194903767E-2</v>
      </c>
      <c r="G75" s="89"/>
    </row>
    <row r="76" spans="1:7">
      <c r="A76" s="13" t="s">
        <v>7</v>
      </c>
      <c r="G76" s="92" t="s">
        <v>212</v>
      </c>
    </row>
    <row r="77" spans="1:7" ht="15.75" customHeight="1">
      <c r="B77" s="56" t="s">
        <v>10</v>
      </c>
      <c r="C77" s="47">
        <v>9651</v>
      </c>
      <c r="D77" s="47">
        <v>39.130000000000003</v>
      </c>
      <c r="E77" s="48">
        <v>625.39949999999999</v>
      </c>
      <c r="F77" s="49">
        <v>6.4801523158221935E-2</v>
      </c>
      <c r="G77" s="92"/>
    </row>
    <row r="78" spans="1:7">
      <c r="G78" s="92"/>
    </row>
    <row r="79" spans="1:7">
      <c r="B79" s="56" t="s">
        <v>11</v>
      </c>
      <c r="C79" s="47">
        <v>6555</v>
      </c>
      <c r="D79" s="47">
        <v>32.380000000000003</v>
      </c>
      <c r="E79" s="48">
        <v>457.86</v>
      </c>
      <c r="F79" s="49">
        <v>6.9848970251716241E-2</v>
      </c>
      <c r="G79" s="92"/>
    </row>
    <row r="80" spans="1:7">
      <c r="G80" s="92"/>
    </row>
    <row r="81" spans="2:7">
      <c r="B81" s="56" t="s">
        <v>12</v>
      </c>
      <c r="C81" s="47">
        <v>6650</v>
      </c>
      <c r="D81" s="47">
        <v>24.24</v>
      </c>
      <c r="E81" s="48">
        <v>419.01029999999997</v>
      </c>
      <c r="F81" s="49">
        <v>6.3009067669172927E-2</v>
      </c>
      <c r="G81" s="92"/>
    </row>
    <row r="82" spans="2:7">
      <c r="G82" s="92"/>
    </row>
    <row r="83" spans="2:7">
      <c r="B83" s="56" t="s">
        <v>13</v>
      </c>
      <c r="C83" s="47">
        <v>6950</v>
      </c>
      <c r="D83" s="47">
        <v>19.16</v>
      </c>
      <c r="E83" s="48">
        <v>512.87049999999999</v>
      </c>
      <c r="F83" s="49">
        <v>7.3794316546762578E-2</v>
      </c>
      <c r="G83" s="92"/>
    </row>
    <row r="84" spans="2:7">
      <c r="G84" s="92"/>
    </row>
    <row r="85" spans="2:7">
      <c r="B85" s="56" t="s">
        <v>14</v>
      </c>
      <c r="C85" s="47">
        <v>8241</v>
      </c>
      <c r="D85" s="47">
        <v>16.66</v>
      </c>
      <c r="E85" s="48">
        <v>570.22969999999998</v>
      </c>
      <c r="F85" s="49">
        <v>6.919423613639121E-2</v>
      </c>
      <c r="G85" s="92"/>
    </row>
    <row r="86" spans="2:7">
      <c r="G86" s="92"/>
    </row>
    <row r="87" spans="2:7">
      <c r="B87" s="56" t="s">
        <v>15</v>
      </c>
      <c r="C87" s="47">
        <v>8679</v>
      </c>
      <c r="D87" s="47">
        <v>17.13</v>
      </c>
      <c r="E87" s="48">
        <v>1094.1177</v>
      </c>
      <c r="F87" s="49">
        <v>0.12606494987901831</v>
      </c>
      <c r="G87" s="92"/>
    </row>
    <row r="88" spans="2:7">
      <c r="G88" s="92"/>
    </row>
    <row r="89" spans="2:7">
      <c r="B89" s="56" t="s">
        <v>16</v>
      </c>
      <c r="C89" s="47">
        <v>7330</v>
      </c>
      <c r="D89" s="47">
        <v>16.48</v>
      </c>
      <c r="E89" s="48">
        <v>704.67729999999995</v>
      </c>
      <c r="F89" s="49">
        <v>9.6136057298772157E-2</v>
      </c>
      <c r="G89" s="92"/>
    </row>
    <row r="90" spans="2:7">
      <c r="G90" s="92"/>
    </row>
    <row r="91" spans="2:7">
      <c r="B91" s="56" t="s">
        <v>17</v>
      </c>
      <c r="C91" s="47">
        <v>7115</v>
      </c>
      <c r="D91" s="47">
        <v>16.079999999999998</v>
      </c>
      <c r="E91" s="48">
        <v>685.62070000000006</v>
      </c>
      <c r="F91" s="49">
        <v>9.6362712579058318E-2</v>
      </c>
      <c r="G91" s="92"/>
    </row>
    <row r="92" spans="2:7">
      <c r="G92" s="92"/>
    </row>
    <row r="93" spans="2:7">
      <c r="B93" s="56" t="s">
        <v>18</v>
      </c>
      <c r="C93" s="47">
        <v>6604</v>
      </c>
      <c r="D93" s="47">
        <v>22.02</v>
      </c>
      <c r="E93" s="48">
        <v>500.83159999999998</v>
      </c>
      <c r="F93" s="49">
        <v>7.5837613567534823E-2</v>
      </c>
      <c r="G93" s="92"/>
    </row>
    <row r="94" spans="2:7">
      <c r="G94" s="92"/>
    </row>
    <row r="95" spans="2:7">
      <c r="B95" s="56" t="s">
        <v>19</v>
      </c>
      <c r="C95" s="47">
        <v>6262</v>
      </c>
      <c r="D95" s="47">
        <v>38.380000000000003</v>
      </c>
      <c r="E95" s="48">
        <v>577.6472</v>
      </c>
      <c r="F95" s="49">
        <v>9.2246438837432124E-2</v>
      </c>
      <c r="G95" s="92"/>
    </row>
    <row r="96" spans="2:7">
      <c r="G96" s="92"/>
    </row>
    <row r="97" spans="1:7">
      <c r="B97" s="56" t="s">
        <v>20</v>
      </c>
      <c r="C97" s="47">
        <v>7067</v>
      </c>
      <c r="D97" s="47">
        <v>40.4</v>
      </c>
      <c r="E97" s="48">
        <v>597.44359999999995</v>
      </c>
      <c r="F97" s="49">
        <v>8.4539917928399599E-2</v>
      </c>
      <c r="G97" s="92"/>
    </row>
    <row r="98" spans="1:7">
      <c r="C98" s="50">
        <f>SUM(C75:C97)</f>
        <v>92171</v>
      </c>
      <c r="D98" s="50">
        <f>MAX(D72:D97)</f>
        <v>46.74</v>
      </c>
      <c r="E98" s="51">
        <f>SUM(E75:E97)</f>
        <v>7623.4019000000008</v>
      </c>
      <c r="F98" s="2">
        <f>E98/C98</f>
        <v>8.2709332653437634E-2</v>
      </c>
      <c r="G98" s="92"/>
    </row>
    <row r="99" spans="1:7">
      <c r="B99" s="59" t="s">
        <v>184</v>
      </c>
      <c r="C99" s="4"/>
      <c r="D99" s="52"/>
      <c r="E99" s="44">
        <f>SUM(E98,E71)</f>
        <v>7623.4019000000008</v>
      </c>
    </row>
    <row r="100" spans="1:7">
      <c r="B100" s="57"/>
      <c r="C100" s="58"/>
    </row>
    <row r="101" spans="1:7">
      <c r="B101" s="57"/>
      <c r="C101" s="58"/>
    </row>
    <row r="102" spans="1:7">
      <c r="A102" s="4" t="s">
        <v>184</v>
      </c>
      <c r="B102" s="4" t="s">
        <v>223</v>
      </c>
      <c r="C102" s="45" t="s">
        <v>224</v>
      </c>
    </row>
    <row r="103" spans="1:7">
      <c r="A103" s="4"/>
    </row>
    <row r="104" spans="1:7">
      <c r="A104" s="4" t="s">
        <v>28</v>
      </c>
      <c r="C104" s="54" t="s">
        <v>8</v>
      </c>
    </row>
    <row r="105" spans="1:7">
      <c r="A105" s="13" t="s">
        <v>7</v>
      </c>
    </row>
    <row r="106" spans="1:7">
      <c r="B106" s="56" t="s">
        <v>9</v>
      </c>
      <c r="C106" s="47">
        <v>38424</v>
      </c>
      <c r="D106" s="47">
        <v>99.78</v>
      </c>
      <c r="E106" s="48">
        <v>3047.3035</v>
      </c>
      <c r="F106" s="49">
        <v>7.9307294919841759E-2</v>
      </c>
      <c r="G106" s="89" t="s">
        <v>288</v>
      </c>
    </row>
    <row r="107" spans="1:7">
      <c r="G107" s="92"/>
    </row>
    <row r="108" spans="1:7">
      <c r="B108" s="56" t="s">
        <v>10</v>
      </c>
      <c r="C108" s="47">
        <v>33835</v>
      </c>
      <c r="D108" s="47">
        <v>150.33000000000001</v>
      </c>
      <c r="E108" s="48">
        <v>2192.5596</v>
      </c>
      <c r="F108" s="49">
        <v>6.4801525048027192E-2</v>
      </c>
      <c r="G108" s="92"/>
    </row>
    <row r="109" spans="1:7">
      <c r="G109" s="92"/>
    </row>
    <row r="110" spans="1:7">
      <c r="B110" s="56" t="s">
        <v>11</v>
      </c>
      <c r="C110" s="47">
        <v>27963</v>
      </c>
      <c r="D110" s="47">
        <v>120.63</v>
      </c>
      <c r="E110" s="48">
        <v>1953.1867999999999</v>
      </c>
      <c r="F110" s="49">
        <v>6.9848971855666409E-2</v>
      </c>
      <c r="G110" s="92"/>
    </row>
    <row r="111" spans="1:7">
      <c r="G111" s="92"/>
    </row>
    <row r="112" spans="1:7">
      <c r="B112" s="56" t="s">
        <v>12</v>
      </c>
      <c r="C112" s="47">
        <v>22284</v>
      </c>
      <c r="D112" s="47">
        <v>119.49</v>
      </c>
      <c r="E112" s="48">
        <v>1404.0940000000001</v>
      </c>
      <c r="F112" s="49">
        <v>6.3009064799856393E-2</v>
      </c>
      <c r="G112" s="92"/>
    </row>
    <row r="113" spans="2:7">
      <c r="G113" s="92"/>
    </row>
    <row r="114" spans="2:7">
      <c r="B114" s="56" t="s">
        <v>13</v>
      </c>
      <c r="C114" s="47">
        <v>17157</v>
      </c>
      <c r="D114" s="47">
        <v>77.84</v>
      </c>
      <c r="E114" s="48">
        <v>1266.0891999999999</v>
      </c>
      <c r="F114" s="49">
        <v>7.3794323016844424E-2</v>
      </c>
      <c r="G114" s="92"/>
    </row>
    <row r="115" spans="2:7">
      <c r="G115" s="92"/>
    </row>
    <row r="116" spans="2:7">
      <c r="B116" s="56" t="s">
        <v>14</v>
      </c>
      <c r="C116" s="47">
        <v>18570</v>
      </c>
      <c r="D116" s="47">
        <v>47.93</v>
      </c>
      <c r="E116" s="48">
        <v>1284.9368999999999</v>
      </c>
      <c r="F116" s="49">
        <v>6.9194232633279479E-2</v>
      </c>
      <c r="G116" s="92"/>
    </row>
    <row r="117" spans="2:7">
      <c r="G117" s="92"/>
    </row>
    <row r="118" spans="2:7">
      <c r="B118" s="56" t="s">
        <v>15</v>
      </c>
      <c r="C118" s="47">
        <v>19771</v>
      </c>
      <c r="D118" s="47">
        <v>37.06</v>
      </c>
      <c r="E118" s="48">
        <v>2492.4301999999998</v>
      </c>
      <c r="F118" s="49">
        <v>0.12606495372009507</v>
      </c>
      <c r="G118" s="92"/>
    </row>
    <row r="119" spans="2:7">
      <c r="G119" s="92"/>
    </row>
    <row r="120" spans="2:7">
      <c r="B120" s="56" t="s">
        <v>16</v>
      </c>
      <c r="C120" s="47">
        <v>18518</v>
      </c>
      <c r="D120" s="47">
        <v>57.4</v>
      </c>
      <c r="E120" s="48">
        <v>1780.2475999999997</v>
      </c>
      <c r="F120" s="49">
        <v>9.6136062209741871E-2</v>
      </c>
      <c r="G120" s="92"/>
    </row>
    <row r="121" spans="2:7">
      <c r="G121" s="92"/>
    </row>
    <row r="122" spans="2:7">
      <c r="B122" s="56" t="s">
        <v>17</v>
      </c>
      <c r="C122" s="47">
        <v>20659</v>
      </c>
      <c r="D122" s="47">
        <v>49.06</v>
      </c>
      <c r="E122" s="48">
        <v>1990.7573000000002</v>
      </c>
      <c r="F122" s="49">
        <v>9.6362713587298504E-2</v>
      </c>
      <c r="G122" s="92"/>
    </row>
    <row r="123" spans="2:7">
      <c r="G123" s="92"/>
    </row>
    <row r="124" spans="2:7">
      <c r="B124" s="56" t="s">
        <v>18</v>
      </c>
      <c r="C124" s="47">
        <v>21039</v>
      </c>
      <c r="D124" s="47">
        <v>90.8</v>
      </c>
      <c r="E124" s="48">
        <v>1595.5473999999999</v>
      </c>
      <c r="F124" s="49">
        <v>7.5837606350111691E-2</v>
      </c>
      <c r="G124" s="92"/>
    </row>
    <row r="125" spans="2:7">
      <c r="G125" s="92"/>
    </row>
    <row r="126" spans="2:7">
      <c r="B126" s="56" t="s">
        <v>19</v>
      </c>
      <c r="C126" s="47">
        <v>24305</v>
      </c>
      <c r="D126" s="47">
        <v>70.53</v>
      </c>
      <c r="E126" s="48">
        <v>2242.0499</v>
      </c>
      <c r="F126" s="49">
        <v>9.2246447233079606E-2</v>
      </c>
      <c r="G126" s="92"/>
    </row>
    <row r="127" spans="2:7">
      <c r="G127" s="92"/>
    </row>
    <row r="128" spans="2:7">
      <c r="B128" s="56" t="s">
        <v>20</v>
      </c>
      <c r="C128" s="47">
        <v>32346</v>
      </c>
      <c r="D128" s="47">
        <v>103.17</v>
      </c>
      <c r="E128" s="48">
        <v>2734.5279999999998</v>
      </c>
      <c r="F128" s="49">
        <v>8.4539912199344591E-2</v>
      </c>
      <c r="G128" s="92"/>
    </row>
    <row r="129" spans="1:7">
      <c r="C129" s="50">
        <f>SUM(C106:C128)</f>
        <v>294871</v>
      </c>
      <c r="D129" s="50">
        <f>MAX(D103:D128)</f>
        <v>150.33000000000001</v>
      </c>
      <c r="E129" s="51">
        <f>SUM(E106:E128)</f>
        <v>23983.7304</v>
      </c>
      <c r="F129" s="2">
        <f>E129/C129</f>
        <v>8.1336348437113182E-2</v>
      </c>
      <c r="G129" s="92"/>
    </row>
    <row r="130" spans="1:7">
      <c r="C130" s="50"/>
      <c r="D130" s="31"/>
      <c r="E130" s="51"/>
      <c r="F130" s="2"/>
      <c r="G130" s="60"/>
    </row>
    <row r="131" spans="1:7">
      <c r="A131" s="4" t="s">
        <v>184</v>
      </c>
      <c r="C131" s="54" t="s">
        <v>21</v>
      </c>
      <c r="G131" s="65"/>
    </row>
    <row r="133" spans="1:7">
      <c r="B133" s="56" t="s">
        <v>9</v>
      </c>
      <c r="C133" s="47">
        <v>20</v>
      </c>
      <c r="E133" s="48">
        <v>11.349500000000001</v>
      </c>
      <c r="F133" s="49">
        <v>0.56747499999999995</v>
      </c>
      <c r="G133" s="89" t="s">
        <v>288</v>
      </c>
    </row>
    <row r="134" spans="1:7" s="3" customFormat="1">
      <c r="A134" s="11" t="s">
        <v>31</v>
      </c>
      <c r="B134" s="24"/>
      <c r="C134" s="24"/>
      <c r="D134" s="24"/>
      <c r="E134" s="24"/>
      <c r="F134" s="24"/>
      <c r="G134" s="92"/>
    </row>
    <row r="135" spans="1:7">
      <c r="A135" s="13" t="s">
        <v>7</v>
      </c>
      <c r="B135" s="56" t="s">
        <v>10</v>
      </c>
      <c r="C135" s="47">
        <v>0</v>
      </c>
      <c r="E135" s="48">
        <v>0</v>
      </c>
      <c r="F135" s="49">
        <v>0</v>
      </c>
      <c r="G135" s="92"/>
    </row>
    <row r="136" spans="1:7">
      <c r="G136" s="92"/>
    </row>
    <row r="137" spans="1:7">
      <c r="B137" s="56" t="s">
        <v>11</v>
      </c>
      <c r="C137" s="47">
        <v>11</v>
      </c>
      <c r="E137" s="48">
        <v>5.7923999999999998</v>
      </c>
      <c r="F137" s="49">
        <v>0.52658181818181815</v>
      </c>
      <c r="G137" s="92"/>
    </row>
    <row r="138" spans="1:7">
      <c r="G138" s="92"/>
    </row>
    <row r="139" spans="1:7">
      <c r="B139" s="56" t="s">
        <v>12</v>
      </c>
      <c r="C139" s="47">
        <v>3</v>
      </c>
      <c r="E139" s="48">
        <v>1.5518000000000001</v>
      </c>
      <c r="F139" s="49">
        <v>0.51726666666666665</v>
      </c>
      <c r="G139" s="92"/>
    </row>
    <row r="140" spans="1:7">
      <c r="G140" s="92"/>
    </row>
    <row r="141" spans="1:7">
      <c r="B141" s="56" t="s">
        <v>13</v>
      </c>
      <c r="C141" s="47">
        <v>24</v>
      </c>
      <c r="E141" s="48">
        <v>11.8675</v>
      </c>
      <c r="F141" s="49">
        <v>0.49447916666666664</v>
      </c>
      <c r="G141" s="92"/>
    </row>
    <row r="142" spans="1:7">
      <c r="G142" s="92"/>
    </row>
    <row r="143" spans="1:7">
      <c r="B143" s="56" t="s">
        <v>14</v>
      </c>
      <c r="C143" s="47">
        <v>15</v>
      </c>
      <c r="E143" s="48">
        <v>7.9903999999999993</v>
      </c>
      <c r="F143" s="49">
        <v>0.53269333333333335</v>
      </c>
      <c r="G143" s="92"/>
    </row>
    <row r="144" spans="1:7">
      <c r="G144" s="92"/>
    </row>
    <row r="145" spans="2:7">
      <c r="B145" s="56" t="s">
        <v>15</v>
      </c>
      <c r="C145" s="47">
        <v>14</v>
      </c>
      <c r="E145" s="48">
        <v>7.9310999999999998</v>
      </c>
      <c r="F145" s="49">
        <v>0.56650714285714288</v>
      </c>
      <c r="G145" s="92"/>
    </row>
    <row r="146" spans="2:7">
      <c r="G146" s="92"/>
    </row>
    <row r="147" spans="2:7">
      <c r="B147" s="56" t="s">
        <v>16</v>
      </c>
      <c r="C147" s="47">
        <v>15</v>
      </c>
      <c r="E147" s="48">
        <v>9.2063000000000006</v>
      </c>
      <c r="F147" s="49">
        <v>0.61375333333333337</v>
      </c>
      <c r="G147" s="92"/>
    </row>
    <row r="148" spans="2:7">
      <c r="G148" s="92"/>
    </row>
    <row r="149" spans="2:7">
      <c r="B149" s="56" t="s">
        <v>17</v>
      </c>
      <c r="C149" s="47">
        <v>15</v>
      </c>
      <c r="E149" s="48">
        <v>8.7285000000000004</v>
      </c>
      <c r="F149" s="49">
        <v>0.58189999999999997</v>
      </c>
      <c r="G149" s="92"/>
    </row>
    <row r="150" spans="2:7">
      <c r="G150" s="92"/>
    </row>
    <row r="151" spans="2:7">
      <c r="B151" s="56" t="s">
        <v>18</v>
      </c>
      <c r="C151" s="47">
        <v>14</v>
      </c>
      <c r="E151" s="48">
        <v>8.6720000000000006</v>
      </c>
      <c r="F151" s="49">
        <v>0.61942857142857144</v>
      </c>
      <c r="G151" s="92"/>
    </row>
    <row r="152" spans="2:7">
      <c r="G152" s="92"/>
    </row>
    <row r="153" spans="2:7">
      <c r="B153" s="56" t="s">
        <v>19</v>
      </c>
      <c r="C153" s="47">
        <v>11</v>
      </c>
      <c r="E153" s="48">
        <v>6.8464</v>
      </c>
      <c r="F153" s="49">
        <v>0.62239999999999995</v>
      </c>
      <c r="G153" s="92"/>
    </row>
    <row r="154" spans="2:7">
      <c r="G154" s="92"/>
    </row>
    <row r="155" spans="2:7">
      <c r="B155" s="56" t="s">
        <v>20</v>
      </c>
      <c r="C155" s="47">
        <v>11</v>
      </c>
      <c r="E155" s="48">
        <v>7.0823999999999998</v>
      </c>
      <c r="F155" s="49">
        <v>0.64385454545454546</v>
      </c>
      <c r="G155" s="92"/>
    </row>
    <row r="156" spans="2:7">
      <c r="C156" s="50">
        <f>SUM(C133:C155)</f>
        <v>153</v>
      </c>
      <c r="D156" s="50">
        <f>MAX(D130:D155)</f>
        <v>0</v>
      </c>
      <c r="E156" s="51">
        <f>SUM(E133:E155)</f>
        <v>87.018300000000011</v>
      </c>
      <c r="F156" s="2">
        <f>E156/C156</f>
        <v>0.56874705882352949</v>
      </c>
      <c r="G156" s="92"/>
    </row>
    <row r="157" spans="2:7">
      <c r="B157" s="59" t="s">
        <v>184</v>
      </c>
      <c r="C157" s="4"/>
      <c r="D157" s="52"/>
      <c r="E157" s="44">
        <f>SUM(E156,E129)</f>
        <v>24070.7487</v>
      </c>
    </row>
    <row r="158" spans="2:7">
      <c r="B158" s="57"/>
      <c r="C158" s="58"/>
    </row>
    <row r="159" spans="2:7">
      <c r="B159" s="57"/>
      <c r="C159" s="58"/>
    </row>
    <row r="160" spans="2:7">
      <c r="B160" s="57"/>
      <c r="C160" s="58"/>
    </row>
    <row r="161" spans="1:7">
      <c r="A161" s="4" t="s">
        <v>184</v>
      </c>
      <c r="B161" s="4" t="s">
        <v>225</v>
      </c>
      <c r="C161" s="45" t="s">
        <v>226</v>
      </c>
    </row>
    <row r="163" spans="1:7" s="3" customFormat="1">
      <c r="A163" s="11" t="s">
        <v>34</v>
      </c>
      <c r="B163" s="24"/>
      <c r="C163" s="54" t="s">
        <v>8</v>
      </c>
      <c r="D163" s="24"/>
      <c r="E163" s="24"/>
      <c r="F163" s="24"/>
      <c r="G163" s="25"/>
    </row>
    <row r="165" spans="1:7">
      <c r="B165" s="56" t="s">
        <v>9</v>
      </c>
      <c r="C165" s="47">
        <v>673386.81</v>
      </c>
      <c r="D165" s="47">
        <v>2161.29</v>
      </c>
      <c r="E165" s="48">
        <v>53404.487999999998</v>
      </c>
      <c r="F165" s="49">
        <v>7.930729739122748E-2</v>
      </c>
      <c r="G165" s="89"/>
    </row>
    <row r="166" spans="1:7">
      <c r="A166" s="13" t="s">
        <v>7</v>
      </c>
      <c r="G166" s="92"/>
    </row>
    <row r="167" spans="1:7">
      <c r="B167" s="56" t="s">
        <v>10</v>
      </c>
      <c r="C167" s="47">
        <v>583026.62</v>
      </c>
      <c r="D167" s="47">
        <v>1647.22</v>
      </c>
      <c r="E167" s="48">
        <v>37781.014300000003</v>
      </c>
      <c r="F167" s="49">
        <v>6.4801525357452802E-2</v>
      </c>
      <c r="G167" s="92" t="s">
        <v>215</v>
      </c>
    </row>
    <row r="168" spans="1:7" ht="15.75" customHeight="1">
      <c r="G168" s="92"/>
    </row>
    <row r="169" spans="1:7">
      <c r="B169" s="56" t="s">
        <v>11</v>
      </c>
      <c r="C169" s="47">
        <v>488774.49</v>
      </c>
      <c r="D169" s="47">
        <v>2014.4</v>
      </c>
      <c r="E169" s="48">
        <v>34140.390599999999</v>
      </c>
      <c r="F169" s="49">
        <v>6.9848961634638496E-2</v>
      </c>
      <c r="G169" s="92"/>
    </row>
    <row r="170" spans="1:7">
      <c r="G170" s="92"/>
    </row>
    <row r="171" spans="1:7">
      <c r="B171" s="56" t="s">
        <v>12</v>
      </c>
      <c r="C171" s="47">
        <v>425862.21</v>
      </c>
      <c r="D171" s="47">
        <v>1289.98</v>
      </c>
      <c r="E171" s="48">
        <v>26833.182599999996</v>
      </c>
      <c r="F171" s="49">
        <v>6.3009071877967282E-2</v>
      </c>
      <c r="G171" s="92"/>
    </row>
    <row r="172" spans="1:7">
      <c r="G172" s="92"/>
    </row>
    <row r="173" spans="1:7">
      <c r="B173" s="56" t="s">
        <v>13</v>
      </c>
      <c r="C173" s="47">
        <v>360652.43</v>
      </c>
      <c r="D173" s="47">
        <v>1165.9000000000001</v>
      </c>
      <c r="E173" s="48">
        <v>26614.098000000002</v>
      </c>
      <c r="F173" s="49">
        <v>7.3794312158107458E-2</v>
      </c>
      <c r="G173" s="92"/>
    </row>
    <row r="174" spans="1:7">
      <c r="G174" s="92"/>
    </row>
    <row r="175" spans="1:7">
      <c r="B175" s="56" t="s">
        <v>14</v>
      </c>
      <c r="C175" s="47">
        <v>369428.96</v>
      </c>
      <c r="D175" s="47">
        <v>876.74</v>
      </c>
      <c r="E175" s="48">
        <v>25562.352900000002</v>
      </c>
      <c r="F175" s="49">
        <v>6.9194231280622936E-2</v>
      </c>
      <c r="G175" s="92"/>
    </row>
    <row r="176" spans="1:7">
      <c r="G176" s="92"/>
    </row>
    <row r="177" spans="1:7">
      <c r="B177" s="56" t="s">
        <v>15</v>
      </c>
      <c r="C177" s="47">
        <v>371480.59</v>
      </c>
      <c r="D177" s="47">
        <v>641.19000000000005</v>
      </c>
      <c r="E177" s="48">
        <v>46830.684999999998</v>
      </c>
      <c r="F177" s="49">
        <v>0.12606495806416157</v>
      </c>
      <c r="G177" s="92"/>
    </row>
    <row r="178" spans="1:7">
      <c r="G178" s="92"/>
    </row>
    <row r="179" spans="1:7">
      <c r="B179" s="56" t="s">
        <v>16</v>
      </c>
      <c r="C179" s="47">
        <v>337118.09</v>
      </c>
      <c r="D179" s="47">
        <v>630.30999999999995</v>
      </c>
      <c r="E179" s="48">
        <v>32409.204399999999</v>
      </c>
      <c r="F179" s="49">
        <v>9.6136058435784322E-2</v>
      </c>
      <c r="G179" s="92"/>
    </row>
    <row r="180" spans="1:7">
      <c r="G180" s="92"/>
    </row>
    <row r="181" spans="1:7">
      <c r="B181" s="56" t="s">
        <v>17</v>
      </c>
      <c r="C181" s="47">
        <v>360345.53</v>
      </c>
      <c r="D181" s="47">
        <v>766.25</v>
      </c>
      <c r="E181" s="48">
        <v>34723.874499999998</v>
      </c>
      <c r="F181" s="49">
        <v>9.6362717472865553E-2</v>
      </c>
      <c r="G181" s="92"/>
    </row>
    <row r="182" spans="1:7">
      <c r="G182" s="92"/>
    </row>
    <row r="183" spans="1:7">
      <c r="B183" s="56" t="s">
        <v>18</v>
      </c>
      <c r="C183" s="47">
        <v>363495.79</v>
      </c>
      <c r="D183" s="47">
        <v>1436.73</v>
      </c>
      <c r="E183" s="48">
        <v>27566.652900000001</v>
      </c>
      <c r="F183" s="49">
        <v>7.5837612589680886E-2</v>
      </c>
      <c r="G183" s="92"/>
    </row>
    <row r="184" spans="1:7">
      <c r="G184" s="92"/>
    </row>
    <row r="185" spans="1:7">
      <c r="B185" s="56" t="s">
        <v>19</v>
      </c>
      <c r="C185" s="47">
        <v>472532.56</v>
      </c>
      <c r="D185" s="47">
        <v>1560.77</v>
      </c>
      <c r="E185" s="48">
        <v>43589.444300000003</v>
      </c>
      <c r="F185" s="49">
        <v>9.2246435462563683E-2</v>
      </c>
      <c r="G185" s="92"/>
    </row>
    <row r="186" spans="1:7">
      <c r="G186" s="92"/>
    </row>
    <row r="187" spans="1:7">
      <c r="B187" s="56" t="s">
        <v>20</v>
      </c>
      <c r="C187" s="47">
        <v>570996.5</v>
      </c>
      <c r="D187" s="47">
        <v>1928.42</v>
      </c>
      <c r="E187" s="48">
        <v>48271.996099999997</v>
      </c>
      <c r="F187" s="49">
        <v>8.4539915918924194E-2</v>
      </c>
      <c r="G187" s="92"/>
    </row>
    <row r="188" spans="1:7">
      <c r="C188" s="50">
        <f>SUM(C165:C187)</f>
        <v>5377100.5800000001</v>
      </c>
      <c r="D188" s="50">
        <f>MAX(D162:D187)</f>
        <v>2161.29</v>
      </c>
      <c r="E188" s="51">
        <f>SUM(E165:E187)</f>
        <v>437727.38359999994</v>
      </c>
      <c r="F188" s="2">
        <f>E188/C188</f>
        <v>8.1405838906587827E-2</v>
      </c>
      <c r="G188" s="92"/>
    </row>
    <row r="189" spans="1:7">
      <c r="B189" s="59" t="s">
        <v>184</v>
      </c>
      <c r="C189" s="4"/>
      <c r="D189" s="52"/>
      <c r="E189" s="44">
        <f>SUM(E188,E162)</f>
        <v>437727.38359999994</v>
      </c>
    </row>
    <row r="190" spans="1:7">
      <c r="B190" s="57"/>
      <c r="C190" s="58"/>
    </row>
    <row r="191" spans="1:7">
      <c r="A191" s="4" t="s">
        <v>184</v>
      </c>
      <c r="B191" s="4" t="s">
        <v>227</v>
      </c>
      <c r="C191" s="45" t="s">
        <v>228</v>
      </c>
    </row>
    <row r="193" spans="1:7" s="3" customFormat="1">
      <c r="A193" s="11" t="s">
        <v>37</v>
      </c>
      <c r="B193" s="24"/>
      <c r="C193" s="54" t="s">
        <v>8</v>
      </c>
      <c r="D193" s="24"/>
      <c r="E193" s="24"/>
      <c r="F193" s="24"/>
      <c r="G193" s="25"/>
    </row>
    <row r="195" spans="1:7">
      <c r="B195" s="56" t="s">
        <v>9</v>
      </c>
      <c r="C195" s="47">
        <v>997246</v>
      </c>
      <c r="D195" s="47">
        <v>2839.42</v>
      </c>
      <c r="E195" s="48">
        <v>79088.883600000001</v>
      </c>
      <c r="F195" s="49">
        <v>7.9307295892889013E-2</v>
      </c>
      <c r="G195" s="89"/>
    </row>
    <row r="196" spans="1:7">
      <c r="A196" s="13" t="s">
        <v>7</v>
      </c>
      <c r="G196" s="92" t="s">
        <v>216</v>
      </c>
    </row>
    <row r="197" spans="1:7" ht="15.75" customHeight="1">
      <c r="B197" s="56" t="s">
        <v>10</v>
      </c>
      <c r="C197" s="47">
        <v>887875</v>
      </c>
      <c r="D197" s="47">
        <v>2077.31</v>
      </c>
      <c r="E197" s="48">
        <v>57535.654999999999</v>
      </c>
      <c r="F197" s="49">
        <v>6.4801526115725747E-2</v>
      </c>
      <c r="G197" s="92"/>
    </row>
    <row r="198" spans="1:7">
      <c r="G198" s="92"/>
    </row>
    <row r="199" spans="1:7">
      <c r="B199" s="56" t="s">
        <v>11</v>
      </c>
      <c r="C199" s="47">
        <v>715311</v>
      </c>
      <c r="D199" s="47">
        <v>2195.61</v>
      </c>
      <c r="E199" s="48">
        <v>49963.737500000003</v>
      </c>
      <c r="F199" s="49">
        <v>6.9848971286615186E-2</v>
      </c>
      <c r="G199" s="92"/>
    </row>
    <row r="200" spans="1:7">
      <c r="G200" s="92"/>
    </row>
    <row r="201" spans="1:7">
      <c r="B201" s="56" t="s">
        <v>12</v>
      </c>
      <c r="C201" s="47">
        <v>609093</v>
      </c>
      <c r="D201" s="47">
        <v>1923.53</v>
      </c>
      <c r="E201" s="48">
        <v>38378.381699999998</v>
      </c>
      <c r="F201" s="49">
        <v>6.3009067088277151E-2</v>
      </c>
      <c r="G201" s="92"/>
    </row>
    <row r="202" spans="1:7">
      <c r="G202" s="92"/>
    </row>
    <row r="203" spans="1:7">
      <c r="B203" s="56" t="s">
        <v>13</v>
      </c>
      <c r="C203" s="47">
        <v>495155</v>
      </c>
      <c r="D203" s="47">
        <v>1338.23</v>
      </c>
      <c r="E203" s="48">
        <v>36539.6276</v>
      </c>
      <c r="F203" s="49">
        <v>7.3794322181943026E-2</v>
      </c>
      <c r="G203" s="92"/>
    </row>
    <row r="204" spans="1:7">
      <c r="G204" s="92"/>
    </row>
    <row r="205" spans="1:7">
      <c r="B205" s="56" t="s">
        <v>14</v>
      </c>
      <c r="C205" s="47">
        <v>513024</v>
      </c>
      <c r="D205" s="47">
        <v>848.59</v>
      </c>
      <c r="E205" s="48">
        <v>35498.3027</v>
      </c>
      <c r="F205" s="49">
        <v>6.919423399295159E-2</v>
      </c>
      <c r="G205" s="92"/>
    </row>
    <row r="206" spans="1:7">
      <c r="G206" s="92"/>
    </row>
    <row r="207" spans="1:7">
      <c r="B207" s="56" t="s">
        <v>15</v>
      </c>
      <c r="C207" s="47">
        <v>530696</v>
      </c>
      <c r="D207" s="47">
        <v>888.84</v>
      </c>
      <c r="E207" s="48">
        <v>66902.165800000002</v>
      </c>
      <c r="F207" s="49">
        <v>0.12606495206295129</v>
      </c>
      <c r="G207" s="92"/>
    </row>
    <row r="208" spans="1:7">
      <c r="G208" s="92"/>
    </row>
    <row r="209" spans="1:7">
      <c r="B209" s="56" t="s">
        <v>16</v>
      </c>
      <c r="C209" s="47">
        <v>490384</v>
      </c>
      <c r="D209" s="47">
        <v>1091.17</v>
      </c>
      <c r="E209" s="48">
        <v>47143.585500000001</v>
      </c>
      <c r="F209" s="49">
        <v>9.6136059700153334E-2</v>
      </c>
      <c r="G209" s="92"/>
    </row>
    <row r="210" spans="1:7">
      <c r="G210" s="92"/>
    </row>
    <row r="211" spans="1:7">
      <c r="B211" s="56" t="s">
        <v>17</v>
      </c>
      <c r="C211" s="47">
        <v>528326</v>
      </c>
      <c r="D211" s="47">
        <v>899.19</v>
      </c>
      <c r="E211" s="48">
        <v>50910.934199999996</v>
      </c>
      <c r="F211" s="49">
        <v>9.6362727179809426E-2</v>
      </c>
      <c r="G211" s="92"/>
    </row>
    <row r="212" spans="1:7">
      <c r="G212" s="92"/>
    </row>
    <row r="213" spans="1:7">
      <c r="B213" s="56" t="s">
        <v>18</v>
      </c>
      <c r="C213" s="47">
        <v>534636</v>
      </c>
      <c r="D213" s="47">
        <v>1554.88</v>
      </c>
      <c r="E213" s="48">
        <v>40545.515099999997</v>
      </c>
      <c r="F213" s="49">
        <v>7.5837607456288009E-2</v>
      </c>
      <c r="G213" s="92"/>
    </row>
    <row r="214" spans="1:7">
      <c r="G214" s="92"/>
    </row>
    <row r="215" spans="1:7">
      <c r="B215" s="56" t="s">
        <v>19</v>
      </c>
      <c r="C215" s="47">
        <v>637641</v>
      </c>
      <c r="D215" s="47">
        <v>1782.24</v>
      </c>
      <c r="E215" s="48">
        <v>58820.116000000009</v>
      </c>
      <c r="F215" s="49">
        <v>9.2246445884126019E-2</v>
      </c>
      <c r="G215" s="92"/>
    </row>
    <row r="216" spans="1:7">
      <c r="G216" s="92"/>
    </row>
    <row r="217" spans="1:7">
      <c r="B217" s="56" t="s">
        <v>20</v>
      </c>
      <c r="C217" s="47">
        <v>887120</v>
      </c>
      <c r="D217" s="47">
        <v>3165.96</v>
      </c>
      <c r="E217" s="48">
        <v>74997.047099999996</v>
      </c>
      <c r="F217" s="49">
        <v>8.4539912413202287E-2</v>
      </c>
      <c r="G217" s="92"/>
    </row>
    <row r="218" spans="1:7">
      <c r="C218" s="50">
        <f>SUM(C195:C217)</f>
        <v>7826507</v>
      </c>
      <c r="D218" s="50">
        <f>MAX(D192:D217)</f>
        <v>3165.96</v>
      </c>
      <c r="E218" s="51">
        <f>SUM(E195:E217)</f>
        <v>636323.95180000004</v>
      </c>
      <c r="F218" s="2">
        <f>E218/C218</f>
        <v>8.1303696757697913E-2</v>
      </c>
      <c r="G218" s="92"/>
    </row>
    <row r="219" spans="1:7">
      <c r="B219" s="57"/>
      <c r="C219" s="58"/>
    </row>
    <row r="220" spans="1:7">
      <c r="C220" s="54" t="s">
        <v>21</v>
      </c>
    </row>
    <row r="222" spans="1:7">
      <c r="A222" s="13" t="s">
        <v>7</v>
      </c>
      <c r="B222" s="56" t="s">
        <v>9</v>
      </c>
      <c r="C222" s="47">
        <v>17</v>
      </c>
      <c r="E222" s="48">
        <v>9.6471</v>
      </c>
      <c r="F222" s="49">
        <v>0.56747647058823525</v>
      </c>
      <c r="G222" s="89"/>
    </row>
    <row r="223" spans="1:7">
      <c r="G223" s="92"/>
    </row>
    <row r="224" spans="1:7">
      <c r="B224" s="56" t="s">
        <v>10</v>
      </c>
      <c r="C224" s="47">
        <v>12</v>
      </c>
      <c r="E224" s="48">
        <v>6.5125999999999999</v>
      </c>
      <c r="F224" s="49">
        <v>0.54271666666666663</v>
      </c>
      <c r="G224" s="92"/>
    </row>
    <row r="225" spans="2:7">
      <c r="G225" s="92"/>
    </row>
    <row r="226" spans="2:7">
      <c r="B226" s="56" t="s">
        <v>11</v>
      </c>
      <c r="C226" s="47">
        <v>14</v>
      </c>
      <c r="E226" s="48">
        <v>7.3720999999999997</v>
      </c>
      <c r="F226" s="49">
        <v>0.52657857142857145</v>
      </c>
      <c r="G226" s="92"/>
    </row>
    <row r="227" spans="2:7">
      <c r="G227" s="92"/>
    </row>
    <row r="228" spans="2:7">
      <c r="B228" s="56" t="s">
        <v>12</v>
      </c>
      <c r="C228" s="47">
        <v>18</v>
      </c>
      <c r="E228" s="48">
        <v>9.3108000000000004</v>
      </c>
      <c r="F228" s="49">
        <v>0.51726666666666665</v>
      </c>
      <c r="G228" s="92"/>
    </row>
    <row r="229" spans="2:7">
      <c r="G229" s="92"/>
    </row>
    <row r="230" spans="2:7">
      <c r="B230" s="56" t="s">
        <v>13</v>
      </c>
      <c r="C230" s="47">
        <v>14</v>
      </c>
      <c r="E230" s="48">
        <v>6.9226999999999999</v>
      </c>
      <c r="F230" s="49">
        <v>0.49447857142857143</v>
      </c>
      <c r="G230" s="92"/>
    </row>
    <row r="231" spans="2:7">
      <c r="G231" s="92"/>
    </row>
    <row r="232" spans="2:7">
      <c r="B232" s="56" t="s">
        <v>14</v>
      </c>
      <c r="C232" s="47">
        <v>10</v>
      </c>
      <c r="E232" s="48">
        <v>5.3269000000000002</v>
      </c>
      <c r="F232" s="49">
        <v>0.53269</v>
      </c>
      <c r="G232" s="92"/>
    </row>
    <row r="233" spans="2:7">
      <c r="G233" s="92"/>
    </row>
    <row r="234" spans="2:7">
      <c r="B234" s="56" t="s">
        <v>15</v>
      </c>
      <c r="C234" s="47">
        <v>13</v>
      </c>
      <c r="E234" s="48">
        <v>7.3644999999999996</v>
      </c>
      <c r="F234" s="49">
        <v>0.5665</v>
      </c>
      <c r="G234" s="92"/>
    </row>
    <row r="235" spans="2:7">
      <c r="G235" s="92"/>
    </row>
    <row r="236" spans="2:7">
      <c r="B236" s="56" t="s">
        <v>16</v>
      </c>
      <c r="C236" s="47">
        <v>15</v>
      </c>
      <c r="E236" s="48">
        <v>9.2063000000000006</v>
      </c>
      <c r="F236" s="49">
        <v>0.61375333333333337</v>
      </c>
      <c r="G236" s="92"/>
    </row>
    <row r="237" spans="2:7">
      <c r="G237" s="92"/>
    </row>
    <row r="238" spans="2:7">
      <c r="B238" s="56" t="s">
        <v>17</v>
      </c>
      <c r="C238" s="47">
        <v>12</v>
      </c>
      <c r="E238" s="48">
        <v>6.9828000000000001</v>
      </c>
      <c r="F238" s="49">
        <v>0.58189999999999997</v>
      </c>
      <c r="G238" s="92"/>
    </row>
    <row r="239" spans="2:7">
      <c r="G239" s="92"/>
    </row>
    <row r="240" spans="2:7">
      <c r="B240" s="56" t="s">
        <v>18</v>
      </c>
      <c r="C240" s="47">
        <v>15</v>
      </c>
      <c r="E240" s="48">
        <v>9.2913999999999994</v>
      </c>
      <c r="F240" s="49">
        <v>0.61942666666666668</v>
      </c>
      <c r="G240" s="92"/>
    </row>
    <row r="241" spans="1:7">
      <c r="G241" s="92"/>
    </row>
    <row r="242" spans="1:7">
      <c r="B242" s="56" t="s">
        <v>19</v>
      </c>
      <c r="C242" s="47">
        <v>14</v>
      </c>
      <c r="E242" s="48">
        <v>8.7135999999999996</v>
      </c>
      <c r="F242" s="49">
        <v>0.62239999999999995</v>
      </c>
      <c r="G242" s="92"/>
    </row>
    <row r="243" spans="1:7">
      <c r="G243" s="92"/>
    </row>
    <row r="244" spans="1:7">
      <c r="B244" s="56" t="s">
        <v>20</v>
      </c>
      <c r="C244" s="47">
        <v>15</v>
      </c>
      <c r="E244" s="48">
        <v>9.6577999999999999</v>
      </c>
      <c r="F244" s="49">
        <v>0.64385333333333317</v>
      </c>
      <c r="G244" s="92"/>
    </row>
    <row r="245" spans="1:7">
      <c r="C245" s="50">
        <f>SUM(C222:C244)</f>
        <v>169</v>
      </c>
      <c r="D245" s="50">
        <f>MAX(D219:D244)</f>
        <v>0</v>
      </c>
      <c r="E245" s="51">
        <f>SUM(E222:E244)</f>
        <v>96.308599999999998</v>
      </c>
      <c r="F245" s="2">
        <f>E245/C245</f>
        <v>0.56987337278106509</v>
      </c>
      <c r="G245" s="92"/>
    </row>
    <row r="246" spans="1:7">
      <c r="B246" s="59" t="s">
        <v>184</v>
      </c>
      <c r="C246" s="4"/>
      <c r="D246" s="52"/>
      <c r="E246" s="44">
        <f>SUM(E245,E218)</f>
        <v>636420.26040000003</v>
      </c>
    </row>
    <row r="247" spans="1:7">
      <c r="B247" s="57"/>
      <c r="C247" s="58"/>
    </row>
    <row r="248" spans="1:7">
      <c r="B248" s="57"/>
      <c r="C248" s="58"/>
    </row>
    <row r="249" spans="1:7">
      <c r="A249" s="4" t="s">
        <v>184</v>
      </c>
      <c r="B249" s="4" t="s">
        <v>229</v>
      </c>
      <c r="C249" s="45" t="s">
        <v>230</v>
      </c>
    </row>
    <row r="250" spans="1:7">
      <c r="B250" s="31" t="s">
        <v>290</v>
      </c>
    </row>
    <row r="251" spans="1:7" s="3" customFormat="1">
      <c r="A251" s="11" t="s">
        <v>40</v>
      </c>
      <c r="B251" s="24"/>
      <c r="C251" s="54" t="s">
        <v>8</v>
      </c>
      <c r="D251" s="24"/>
      <c r="E251" s="24"/>
      <c r="F251" s="24"/>
      <c r="G251" s="25"/>
    </row>
    <row r="253" spans="1:7" ht="15.75" customHeight="1">
      <c r="B253" s="56" t="s">
        <v>9</v>
      </c>
      <c r="C253" s="47">
        <v>19349</v>
      </c>
      <c r="D253" s="47">
        <v>72.06</v>
      </c>
      <c r="E253" s="48">
        <v>1534.5169000000001</v>
      </c>
      <c r="F253" s="49">
        <v>7.9307297534756307E-2</v>
      </c>
      <c r="G253" s="89" t="s">
        <v>289</v>
      </c>
    </row>
    <row r="254" spans="1:7">
      <c r="A254" s="13" t="s">
        <v>7</v>
      </c>
      <c r="G254" s="92"/>
    </row>
    <row r="255" spans="1:7">
      <c r="B255" s="56" t="s">
        <v>10</v>
      </c>
      <c r="C255" s="47">
        <v>18392</v>
      </c>
      <c r="D255" s="47">
        <v>74.28</v>
      </c>
      <c r="E255" s="48">
        <v>1191.8296</v>
      </c>
      <c r="F255" s="49">
        <v>6.4801522401043934E-2</v>
      </c>
      <c r="G255" s="92"/>
    </row>
    <row r="256" spans="1:7">
      <c r="G256" s="92"/>
    </row>
    <row r="257" spans="2:7">
      <c r="B257" s="56" t="s">
        <v>11</v>
      </c>
      <c r="C257" s="47">
        <v>15319</v>
      </c>
      <c r="D257" s="47">
        <v>59.12</v>
      </c>
      <c r="E257" s="48">
        <v>1070.0164</v>
      </c>
      <c r="F257" s="49">
        <v>6.9848971865004245E-2</v>
      </c>
      <c r="G257" s="92"/>
    </row>
    <row r="258" spans="2:7">
      <c r="G258" s="92"/>
    </row>
    <row r="259" spans="2:7">
      <c r="B259" s="56" t="s">
        <v>12</v>
      </c>
      <c r="C259" s="47">
        <v>13919</v>
      </c>
      <c r="D259" s="47">
        <v>70.92</v>
      </c>
      <c r="E259" s="48">
        <v>877.02319999999997</v>
      </c>
      <c r="F259" s="49">
        <v>6.3009066743300521E-2</v>
      </c>
      <c r="G259" s="92"/>
    </row>
    <row r="260" spans="2:7">
      <c r="G260" s="92"/>
    </row>
    <row r="261" spans="2:7">
      <c r="B261" s="56" t="s">
        <v>13</v>
      </c>
      <c r="C261" s="47">
        <v>47262</v>
      </c>
      <c r="D261" s="47">
        <v>94.46</v>
      </c>
      <c r="E261" s="48">
        <v>3487.6671999999999</v>
      </c>
      <c r="F261" s="49">
        <v>7.3794321019000464E-2</v>
      </c>
      <c r="G261" s="92"/>
    </row>
    <row r="262" spans="2:7">
      <c r="G262" s="92"/>
    </row>
    <row r="263" spans="2:7">
      <c r="B263" s="56" t="s">
        <v>14</v>
      </c>
      <c r="C263" s="47">
        <v>72692</v>
      </c>
      <c r="D263" s="47">
        <v>121.48</v>
      </c>
      <c r="E263" s="48">
        <v>5029.8672999999999</v>
      </c>
      <c r="F263" s="49">
        <v>6.9194234578770705E-2</v>
      </c>
      <c r="G263" s="92"/>
    </row>
    <row r="264" spans="2:7">
      <c r="G264" s="92"/>
    </row>
    <row r="265" spans="2:7">
      <c r="B265" s="56" t="s">
        <v>15</v>
      </c>
      <c r="C265" s="47">
        <v>89044</v>
      </c>
      <c r="D265" s="47">
        <v>123.68</v>
      </c>
      <c r="E265" s="48">
        <v>11225.327600000001</v>
      </c>
      <c r="F265" s="49">
        <v>0.12606495215848343</v>
      </c>
      <c r="G265" s="92"/>
    </row>
    <row r="266" spans="2:7">
      <c r="G266" s="92"/>
    </row>
    <row r="267" spans="2:7">
      <c r="B267" s="56" t="s">
        <v>16</v>
      </c>
      <c r="C267" s="47">
        <v>79755</v>
      </c>
      <c r="D267" s="47">
        <v>18.04</v>
      </c>
      <c r="E267" s="48">
        <v>7667.3315000000002</v>
      </c>
      <c r="F267" s="49">
        <v>9.6136060435082438E-2</v>
      </c>
      <c r="G267" s="92"/>
    </row>
    <row r="268" spans="2:7">
      <c r="G268" s="92"/>
    </row>
    <row r="269" spans="2:7">
      <c r="B269" s="56" t="s">
        <v>17</v>
      </c>
      <c r="C269" s="47">
        <v>86818</v>
      </c>
      <c r="D269" s="47">
        <v>126.99</v>
      </c>
      <c r="E269" s="48">
        <v>8366.0179000000007</v>
      </c>
      <c r="F269" s="49">
        <v>9.6362711649657887E-2</v>
      </c>
      <c r="G269" s="92"/>
    </row>
    <row r="270" spans="2:7">
      <c r="G270" s="92"/>
    </row>
    <row r="271" spans="2:7">
      <c r="B271" s="56" t="s">
        <v>18</v>
      </c>
      <c r="C271" s="47">
        <v>58308</v>
      </c>
      <c r="D271" s="47">
        <v>0</v>
      </c>
      <c r="E271" s="48">
        <v>4421.9393</v>
      </c>
      <c r="F271" s="49">
        <v>7.5837608904438483E-2</v>
      </c>
      <c r="G271" s="92"/>
    </row>
    <row r="272" spans="2:7">
      <c r="G272" s="92"/>
    </row>
    <row r="273" spans="1:7">
      <c r="B273" s="56" t="s">
        <v>19</v>
      </c>
      <c r="C273" s="47">
        <v>6089</v>
      </c>
      <c r="D273" s="47">
        <v>0</v>
      </c>
      <c r="E273" s="48">
        <v>561.68859999999995</v>
      </c>
      <c r="F273" s="49">
        <v>9.2246444407948755E-2</v>
      </c>
      <c r="G273" s="92"/>
    </row>
    <row r="274" spans="1:7">
      <c r="G274" s="92"/>
    </row>
    <row r="275" spans="1:7">
      <c r="B275" s="56" t="s">
        <v>20</v>
      </c>
      <c r="C275" s="47">
        <v>7561</v>
      </c>
      <c r="D275" s="47">
        <v>0</v>
      </c>
      <c r="E275" s="48">
        <v>639.20630000000006</v>
      </c>
      <c r="F275" s="49">
        <v>8.4539915355111753E-2</v>
      </c>
      <c r="G275" s="92"/>
    </row>
    <row r="276" spans="1:7">
      <c r="C276" s="50">
        <f>SUM(C253:C275)</f>
        <v>514508</v>
      </c>
      <c r="D276" s="50">
        <f>MAX(D250:D275)</f>
        <v>126.99</v>
      </c>
      <c r="E276" s="51">
        <f>SUM(E253:E275)</f>
        <v>46072.431799999998</v>
      </c>
      <c r="F276" s="2">
        <f>E276/C276</f>
        <v>8.9546580033740969E-2</v>
      </c>
      <c r="G276" s="92"/>
    </row>
    <row r="277" spans="1:7">
      <c r="B277" s="59" t="s">
        <v>184</v>
      </c>
      <c r="C277" s="4"/>
      <c r="D277" s="52"/>
      <c r="E277" s="44">
        <f>SUM(E276,E249)</f>
        <v>46072.431799999998</v>
      </c>
    </row>
    <row r="278" spans="1:7">
      <c r="B278" s="57"/>
      <c r="C278" s="58"/>
    </row>
    <row r="279" spans="1:7">
      <c r="B279" s="57"/>
      <c r="C279" s="58"/>
    </row>
    <row r="280" spans="1:7">
      <c r="A280" s="13" t="s">
        <v>7</v>
      </c>
      <c r="B280" s="4" t="s">
        <v>231</v>
      </c>
      <c r="C280" s="45" t="s">
        <v>232</v>
      </c>
    </row>
    <row r="281" spans="1:7">
      <c r="G281" s="53"/>
    </row>
    <row r="282" spans="1:7">
      <c r="C282" s="54" t="s">
        <v>8</v>
      </c>
    </row>
    <row r="284" spans="1:7">
      <c r="B284" s="56" t="s">
        <v>9</v>
      </c>
      <c r="C284" s="47">
        <v>144155.97</v>
      </c>
      <c r="D284" s="47">
        <v>305.45999999999998</v>
      </c>
      <c r="E284" s="48">
        <v>11432.617399999999</v>
      </c>
      <c r="F284" s="49">
        <v>7.930727669481881E-2</v>
      </c>
      <c r="G284" s="89"/>
    </row>
    <row r="285" spans="1:7">
      <c r="G285" s="92"/>
    </row>
    <row r="286" spans="1:7">
      <c r="B286" s="56" t="s">
        <v>10</v>
      </c>
      <c r="C286" s="47">
        <v>142150.93</v>
      </c>
      <c r="D286" s="47">
        <v>294.07</v>
      </c>
      <c r="E286" s="48">
        <v>9211.5939999999991</v>
      </c>
      <c r="F286" s="49">
        <v>6.4801503584957204E-2</v>
      </c>
      <c r="G286" s="92"/>
    </row>
    <row r="287" spans="1:7">
      <c r="G287" s="92"/>
    </row>
    <row r="288" spans="1:7">
      <c r="B288" s="56" t="s">
        <v>11</v>
      </c>
      <c r="C288" s="47">
        <v>137454</v>
      </c>
      <c r="D288" s="47">
        <v>297.27</v>
      </c>
      <c r="E288" s="48">
        <v>9601.0156000000006</v>
      </c>
      <c r="F288" s="49">
        <v>6.9848935643924512E-2</v>
      </c>
      <c r="G288" s="92"/>
    </row>
    <row r="289" spans="2:7">
      <c r="G289" s="92"/>
    </row>
    <row r="290" spans="2:7">
      <c r="B290" s="56" t="s">
        <v>12</v>
      </c>
      <c r="C290" s="47">
        <v>137989.15</v>
      </c>
      <c r="D290" s="47">
        <v>293.72000000000003</v>
      </c>
      <c r="E290" s="48">
        <v>8694.5720000000001</v>
      </c>
      <c r="F290" s="49">
        <v>6.3009098903790625E-2</v>
      </c>
      <c r="G290" s="92"/>
    </row>
    <row r="291" spans="2:7">
      <c r="G291" s="92"/>
    </row>
    <row r="292" spans="2:7">
      <c r="B292" s="56" t="s">
        <v>13</v>
      </c>
      <c r="C292" s="47">
        <v>120457.97</v>
      </c>
      <c r="D292" s="47">
        <v>269.92</v>
      </c>
      <c r="E292" s="48">
        <v>8889.1095000000005</v>
      </c>
      <c r="F292" s="49">
        <v>7.3794282769334391E-2</v>
      </c>
      <c r="G292" s="92"/>
    </row>
    <row r="293" spans="2:7">
      <c r="G293" s="92"/>
    </row>
    <row r="294" spans="2:7">
      <c r="B294" s="56" t="s">
        <v>14</v>
      </c>
      <c r="C294" s="47">
        <v>119922.79</v>
      </c>
      <c r="D294" s="47">
        <v>254.7</v>
      </c>
      <c r="E294" s="48">
        <v>8297.9652000000006</v>
      </c>
      <c r="F294" s="49">
        <v>6.9194230721283251E-2</v>
      </c>
      <c r="G294" s="92"/>
    </row>
    <row r="295" spans="2:7">
      <c r="G295" s="92"/>
    </row>
    <row r="296" spans="2:7">
      <c r="B296" s="56" t="s">
        <v>15</v>
      </c>
      <c r="C296" s="47">
        <v>119869.74</v>
      </c>
      <c r="D296" s="47">
        <v>247.42</v>
      </c>
      <c r="E296" s="48">
        <v>15111.3704</v>
      </c>
      <c r="F296" s="49">
        <v>0.12606493014834269</v>
      </c>
      <c r="G296" s="92"/>
    </row>
    <row r="297" spans="2:7">
      <c r="G297" s="92"/>
    </row>
    <row r="298" spans="2:7">
      <c r="B298" s="56" t="s">
        <v>16</v>
      </c>
      <c r="C298" s="47">
        <v>109897.77</v>
      </c>
      <c r="D298" s="47">
        <v>241.43</v>
      </c>
      <c r="E298" s="48">
        <v>10565.1348</v>
      </c>
      <c r="F298" s="49">
        <v>9.6136025326082605E-2</v>
      </c>
      <c r="G298" s="92"/>
    </row>
    <row r="299" spans="2:7">
      <c r="G299" s="92"/>
    </row>
    <row r="300" spans="2:7">
      <c r="B300" s="56" t="s">
        <v>17</v>
      </c>
      <c r="C300" s="47">
        <v>117769.8</v>
      </c>
      <c r="D300" s="47">
        <v>249.26</v>
      </c>
      <c r="E300" s="48">
        <v>11348.6149</v>
      </c>
      <c r="F300" s="49">
        <v>9.6362691454006028E-2</v>
      </c>
      <c r="G300" s="92"/>
    </row>
    <row r="301" spans="2:7">
      <c r="G301" s="92"/>
    </row>
    <row r="302" spans="2:7">
      <c r="B302" s="56" t="s">
        <v>18</v>
      </c>
      <c r="C302" s="47">
        <v>122074.83</v>
      </c>
      <c r="D302" s="47">
        <v>270.33</v>
      </c>
      <c r="E302" s="48">
        <v>9257.8606</v>
      </c>
      <c r="F302" s="49">
        <v>7.5837587486298361E-2</v>
      </c>
      <c r="G302" s="92"/>
    </row>
    <row r="303" spans="2:7">
      <c r="G303" s="92"/>
    </row>
    <row r="304" spans="2:7">
      <c r="B304" s="56" t="s">
        <v>19</v>
      </c>
      <c r="C304" s="47">
        <v>132335.04000000001</v>
      </c>
      <c r="D304" s="47">
        <v>284.8</v>
      </c>
      <c r="E304" s="48">
        <v>12207.4352</v>
      </c>
      <c r="F304" s="49">
        <v>9.2246431481790458E-2</v>
      </c>
      <c r="G304" s="92"/>
    </row>
    <row r="305" spans="1:7">
      <c r="G305" s="92"/>
    </row>
    <row r="306" spans="1:7">
      <c r="B306" s="56" t="s">
        <v>20</v>
      </c>
      <c r="C306" s="47">
        <v>141298.64000000001</v>
      </c>
      <c r="D306" s="47">
        <v>319.85000000000002</v>
      </c>
      <c r="E306" s="48">
        <v>11945.378600000002</v>
      </c>
      <c r="F306" s="49">
        <v>8.4539940370268241E-2</v>
      </c>
      <c r="G306" s="92"/>
    </row>
    <row r="307" spans="1:7">
      <c r="A307" s="4" t="s">
        <v>184</v>
      </c>
      <c r="C307" s="50">
        <f>SUM(C284:C306)</f>
        <v>1545376.6300000004</v>
      </c>
      <c r="D307" s="50">
        <f>MAX(D281:D306)</f>
        <v>319.85000000000002</v>
      </c>
      <c r="E307" s="51">
        <f>SUM(E284:E306)</f>
        <v>126562.66819999999</v>
      </c>
      <c r="F307" s="2">
        <f>E307/C307</f>
        <v>8.1897620129016677E-2</v>
      </c>
      <c r="G307" s="92"/>
    </row>
    <row r="308" spans="1:7">
      <c r="B308" s="59" t="s">
        <v>184</v>
      </c>
      <c r="C308" s="4"/>
      <c r="D308" s="52"/>
      <c r="E308" s="44">
        <f>SUM(E307,E280)</f>
        <v>126562.66819999999</v>
      </c>
      <c r="G308" s="65"/>
    </row>
    <row r="309" spans="1:7" s="3" customFormat="1">
      <c r="A309" s="11" t="s">
        <v>43</v>
      </c>
      <c r="B309" s="57"/>
      <c r="C309" s="58"/>
      <c r="D309" s="24"/>
      <c r="E309" s="24"/>
      <c r="F309" s="24"/>
      <c r="G309" s="25"/>
    </row>
    <row r="310" spans="1:7">
      <c r="B310" s="56"/>
      <c r="C310" s="47"/>
      <c r="E310" s="48"/>
      <c r="F310" s="49"/>
    </row>
    <row r="312" spans="1:7">
      <c r="A312" s="13" t="s">
        <v>7</v>
      </c>
      <c r="B312" s="57"/>
      <c r="C312" s="58"/>
      <c r="G312" s="53"/>
    </row>
    <row r="313" spans="1:7">
      <c r="B313" s="4" t="s">
        <v>233</v>
      </c>
      <c r="C313" s="45" t="s">
        <v>234</v>
      </c>
    </row>
    <row r="315" spans="1:7">
      <c r="C315" s="54" t="s">
        <v>8</v>
      </c>
    </row>
    <row r="317" spans="1:7">
      <c r="B317" s="56" t="s">
        <v>9</v>
      </c>
      <c r="C317" s="47">
        <v>44705</v>
      </c>
      <c r="D317" s="47">
        <v>133.06</v>
      </c>
      <c r="E317" s="48">
        <v>3545.4326999999994</v>
      </c>
      <c r="F317" s="49">
        <v>7.9307296722961634E-2</v>
      </c>
      <c r="G317" s="89" t="s">
        <v>291</v>
      </c>
    </row>
    <row r="318" spans="1:7">
      <c r="G318" s="92"/>
    </row>
    <row r="319" spans="1:7">
      <c r="B319" s="56" t="s">
        <v>10</v>
      </c>
      <c r="C319" s="47">
        <v>40440</v>
      </c>
      <c r="D319" s="47">
        <v>134.26</v>
      </c>
      <c r="E319" s="48">
        <v>2620.5736999999999</v>
      </c>
      <c r="F319" s="49">
        <v>6.4801525717111771E-2</v>
      </c>
      <c r="G319" s="92"/>
    </row>
    <row r="320" spans="1:7">
      <c r="G320" s="92"/>
    </row>
    <row r="321" spans="2:7">
      <c r="B321" s="56" t="s">
        <v>11</v>
      </c>
      <c r="C321" s="47">
        <v>36767</v>
      </c>
      <c r="D321" s="47">
        <v>127.52</v>
      </c>
      <c r="E321" s="48">
        <v>2568.1370999999999</v>
      </c>
      <c r="F321" s="49">
        <v>6.9848970544238026E-2</v>
      </c>
      <c r="G321" s="92"/>
    </row>
    <row r="322" spans="2:7">
      <c r="G322" s="92"/>
    </row>
    <row r="323" spans="2:7">
      <c r="B323" s="56" t="s">
        <v>12</v>
      </c>
      <c r="C323" s="47">
        <v>34984</v>
      </c>
      <c r="D323" s="47">
        <v>88.4</v>
      </c>
      <c r="E323" s="48">
        <v>2204.3092000000001</v>
      </c>
      <c r="F323" s="49">
        <v>6.3009067002058078E-2</v>
      </c>
      <c r="G323" s="92"/>
    </row>
    <row r="324" spans="2:7">
      <c r="G324" s="92"/>
    </row>
    <row r="325" spans="2:7">
      <c r="B325" s="56" t="s">
        <v>13</v>
      </c>
      <c r="C325" s="47">
        <v>29911</v>
      </c>
      <c r="D325" s="47">
        <v>76.62</v>
      </c>
      <c r="E325" s="48">
        <v>2207.2620000000002</v>
      </c>
      <c r="F325" s="49">
        <v>7.3794323158704156E-2</v>
      </c>
      <c r="G325" s="92"/>
    </row>
    <row r="326" spans="2:7">
      <c r="G326" s="92"/>
    </row>
    <row r="327" spans="2:7">
      <c r="B327" s="56" t="s">
        <v>14</v>
      </c>
      <c r="C327" s="47">
        <v>28253</v>
      </c>
      <c r="D327" s="47">
        <v>69.510000000000005</v>
      </c>
      <c r="E327" s="48">
        <v>1954.9447</v>
      </c>
      <c r="F327" s="49">
        <v>6.9194234240611607E-2</v>
      </c>
      <c r="G327" s="92"/>
    </row>
    <row r="328" spans="2:7">
      <c r="G328" s="92"/>
    </row>
    <row r="329" spans="2:7">
      <c r="B329" s="56" t="s">
        <v>15</v>
      </c>
      <c r="C329" s="47">
        <v>29087</v>
      </c>
      <c r="D329" s="47">
        <v>71.97</v>
      </c>
      <c r="E329" s="48">
        <v>3666.8513000000003</v>
      </c>
      <c r="F329" s="49">
        <v>0.12606495341561522</v>
      </c>
      <c r="G329" s="92"/>
    </row>
    <row r="330" spans="2:7">
      <c r="G330" s="92"/>
    </row>
    <row r="331" spans="2:7">
      <c r="B331" s="56" t="s">
        <v>16</v>
      </c>
      <c r="C331" s="47">
        <v>27367</v>
      </c>
      <c r="D331" s="47">
        <v>73.239999999999995</v>
      </c>
      <c r="E331" s="48">
        <v>2630.9555</v>
      </c>
      <c r="F331" s="49">
        <v>9.6136058026089793E-2</v>
      </c>
      <c r="G331" s="92"/>
    </row>
    <row r="332" spans="2:7">
      <c r="G332" s="92"/>
    </row>
    <row r="333" spans="2:7">
      <c r="B333" s="56" t="s">
        <v>17</v>
      </c>
      <c r="C333" s="47">
        <v>28145</v>
      </c>
      <c r="D333" s="47">
        <v>0</v>
      </c>
      <c r="E333" s="48">
        <v>2712.13</v>
      </c>
      <c r="F333" s="49">
        <v>9.6362764256528705E-2</v>
      </c>
      <c r="G333" s="92"/>
    </row>
    <row r="334" spans="2:7">
      <c r="G334" s="92"/>
    </row>
    <row r="335" spans="2:7">
      <c r="B335" s="56" t="s">
        <v>18</v>
      </c>
      <c r="C335" s="47">
        <v>32947</v>
      </c>
      <c r="D335" s="47">
        <v>0</v>
      </c>
      <c r="E335" s="48">
        <v>2498.6215999999999</v>
      </c>
      <c r="F335" s="49">
        <v>7.5837605851822615E-2</v>
      </c>
      <c r="G335" s="92"/>
    </row>
    <row r="336" spans="2:7">
      <c r="G336" s="92"/>
    </row>
    <row r="337" spans="1:7">
      <c r="B337" s="56" t="s">
        <v>19</v>
      </c>
      <c r="C337" s="47">
        <v>36184</v>
      </c>
      <c r="D337" s="47">
        <v>0</v>
      </c>
      <c r="E337" s="48">
        <v>3337.85</v>
      </c>
      <c r="F337" s="49">
        <v>9.2246573070970589E-2</v>
      </c>
      <c r="G337" s="92"/>
    </row>
    <row r="338" spans="1:7">
      <c r="A338" s="13" t="s">
        <v>7</v>
      </c>
      <c r="G338" s="92"/>
    </row>
    <row r="339" spans="1:7">
      <c r="B339" s="56" t="s">
        <v>20</v>
      </c>
      <c r="C339" s="47">
        <v>39976</v>
      </c>
      <c r="D339" s="47">
        <v>121.59</v>
      </c>
      <c r="E339" s="48">
        <v>3379.57</v>
      </c>
      <c r="F339" s="49">
        <v>8.4539973984390629E-2</v>
      </c>
      <c r="G339" s="92" t="s">
        <v>186</v>
      </c>
    </row>
    <row r="340" spans="1:7">
      <c r="C340" s="50">
        <f>SUM(C317:C339)</f>
        <v>408766</v>
      </c>
      <c r="D340" s="50">
        <f>MAX(D314:D339)</f>
        <v>134.26</v>
      </c>
      <c r="E340" s="51">
        <f>SUM(E317:E339)</f>
        <v>33326.637799999997</v>
      </c>
      <c r="F340" s="2">
        <f>E340/C340</f>
        <v>8.1529867454729593E-2</v>
      </c>
      <c r="G340" s="92"/>
    </row>
    <row r="341" spans="1:7">
      <c r="B341" s="57"/>
      <c r="C341" s="58"/>
      <c r="G341" s="66"/>
    </row>
    <row r="342" spans="1:7">
      <c r="B342" s="57"/>
      <c r="C342" s="54" t="s">
        <v>21</v>
      </c>
    </row>
    <row r="344" spans="1:7" ht="15.75" customHeight="1">
      <c r="B344" s="56" t="s">
        <v>9</v>
      </c>
      <c r="C344" s="47">
        <v>67</v>
      </c>
      <c r="E344" s="48">
        <v>38.020800000000001</v>
      </c>
      <c r="F344" s="49">
        <v>0.56747462686567163</v>
      </c>
      <c r="G344" s="89" t="s">
        <v>291</v>
      </c>
    </row>
    <row r="345" spans="1:7">
      <c r="G345" s="92"/>
    </row>
    <row r="346" spans="1:7">
      <c r="B346" s="56" t="s">
        <v>10</v>
      </c>
      <c r="C346" s="47">
        <v>78</v>
      </c>
      <c r="E346" s="48">
        <v>42.331899999999997</v>
      </c>
      <c r="F346" s="49">
        <v>0.54271666666666663</v>
      </c>
      <c r="G346" s="92"/>
    </row>
    <row r="347" spans="1:7">
      <c r="G347" s="92"/>
    </row>
    <row r="348" spans="1:7">
      <c r="B348" s="56" t="s">
        <v>11</v>
      </c>
      <c r="C348" s="47">
        <v>257</v>
      </c>
      <c r="E348" s="48">
        <v>135.3305</v>
      </c>
      <c r="F348" s="49">
        <v>0.52657782101167316</v>
      </c>
      <c r="G348" s="92"/>
    </row>
    <row r="349" spans="1:7">
      <c r="G349" s="92"/>
    </row>
    <row r="350" spans="1:7">
      <c r="B350" s="56" t="s">
        <v>12</v>
      </c>
      <c r="C350" s="47">
        <v>524</v>
      </c>
      <c r="E350" s="48">
        <v>271.04680000000002</v>
      </c>
      <c r="F350" s="49">
        <v>0.51726488549618321</v>
      </c>
      <c r="G350" s="92"/>
    </row>
    <row r="351" spans="1:7">
      <c r="G351" s="92"/>
    </row>
    <row r="352" spans="1:7">
      <c r="B352" s="56" t="s">
        <v>13</v>
      </c>
      <c r="C352" s="47">
        <v>1438</v>
      </c>
      <c r="E352" s="48">
        <v>711.05830000000003</v>
      </c>
      <c r="F352" s="49">
        <v>0.49447726008344922</v>
      </c>
      <c r="G352" s="92"/>
    </row>
    <row r="353" spans="1:7">
      <c r="G353" s="92"/>
    </row>
    <row r="354" spans="1:7">
      <c r="B354" s="56" t="s">
        <v>14</v>
      </c>
      <c r="C354" s="47">
        <v>2258</v>
      </c>
      <c r="E354" s="48">
        <v>1202.8143</v>
      </c>
      <c r="F354" s="49">
        <v>0.53269012400354299</v>
      </c>
      <c r="G354" s="92"/>
    </row>
    <row r="355" spans="1:7">
      <c r="G355" s="92"/>
    </row>
    <row r="356" spans="1:7">
      <c r="B356" s="56" t="s">
        <v>15</v>
      </c>
      <c r="C356" s="47">
        <v>2803</v>
      </c>
      <c r="E356" s="48">
        <v>1587.91</v>
      </c>
      <c r="F356" s="49">
        <v>0.56650374598644304</v>
      </c>
      <c r="G356" s="92"/>
    </row>
    <row r="357" spans="1:7">
      <c r="G357" s="92"/>
    </row>
    <row r="358" spans="1:7">
      <c r="B358" s="56" t="s">
        <v>16</v>
      </c>
      <c r="C358" s="47">
        <v>2200</v>
      </c>
      <c r="E358" s="48">
        <v>1350.2563999999998</v>
      </c>
      <c r="F358" s="49">
        <v>0.61375290909090907</v>
      </c>
      <c r="G358" s="92"/>
    </row>
    <row r="359" spans="1:7">
      <c r="G359" s="92"/>
    </row>
    <row r="360" spans="1:7">
      <c r="B360" s="56" t="s">
        <v>17</v>
      </c>
      <c r="C360" s="47">
        <v>2312</v>
      </c>
      <c r="E360" s="48">
        <v>1345.3602000000001</v>
      </c>
      <c r="F360" s="49">
        <v>0.58190320069204149</v>
      </c>
      <c r="G360" s="92"/>
    </row>
    <row r="361" spans="1:7">
      <c r="G361" s="92"/>
    </row>
    <row r="362" spans="1:7">
      <c r="B362" s="56" t="s">
        <v>18</v>
      </c>
      <c r="C362" s="47">
        <v>1099</v>
      </c>
      <c r="E362" s="48">
        <v>680.74829999999997</v>
      </c>
      <c r="F362" s="49">
        <v>0.61942520473157414</v>
      </c>
      <c r="G362" s="92"/>
    </row>
    <row r="363" spans="1:7">
      <c r="G363" s="92"/>
    </row>
    <row r="364" spans="1:7">
      <c r="B364" s="56" t="s">
        <v>19</v>
      </c>
      <c r="C364" s="47">
        <v>372</v>
      </c>
      <c r="E364" s="48">
        <v>231.53149999999997</v>
      </c>
      <c r="F364" s="49">
        <v>0.62239650537634406</v>
      </c>
      <c r="G364" s="92"/>
    </row>
    <row r="365" spans="1:7">
      <c r="A365" s="4" t="s">
        <v>184</v>
      </c>
      <c r="G365" s="92"/>
    </row>
    <row r="366" spans="1:7">
      <c r="B366" s="56" t="s">
        <v>20</v>
      </c>
      <c r="C366" s="47">
        <v>115</v>
      </c>
      <c r="E366" s="48">
        <v>74.043400000000005</v>
      </c>
      <c r="F366" s="49">
        <v>0.64385565217391305</v>
      </c>
      <c r="G366" s="92" t="s">
        <v>186</v>
      </c>
    </row>
    <row r="367" spans="1:7" s="3" customFormat="1">
      <c r="A367" s="11" t="s">
        <v>46</v>
      </c>
      <c r="B367" s="24"/>
      <c r="C367" s="50">
        <f>SUM(C344:C366)</f>
        <v>13523</v>
      </c>
      <c r="D367" s="50">
        <f>MAX(D341:D366)</f>
        <v>0</v>
      </c>
      <c r="E367" s="51">
        <f>SUM(E344:E366)</f>
        <v>7670.4524000000001</v>
      </c>
      <c r="F367" s="2">
        <f>E367/C367</f>
        <v>0.56721529246468982</v>
      </c>
      <c r="G367" s="92"/>
    </row>
    <row r="368" spans="1:7">
      <c r="B368" s="59" t="s">
        <v>184</v>
      </c>
      <c r="C368" s="4"/>
      <c r="D368" s="52"/>
      <c r="E368" s="44">
        <f>SUM(E367,E340)</f>
        <v>40997.090199999999</v>
      </c>
    </row>
    <row r="369" spans="1:7">
      <c r="B369" s="57"/>
      <c r="C369" s="58"/>
    </row>
    <row r="370" spans="1:7">
      <c r="A370" s="13" t="s">
        <v>7</v>
      </c>
      <c r="B370" s="57"/>
      <c r="C370" s="58"/>
    </row>
    <row r="371" spans="1:7">
      <c r="B371" s="4" t="s">
        <v>235</v>
      </c>
      <c r="C371" s="45" t="s">
        <v>236</v>
      </c>
    </row>
    <row r="373" spans="1:7">
      <c r="C373" s="54" t="s">
        <v>8</v>
      </c>
    </row>
    <row r="375" spans="1:7">
      <c r="B375" s="56" t="s">
        <v>9</v>
      </c>
      <c r="C375" s="47">
        <v>21831</v>
      </c>
      <c r="D375" s="47">
        <v>49.63</v>
      </c>
      <c r="E375" s="48">
        <v>1731.3576</v>
      </c>
      <c r="F375" s="49">
        <v>7.9307296963034207E-2</v>
      </c>
      <c r="G375" s="89"/>
    </row>
    <row r="376" spans="1:7">
      <c r="G376" s="92"/>
    </row>
    <row r="377" spans="1:7">
      <c r="B377" s="56" t="s">
        <v>10</v>
      </c>
      <c r="C377" s="47">
        <v>23548</v>
      </c>
      <c r="D377" s="47">
        <v>57.98</v>
      </c>
      <c r="E377" s="48">
        <v>1525.9463000000001</v>
      </c>
      <c r="F377" s="49">
        <v>6.480152454560896E-2</v>
      </c>
      <c r="G377" s="92"/>
    </row>
    <row r="378" spans="1:7">
      <c r="G378" s="92"/>
    </row>
    <row r="379" spans="1:7">
      <c r="B379" s="56" t="s">
        <v>11</v>
      </c>
      <c r="C379" s="47">
        <v>22802</v>
      </c>
      <c r="D379" s="47">
        <v>55.13</v>
      </c>
      <c r="E379" s="48">
        <v>1592.6961999999999</v>
      </c>
      <c r="F379" s="49">
        <v>6.9848969388650109E-2</v>
      </c>
      <c r="G379" s="92"/>
    </row>
    <row r="380" spans="1:7">
      <c r="G380" s="92"/>
    </row>
    <row r="381" spans="1:7">
      <c r="B381" s="56" t="s">
        <v>12</v>
      </c>
      <c r="C381" s="47">
        <v>24216</v>
      </c>
      <c r="D381" s="47">
        <v>52.19</v>
      </c>
      <c r="E381" s="48">
        <v>1525.8276000000001</v>
      </c>
      <c r="F381" s="49">
        <v>6.3009068384539138E-2</v>
      </c>
      <c r="G381" s="92"/>
    </row>
    <row r="382" spans="1:7">
      <c r="G382" s="92"/>
    </row>
    <row r="383" spans="1:7">
      <c r="B383" s="56" t="s">
        <v>13</v>
      </c>
      <c r="C383" s="47">
        <v>23374</v>
      </c>
      <c r="D383" s="47">
        <v>53.21</v>
      </c>
      <c r="E383" s="48">
        <v>1724.8685</v>
      </c>
      <c r="F383" s="49">
        <v>7.3794322751775471E-2</v>
      </c>
      <c r="G383" s="92"/>
    </row>
    <row r="384" spans="1:7">
      <c r="G384" s="92"/>
    </row>
    <row r="385" spans="1:7">
      <c r="B385" s="56" t="s">
        <v>14</v>
      </c>
      <c r="C385" s="47">
        <v>23779</v>
      </c>
      <c r="D385" s="47">
        <v>52.59</v>
      </c>
      <c r="E385" s="48">
        <v>1645.3697</v>
      </c>
      <c r="F385" s="49">
        <v>6.9194234408511704E-2</v>
      </c>
      <c r="G385" s="92"/>
    </row>
    <row r="386" spans="1:7">
      <c r="G386" s="92"/>
    </row>
    <row r="387" spans="1:7">
      <c r="B387" s="56" t="s">
        <v>15</v>
      </c>
      <c r="C387" s="47">
        <v>24156</v>
      </c>
      <c r="D387" s="47">
        <v>54.04</v>
      </c>
      <c r="E387" s="48">
        <v>3045.2249999999999</v>
      </c>
      <c r="F387" s="49">
        <v>0.12606495280675609</v>
      </c>
      <c r="G387" s="92"/>
    </row>
    <row r="388" spans="1:7">
      <c r="G388" s="92"/>
    </row>
    <row r="389" spans="1:7">
      <c r="B389" s="56" t="s">
        <v>16</v>
      </c>
      <c r="C389" s="47">
        <v>23831</v>
      </c>
      <c r="D389" s="47">
        <v>55.87</v>
      </c>
      <c r="E389" s="48">
        <v>2291.0183999999999</v>
      </c>
      <c r="F389" s="49">
        <v>9.6136058075615788E-2</v>
      </c>
      <c r="G389" s="92"/>
    </row>
    <row r="390" spans="1:7">
      <c r="G390" s="92"/>
    </row>
    <row r="391" spans="1:7">
      <c r="B391" s="56" t="s">
        <v>17</v>
      </c>
      <c r="C391" s="47">
        <v>25375</v>
      </c>
      <c r="D391" s="47">
        <v>54.76</v>
      </c>
      <c r="E391" s="48">
        <v>2445.2037999999998</v>
      </c>
      <c r="F391" s="49">
        <v>9.6362711330049255E-2</v>
      </c>
      <c r="G391" s="92"/>
    </row>
    <row r="392" spans="1:7">
      <c r="G392" s="92"/>
    </row>
    <row r="393" spans="1:7">
      <c r="B393" s="56" t="s">
        <v>18</v>
      </c>
      <c r="C393" s="47">
        <v>25103</v>
      </c>
      <c r="D393" s="47">
        <v>55.13</v>
      </c>
      <c r="E393" s="48">
        <v>1903.7514999999999</v>
      </c>
      <c r="F393" s="49">
        <v>7.5837609050711074E-2</v>
      </c>
      <c r="G393" s="92"/>
    </row>
    <row r="394" spans="1:7">
      <c r="G394" s="92"/>
    </row>
    <row r="395" spans="1:7">
      <c r="B395" s="56" t="s">
        <v>19</v>
      </c>
      <c r="C395" s="47">
        <v>23020</v>
      </c>
      <c r="D395" s="47">
        <v>50.32</v>
      </c>
      <c r="E395" s="48">
        <v>2123.5131999999999</v>
      </c>
      <c r="F395" s="49">
        <v>9.2246446568201565E-2</v>
      </c>
      <c r="G395" s="92"/>
    </row>
    <row r="396" spans="1:7">
      <c r="A396" s="13" t="s">
        <v>7</v>
      </c>
      <c r="G396" s="92"/>
    </row>
    <row r="397" spans="1:7">
      <c r="B397" s="56" t="s">
        <v>20</v>
      </c>
      <c r="C397" s="47">
        <v>24039</v>
      </c>
      <c r="D397" s="47">
        <v>56.1</v>
      </c>
      <c r="E397" s="48">
        <v>2032.2550000000001</v>
      </c>
      <c r="F397" s="49">
        <v>8.4539914305919533E-2</v>
      </c>
      <c r="G397" s="92"/>
    </row>
    <row r="398" spans="1:7">
      <c r="C398" s="50">
        <f>SUM(C375:C397)</f>
        <v>285074</v>
      </c>
      <c r="D398" s="50">
        <f>MAX(D372:D397)</f>
        <v>57.98</v>
      </c>
      <c r="E398" s="51">
        <f>SUM(E375:E397)</f>
        <v>23587.032800000001</v>
      </c>
      <c r="F398" s="2">
        <f>E398/C398</f>
        <v>8.2740035218925617E-2</v>
      </c>
      <c r="G398" s="92"/>
    </row>
    <row r="399" spans="1:7">
      <c r="B399" s="59" t="s">
        <v>184</v>
      </c>
      <c r="C399" s="4"/>
      <c r="D399" s="52"/>
      <c r="E399" s="44">
        <f>SUM(E398,E371)</f>
        <v>23587.032800000001</v>
      </c>
    </row>
    <row r="401" spans="2:7">
      <c r="B401" s="57"/>
      <c r="C401" s="58"/>
    </row>
    <row r="402" spans="2:7">
      <c r="B402" s="4" t="s">
        <v>237</v>
      </c>
      <c r="C402" s="45" t="s">
        <v>238</v>
      </c>
    </row>
    <row r="404" spans="2:7">
      <c r="C404" s="54" t="s">
        <v>8</v>
      </c>
    </row>
    <row r="406" spans="2:7">
      <c r="B406" s="56" t="s">
        <v>9</v>
      </c>
      <c r="C406" s="47">
        <v>54666</v>
      </c>
      <c r="D406" s="47">
        <v>103.17</v>
      </c>
      <c r="E406" s="48">
        <v>4335.4125999999997</v>
      </c>
      <c r="F406" s="49">
        <v>7.93072952109172E-2</v>
      </c>
      <c r="G406" s="89"/>
    </row>
    <row r="407" spans="2:7">
      <c r="G407" s="92"/>
    </row>
    <row r="408" spans="2:7">
      <c r="B408" s="56" t="s">
        <v>10</v>
      </c>
      <c r="C408" s="47">
        <v>61381</v>
      </c>
      <c r="D408" s="47">
        <v>149.55000000000001</v>
      </c>
      <c r="E408" s="48">
        <v>3977.5825</v>
      </c>
      <c r="F408" s="49">
        <v>6.4801526531011219E-2</v>
      </c>
      <c r="G408" s="92"/>
    </row>
    <row r="409" spans="2:7">
      <c r="G409" s="92"/>
    </row>
    <row r="410" spans="2:7">
      <c r="B410" s="56" t="s">
        <v>11</v>
      </c>
      <c r="C410" s="47">
        <v>80444</v>
      </c>
      <c r="D410" s="47">
        <v>166.04</v>
      </c>
      <c r="E410" s="48">
        <v>5618.9305999999997</v>
      </c>
      <c r="F410" s="49">
        <v>6.9848970712545366E-2</v>
      </c>
      <c r="G410" s="92"/>
    </row>
    <row r="411" spans="2:7">
      <c r="G411" s="92"/>
    </row>
    <row r="412" spans="2:7">
      <c r="B412" s="56" t="s">
        <v>12</v>
      </c>
      <c r="C412" s="47">
        <v>85677</v>
      </c>
      <c r="D412" s="47">
        <v>174.59</v>
      </c>
      <c r="E412" s="48">
        <v>5398.4278000000004</v>
      </c>
      <c r="F412" s="49">
        <v>6.3009066610642289E-2</v>
      </c>
      <c r="G412" s="92"/>
    </row>
    <row r="413" spans="2:7">
      <c r="G413" s="92"/>
    </row>
    <row r="414" spans="2:7">
      <c r="B414" s="56" t="s">
        <v>13</v>
      </c>
      <c r="C414" s="47">
        <v>86202</v>
      </c>
      <c r="D414" s="47">
        <v>175.01</v>
      </c>
      <c r="E414" s="48">
        <v>6361.2182000000003</v>
      </c>
      <c r="F414" s="49">
        <v>7.3794322637525805E-2</v>
      </c>
      <c r="G414" s="92"/>
    </row>
    <row r="415" spans="2:7">
      <c r="G415" s="92"/>
    </row>
    <row r="416" spans="2:7">
      <c r="B416" s="56" t="s">
        <v>14</v>
      </c>
      <c r="C416" s="47">
        <v>75904</v>
      </c>
      <c r="D416" s="47">
        <v>164.86</v>
      </c>
      <c r="E416" s="48">
        <v>5252.1190999999999</v>
      </c>
      <c r="F416" s="49">
        <v>6.9194233505480596E-2</v>
      </c>
      <c r="G416" s="92"/>
    </row>
    <row r="417" spans="1:7">
      <c r="G417" s="92"/>
    </row>
    <row r="418" spans="1:7">
      <c r="B418" s="56" t="s">
        <v>15</v>
      </c>
      <c r="C418" s="47">
        <v>67742</v>
      </c>
      <c r="D418" s="47">
        <v>156.79</v>
      </c>
      <c r="E418" s="48">
        <v>8539.8919999999998</v>
      </c>
      <c r="F418" s="49">
        <v>0.12606495231909301</v>
      </c>
      <c r="G418" s="92"/>
    </row>
    <row r="419" spans="1:7">
      <c r="G419" s="92"/>
    </row>
    <row r="420" spans="1:7">
      <c r="B420" s="56" t="s">
        <v>16</v>
      </c>
      <c r="C420" s="47">
        <v>83631</v>
      </c>
      <c r="D420" s="47">
        <v>168.98</v>
      </c>
      <c r="E420" s="48">
        <v>8039.9548000000013</v>
      </c>
      <c r="F420" s="49">
        <v>9.6136059595126208E-2</v>
      </c>
      <c r="G420" s="92"/>
    </row>
    <row r="421" spans="1:7">
      <c r="G421" s="92"/>
    </row>
    <row r="422" spans="1:7">
      <c r="B422" s="56" t="s">
        <v>17</v>
      </c>
      <c r="C422" s="47">
        <v>86576</v>
      </c>
      <c r="D422" s="47">
        <v>163.29</v>
      </c>
      <c r="E422" s="48">
        <v>8342.6980999999996</v>
      </c>
      <c r="F422" s="49">
        <v>9.6362711374976887E-2</v>
      </c>
      <c r="G422" s="92"/>
    </row>
    <row r="423" spans="1:7">
      <c r="A423" s="4" t="s">
        <v>184</v>
      </c>
      <c r="G423" s="92"/>
    </row>
    <row r="424" spans="1:7">
      <c r="B424" s="56" t="s">
        <v>18</v>
      </c>
      <c r="C424" s="47">
        <v>85334</v>
      </c>
      <c r="D424" s="47">
        <v>160.83000000000001</v>
      </c>
      <c r="E424" s="48">
        <v>6471.5263999999997</v>
      </c>
      <c r="F424" s="49">
        <v>7.5837607518691258E-2</v>
      </c>
      <c r="G424" s="92"/>
    </row>
    <row r="425" spans="1:7" s="3" customFormat="1">
      <c r="A425" s="11" t="s">
        <v>49</v>
      </c>
      <c r="B425" s="24"/>
      <c r="C425" s="24"/>
      <c r="D425" s="24"/>
      <c r="E425" s="24"/>
      <c r="F425" s="24"/>
      <c r="G425" s="92"/>
    </row>
    <row r="426" spans="1:7">
      <c r="B426" s="56" t="s">
        <v>19</v>
      </c>
      <c r="C426" s="47">
        <v>71900</v>
      </c>
      <c r="D426" s="47">
        <v>167.65</v>
      </c>
      <c r="E426" s="48">
        <v>6632.5195000000003</v>
      </c>
      <c r="F426" s="49">
        <v>9.2246446453407516E-2</v>
      </c>
      <c r="G426" s="92"/>
    </row>
    <row r="427" spans="1:7">
      <c r="G427" s="92"/>
    </row>
    <row r="428" spans="1:7">
      <c r="A428" s="13" t="s">
        <v>7</v>
      </c>
      <c r="B428" s="56" t="s">
        <v>20</v>
      </c>
      <c r="C428" s="47">
        <v>46198</v>
      </c>
      <c r="D428" s="47">
        <v>90.93</v>
      </c>
      <c r="E428" s="48">
        <v>3905.5749000000001</v>
      </c>
      <c r="F428" s="49">
        <v>8.4539912983246021E-2</v>
      </c>
      <c r="G428" s="92"/>
    </row>
    <row r="429" spans="1:7">
      <c r="C429" s="50">
        <f>SUM(C406:C428)</f>
        <v>885655</v>
      </c>
      <c r="D429" s="50">
        <f>MAX(D403:D428)</f>
        <v>175.01</v>
      </c>
      <c r="E429" s="51">
        <f>SUM(E406:E428)</f>
        <v>72875.856500000009</v>
      </c>
      <c r="F429" s="2">
        <f>E429/C429</f>
        <v>8.2284700588829751E-2</v>
      </c>
      <c r="G429" s="92"/>
    </row>
    <row r="430" spans="1:7">
      <c r="B430" s="59" t="s">
        <v>184</v>
      </c>
      <c r="C430" s="4"/>
      <c r="D430" s="52"/>
      <c r="E430" s="44">
        <f>SUM(E429,E402)</f>
        <v>72875.856500000009</v>
      </c>
    </row>
    <row r="432" spans="1:7">
      <c r="B432" s="57"/>
      <c r="C432" s="58"/>
    </row>
    <row r="433" spans="2:7">
      <c r="B433" s="4" t="s">
        <v>239</v>
      </c>
      <c r="C433" s="45" t="s">
        <v>240</v>
      </c>
    </row>
    <row r="435" spans="2:7">
      <c r="C435" s="54" t="s">
        <v>8</v>
      </c>
    </row>
    <row r="437" spans="2:7">
      <c r="B437" s="56" t="s">
        <v>9</v>
      </c>
      <c r="C437" s="47">
        <v>13615</v>
      </c>
      <c r="D437" s="47">
        <v>26.17</v>
      </c>
      <c r="E437" s="48">
        <v>1079.7688000000001</v>
      </c>
      <c r="F437" s="49">
        <v>7.930729342636797E-2</v>
      </c>
      <c r="G437" s="89"/>
    </row>
    <row r="438" spans="2:7">
      <c r="G438" s="92"/>
    </row>
    <row r="439" spans="2:7">
      <c r="B439" s="56" t="s">
        <v>10</v>
      </c>
      <c r="C439" s="47">
        <v>14535</v>
      </c>
      <c r="D439" s="47">
        <v>43.7</v>
      </c>
      <c r="E439" s="48">
        <v>941.89020000000005</v>
      </c>
      <c r="F439" s="49">
        <v>6.4801527347781204E-2</v>
      </c>
      <c r="G439" s="92"/>
    </row>
    <row r="440" spans="2:7">
      <c r="G440" s="92"/>
    </row>
    <row r="441" spans="2:7">
      <c r="B441" s="56" t="s">
        <v>11</v>
      </c>
      <c r="C441" s="47">
        <v>20568</v>
      </c>
      <c r="D441" s="47">
        <v>45.62</v>
      </c>
      <c r="E441" s="48">
        <v>1436.6536000000001</v>
      </c>
      <c r="F441" s="49">
        <v>6.9848969272656547E-2</v>
      </c>
      <c r="G441" s="92"/>
    </row>
    <row r="442" spans="2:7">
      <c r="G442" s="92"/>
    </row>
    <row r="443" spans="2:7">
      <c r="B443" s="56" t="s">
        <v>12</v>
      </c>
      <c r="C443" s="47">
        <v>22168</v>
      </c>
      <c r="D443" s="47">
        <v>51.76</v>
      </c>
      <c r="E443" s="48">
        <v>1396.7850000000001</v>
      </c>
      <c r="F443" s="49">
        <v>6.3009067123782014E-2</v>
      </c>
      <c r="G443" s="92"/>
    </row>
    <row r="444" spans="2:7">
      <c r="G444" s="92"/>
    </row>
    <row r="445" spans="2:7">
      <c r="B445" s="56" t="s">
        <v>13</v>
      </c>
      <c r="C445" s="47">
        <v>22184</v>
      </c>
      <c r="D445" s="47">
        <v>58.26</v>
      </c>
      <c r="E445" s="48">
        <v>1637.0532000000001</v>
      </c>
      <c r="F445" s="49">
        <v>7.3794320230796975E-2</v>
      </c>
      <c r="G445" s="92"/>
    </row>
    <row r="446" spans="2:7">
      <c r="G446" s="92"/>
    </row>
    <row r="447" spans="2:7">
      <c r="B447" s="56" t="s">
        <v>14</v>
      </c>
      <c r="C447" s="47">
        <v>18510</v>
      </c>
      <c r="D447" s="47">
        <v>58.21</v>
      </c>
      <c r="E447" s="48">
        <v>1280.7853</v>
      </c>
      <c r="F447" s="49">
        <v>6.9194235548352245E-2</v>
      </c>
      <c r="G447" s="92"/>
    </row>
    <row r="448" spans="2:7">
      <c r="G448" s="92"/>
    </row>
    <row r="449" spans="1:7">
      <c r="B449" s="56" t="s">
        <v>15</v>
      </c>
      <c r="C449" s="47">
        <v>13317</v>
      </c>
      <c r="D449" s="47">
        <v>35.81</v>
      </c>
      <c r="E449" s="48">
        <v>1678.807</v>
      </c>
      <c r="F449" s="49">
        <v>0.12606495456934744</v>
      </c>
      <c r="G449" s="92"/>
    </row>
    <row r="450" spans="1:7">
      <c r="G450" s="92"/>
    </row>
    <row r="451" spans="1:7">
      <c r="B451" s="56" t="s">
        <v>16</v>
      </c>
      <c r="C451" s="47">
        <v>17506</v>
      </c>
      <c r="D451" s="47">
        <v>43.76</v>
      </c>
      <c r="E451" s="48">
        <v>1682.9579000000001</v>
      </c>
      <c r="F451" s="49">
        <v>9.6136061921626867E-2</v>
      </c>
      <c r="G451" s="92"/>
    </row>
    <row r="452" spans="1:7">
      <c r="G452" s="92"/>
    </row>
    <row r="453" spans="1:7">
      <c r="B453" s="56" t="s">
        <v>17</v>
      </c>
      <c r="C453" s="47">
        <v>19354</v>
      </c>
      <c r="D453" s="47">
        <v>42.7</v>
      </c>
      <c r="E453" s="48">
        <v>1865.0038999999999</v>
      </c>
      <c r="F453" s="49">
        <v>9.6362710550790528E-2</v>
      </c>
      <c r="G453" s="92"/>
    </row>
    <row r="454" spans="1:7">
      <c r="A454" s="13" t="s">
        <v>7</v>
      </c>
      <c r="G454" s="92"/>
    </row>
    <row r="455" spans="1:7">
      <c r="B455" s="56" t="s">
        <v>18</v>
      </c>
      <c r="C455" s="47">
        <v>21911</v>
      </c>
      <c r="D455" s="47">
        <v>52.55</v>
      </c>
      <c r="E455" s="48">
        <v>1661.6777999999999</v>
      </c>
      <c r="F455" s="49">
        <v>7.5837606681575465E-2</v>
      </c>
      <c r="G455" s="92"/>
    </row>
    <row r="456" spans="1:7">
      <c r="G456" s="92"/>
    </row>
    <row r="457" spans="1:7">
      <c r="B457" s="56" t="s">
        <v>19</v>
      </c>
      <c r="C457" s="47">
        <v>20476</v>
      </c>
      <c r="D457" s="47">
        <v>55.47</v>
      </c>
      <c r="E457" s="48">
        <v>1888.8381999999997</v>
      </c>
      <c r="F457" s="49">
        <v>9.2246444618089465E-2</v>
      </c>
      <c r="G457" s="92"/>
    </row>
    <row r="458" spans="1:7">
      <c r="G458" s="92"/>
    </row>
    <row r="459" spans="1:7">
      <c r="B459" s="56" t="s">
        <v>20</v>
      </c>
      <c r="C459" s="47">
        <v>15504</v>
      </c>
      <c r="D459" s="47">
        <v>34.6</v>
      </c>
      <c r="E459" s="48">
        <v>1310.7067999999999</v>
      </c>
      <c r="F459" s="49">
        <v>8.4539912280701748E-2</v>
      </c>
      <c r="G459" s="92"/>
    </row>
    <row r="460" spans="1:7">
      <c r="C460" s="50">
        <f>SUM(C437:C459)</f>
        <v>219648</v>
      </c>
      <c r="D460" s="50">
        <f>MAX(D434:D459)</f>
        <v>58.26</v>
      </c>
      <c r="E460" s="51">
        <f>SUM(E437:E459)</f>
        <v>17860.9277</v>
      </c>
      <c r="F460" s="2">
        <f>E460/C460</f>
        <v>8.1316140825320515E-2</v>
      </c>
      <c r="G460" s="92"/>
    </row>
    <row r="461" spans="1:7">
      <c r="B461" s="57"/>
      <c r="C461" s="58"/>
    </row>
    <row r="462" spans="1:7">
      <c r="C462" s="54" t="s">
        <v>21</v>
      </c>
    </row>
    <row r="464" spans="1:7">
      <c r="B464" s="56" t="s">
        <v>9</v>
      </c>
      <c r="C464" s="47">
        <v>49</v>
      </c>
      <c r="E464" s="48">
        <v>27.8062</v>
      </c>
      <c r="F464" s="49">
        <v>0.56747346938775511</v>
      </c>
      <c r="G464" s="89"/>
    </row>
    <row r="465" spans="2:7">
      <c r="G465" s="92"/>
    </row>
    <row r="466" spans="2:7">
      <c r="B466" s="56" t="s">
        <v>10</v>
      </c>
      <c r="C466" s="47">
        <v>48</v>
      </c>
      <c r="E466" s="48">
        <v>26.0504</v>
      </c>
      <c r="F466" s="49">
        <v>0.54271666666666663</v>
      </c>
      <c r="G466" s="92"/>
    </row>
    <row r="467" spans="2:7">
      <c r="G467" s="92"/>
    </row>
    <row r="468" spans="2:7">
      <c r="B468" s="56" t="s">
        <v>11</v>
      </c>
      <c r="C468" s="47">
        <v>69</v>
      </c>
      <c r="E468" s="48">
        <v>36.3339</v>
      </c>
      <c r="F468" s="49">
        <v>0.52657826086956516</v>
      </c>
      <c r="G468" s="92"/>
    </row>
    <row r="469" spans="2:7">
      <c r="G469" s="92"/>
    </row>
    <row r="470" spans="2:7">
      <c r="B470" s="56" t="s">
        <v>12</v>
      </c>
      <c r="C470" s="47">
        <v>60</v>
      </c>
      <c r="E470" s="48">
        <v>31.035900000000002</v>
      </c>
      <c r="F470" s="49">
        <v>0.51726499999999997</v>
      </c>
      <c r="G470" s="92"/>
    </row>
    <row r="471" spans="2:7">
      <c r="G471" s="92"/>
    </row>
    <row r="472" spans="2:7">
      <c r="B472" s="56" t="s">
        <v>13</v>
      </c>
      <c r="C472" s="47">
        <v>95</v>
      </c>
      <c r="E472" s="48">
        <v>46.975299999999997</v>
      </c>
      <c r="F472" s="49">
        <v>0.49447684210526321</v>
      </c>
      <c r="G472" s="92"/>
    </row>
    <row r="473" spans="2:7">
      <c r="G473" s="92"/>
    </row>
    <row r="474" spans="2:7">
      <c r="B474" s="56" t="s">
        <v>14</v>
      </c>
      <c r="C474" s="47">
        <v>98</v>
      </c>
      <c r="E474" s="48">
        <v>52.203600000000009</v>
      </c>
      <c r="F474" s="49">
        <v>0.53268979591836729</v>
      </c>
      <c r="G474" s="92"/>
    </row>
    <row r="475" spans="2:7">
      <c r="G475" s="92"/>
    </row>
    <row r="476" spans="2:7">
      <c r="B476" s="56" t="s">
        <v>15</v>
      </c>
      <c r="C476" s="47">
        <v>84</v>
      </c>
      <c r="E476" s="48">
        <v>47.586300000000001</v>
      </c>
      <c r="F476" s="49">
        <v>0.56650357142857144</v>
      </c>
      <c r="G476" s="92"/>
    </row>
    <row r="477" spans="2:7">
      <c r="G477" s="92"/>
    </row>
    <row r="478" spans="2:7">
      <c r="B478" s="56" t="s">
        <v>16</v>
      </c>
      <c r="C478" s="47">
        <v>95</v>
      </c>
      <c r="E478" s="48">
        <v>58.3065</v>
      </c>
      <c r="F478" s="49">
        <v>0.61375263157894733</v>
      </c>
      <c r="G478" s="92"/>
    </row>
    <row r="479" spans="2:7">
      <c r="G479" s="92"/>
    </row>
    <row r="480" spans="2:7">
      <c r="B480" s="56" t="s">
        <v>17</v>
      </c>
      <c r="C480" s="47">
        <v>20</v>
      </c>
      <c r="E480" s="48">
        <v>11.6381</v>
      </c>
      <c r="F480" s="49">
        <v>0.58190500000000001</v>
      </c>
      <c r="G480" s="92"/>
    </row>
    <row r="481" spans="1:7">
      <c r="A481" s="4" t="s">
        <v>184</v>
      </c>
      <c r="G481" s="92"/>
    </row>
    <row r="482" spans="1:7">
      <c r="B482" s="56" t="s">
        <v>18</v>
      </c>
      <c r="C482" s="47">
        <v>26</v>
      </c>
      <c r="E482" s="48">
        <v>16.1051</v>
      </c>
      <c r="F482" s="49">
        <v>0.61942692307692304</v>
      </c>
      <c r="G482" s="92"/>
    </row>
    <row r="483" spans="1:7" s="3" customFormat="1">
      <c r="A483" s="11" t="s">
        <v>52</v>
      </c>
      <c r="B483" s="24"/>
      <c r="C483" s="24"/>
      <c r="D483" s="24"/>
      <c r="E483" s="24"/>
      <c r="F483" s="24"/>
      <c r="G483" s="92"/>
    </row>
    <row r="484" spans="1:7">
      <c r="B484" s="56" t="s">
        <v>19</v>
      </c>
      <c r="C484" s="47">
        <v>100</v>
      </c>
      <c r="E484" s="48">
        <v>62.239699999999999</v>
      </c>
      <c r="F484" s="49">
        <v>0.62239699999999998</v>
      </c>
      <c r="G484" s="92"/>
    </row>
    <row r="485" spans="1:7">
      <c r="G485" s="92"/>
    </row>
    <row r="486" spans="1:7">
      <c r="A486" s="13" t="s">
        <v>7</v>
      </c>
      <c r="B486" s="56" t="s">
        <v>20</v>
      </c>
      <c r="C486" s="47">
        <v>20</v>
      </c>
      <c r="E486" s="48">
        <v>12.8771</v>
      </c>
      <c r="F486" s="49">
        <v>0.64385499999999996</v>
      </c>
      <c r="G486" s="92" t="s">
        <v>217</v>
      </c>
    </row>
    <row r="487" spans="1:7" ht="15.75" customHeight="1">
      <c r="C487" s="50">
        <f>SUM(C464:C486)</f>
        <v>764</v>
      </c>
      <c r="D487" s="50">
        <f>MAX(D461:D486)</f>
        <v>0</v>
      </c>
      <c r="E487" s="51">
        <f>SUM(E464:E486)</f>
        <v>429.15809999999993</v>
      </c>
      <c r="F487" s="2">
        <f>E487/C487</f>
        <v>0.56172526178010462</v>
      </c>
      <c r="G487" s="92"/>
    </row>
    <row r="488" spans="1:7">
      <c r="B488" s="59" t="s">
        <v>184</v>
      </c>
      <c r="C488" s="4"/>
      <c r="D488" s="52"/>
      <c r="E488" s="44">
        <f>SUM(E487,E460)</f>
        <v>18290.085800000001</v>
      </c>
    </row>
    <row r="490" spans="1:7">
      <c r="B490" s="57"/>
      <c r="C490" s="58"/>
    </row>
    <row r="491" spans="1:7">
      <c r="B491" s="4" t="s">
        <v>241</v>
      </c>
      <c r="C491" s="45" t="s">
        <v>242</v>
      </c>
    </row>
    <row r="493" spans="1:7">
      <c r="C493" s="54" t="s">
        <v>8</v>
      </c>
    </row>
    <row r="495" spans="1:7">
      <c r="B495" s="56" t="s">
        <v>9</v>
      </c>
      <c r="C495" s="47">
        <v>17304</v>
      </c>
      <c r="D495" s="47">
        <v>106.14</v>
      </c>
      <c r="E495" s="48">
        <v>1372.3335</v>
      </c>
      <c r="F495" s="49">
        <v>7.930729889042995E-2</v>
      </c>
      <c r="G495" s="89"/>
    </row>
    <row r="496" spans="1:7">
      <c r="G496" s="92"/>
    </row>
    <row r="497" spans="1:7">
      <c r="B497" s="56" t="s">
        <v>10</v>
      </c>
      <c r="C497" s="47">
        <v>16009</v>
      </c>
      <c r="D497" s="47">
        <v>86.01</v>
      </c>
      <c r="E497" s="48">
        <v>1037.4076</v>
      </c>
      <c r="F497" s="49">
        <v>6.4801524142669736E-2</v>
      </c>
      <c r="G497" s="92"/>
    </row>
    <row r="498" spans="1:7">
      <c r="G498" s="92"/>
    </row>
    <row r="499" spans="1:7">
      <c r="B499" s="56" t="s">
        <v>11</v>
      </c>
      <c r="C499" s="47">
        <v>12542</v>
      </c>
      <c r="D499" s="47">
        <v>87.18</v>
      </c>
      <c r="E499" s="48">
        <v>876.04579999999999</v>
      </c>
      <c r="F499" s="49">
        <v>6.984897145590814E-2</v>
      </c>
      <c r="G499" s="92"/>
    </row>
    <row r="500" spans="1:7">
      <c r="G500" s="92"/>
    </row>
    <row r="501" spans="1:7">
      <c r="B501" s="56" t="s">
        <v>12</v>
      </c>
      <c r="C501" s="47">
        <v>12707</v>
      </c>
      <c r="D501" s="47">
        <v>49.41</v>
      </c>
      <c r="E501" s="48">
        <v>800.6561999999999</v>
      </c>
      <c r="F501" s="49">
        <v>6.3009065869205946E-2</v>
      </c>
      <c r="G501" s="92"/>
    </row>
    <row r="502" spans="1:7">
      <c r="G502" s="92"/>
    </row>
    <row r="503" spans="1:7">
      <c r="B503" s="56" t="s">
        <v>13</v>
      </c>
      <c r="C503" s="47">
        <v>13222</v>
      </c>
      <c r="D503" s="47">
        <v>38.9</v>
      </c>
      <c r="E503" s="48">
        <v>975.70849999999996</v>
      </c>
      <c r="F503" s="49">
        <v>7.3794320072606265E-2</v>
      </c>
      <c r="G503" s="92"/>
    </row>
    <row r="504" spans="1:7">
      <c r="G504" s="92"/>
    </row>
    <row r="505" spans="1:7">
      <c r="B505" s="56" t="s">
        <v>14</v>
      </c>
      <c r="C505" s="47">
        <v>13746</v>
      </c>
      <c r="D505" s="47">
        <v>40.32</v>
      </c>
      <c r="E505" s="48">
        <v>951.14390000000003</v>
      </c>
      <c r="F505" s="49">
        <v>6.919423104903244E-2</v>
      </c>
      <c r="G505" s="92"/>
    </row>
    <row r="506" spans="1:7">
      <c r="G506" s="92"/>
    </row>
    <row r="507" spans="1:7">
      <c r="B507" s="56" t="s">
        <v>15</v>
      </c>
      <c r="C507" s="47">
        <v>13903</v>
      </c>
      <c r="D507" s="47">
        <v>33.15</v>
      </c>
      <c r="E507" s="48">
        <v>1752.681</v>
      </c>
      <c r="F507" s="49">
        <v>0.12606495001078902</v>
      </c>
      <c r="G507" s="92"/>
    </row>
    <row r="508" spans="1:7">
      <c r="G508" s="92"/>
    </row>
    <row r="509" spans="1:7">
      <c r="B509" s="56" t="s">
        <v>16</v>
      </c>
      <c r="C509" s="47">
        <v>12460</v>
      </c>
      <c r="D509" s="47">
        <v>31.85</v>
      </c>
      <c r="E509" s="48">
        <v>1197.8552999999999</v>
      </c>
      <c r="F509" s="49">
        <v>9.6136059390048156E-2</v>
      </c>
      <c r="G509" s="92"/>
    </row>
    <row r="510" spans="1:7">
      <c r="G510" s="92"/>
    </row>
    <row r="511" spans="1:7">
      <c r="B511" s="56" t="s">
        <v>17</v>
      </c>
      <c r="C511" s="47">
        <v>13142</v>
      </c>
      <c r="D511" s="47">
        <v>33.229999999999997</v>
      </c>
      <c r="E511" s="48">
        <v>1266.3987999999999</v>
      </c>
      <c r="F511" s="49">
        <v>9.6362714959671275E-2</v>
      </c>
      <c r="G511" s="92"/>
    </row>
    <row r="512" spans="1:7">
      <c r="A512" s="4" t="s">
        <v>184</v>
      </c>
      <c r="G512" s="92"/>
    </row>
    <row r="513" spans="1:7">
      <c r="B513" s="56" t="s">
        <v>18</v>
      </c>
      <c r="C513" s="47">
        <v>10787</v>
      </c>
      <c r="D513" s="47">
        <v>0</v>
      </c>
      <c r="E513" s="48">
        <v>818.06029999999998</v>
      </c>
      <c r="F513" s="49">
        <v>7.5837610086214882E-2</v>
      </c>
      <c r="G513" s="92"/>
    </row>
    <row r="514" spans="1:7" s="3" customFormat="1">
      <c r="A514" s="11" t="s">
        <v>55</v>
      </c>
      <c r="B514" s="24"/>
      <c r="C514" s="24"/>
      <c r="D514" s="24"/>
      <c r="E514" s="24"/>
      <c r="F514" s="24"/>
      <c r="G514" s="92"/>
    </row>
    <row r="515" spans="1:7">
      <c r="B515" s="56" t="s">
        <v>19</v>
      </c>
      <c r="C515" s="47">
        <v>9771</v>
      </c>
      <c r="D515" s="47">
        <v>54.46</v>
      </c>
      <c r="E515" s="48">
        <v>901.34</v>
      </c>
      <c r="F515" s="49">
        <v>9.2246443557465974E-2</v>
      </c>
      <c r="G515" s="92"/>
    </row>
    <row r="516" spans="1:7">
      <c r="G516" s="92"/>
    </row>
    <row r="517" spans="1:7">
      <c r="A517" s="13" t="s">
        <v>7</v>
      </c>
      <c r="B517" s="56" t="s">
        <v>20</v>
      </c>
      <c r="C517" s="47">
        <v>11774</v>
      </c>
      <c r="D517" s="47">
        <v>0</v>
      </c>
      <c r="E517" s="48">
        <v>995.37289999999996</v>
      </c>
      <c r="F517" s="49">
        <v>8.4539909971122804E-2</v>
      </c>
      <c r="G517" s="92"/>
    </row>
    <row r="518" spans="1:7" ht="15.75" customHeight="1">
      <c r="C518" s="50">
        <f>SUM(C495:C517)</f>
        <v>157367</v>
      </c>
      <c r="D518" s="50">
        <f>MAX(D492:D517)</f>
        <v>106.14</v>
      </c>
      <c r="E518" s="51">
        <f>SUM(E495:E517)</f>
        <v>12945.003799999999</v>
      </c>
      <c r="F518" s="2">
        <f>E518/C518</f>
        <v>8.2259964287302922E-2</v>
      </c>
      <c r="G518" s="92"/>
    </row>
    <row r="519" spans="1:7">
      <c r="B519" s="59" t="s">
        <v>184</v>
      </c>
      <c r="C519" s="4"/>
      <c r="D519" s="52"/>
      <c r="E519" s="44">
        <f>SUM(E518,E491)</f>
        <v>12945.003799999999</v>
      </c>
      <c r="G519" s="67"/>
    </row>
    <row r="520" spans="1:7">
      <c r="B520" s="57"/>
      <c r="C520" s="58"/>
    </row>
    <row r="521" spans="1:7">
      <c r="B521" s="57"/>
      <c r="C521" s="58"/>
    </row>
    <row r="522" spans="1:7">
      <c r="B522" s="4" t="s">
        <v>243</v>
      </c>
      <c r="C522" s="45" t="s">
        <v>244</v>
      </c>
    </row>
    <row r="524" spans="1:7">
      <c r="C524" s="54" t="s">
        <v>8</v>
      </c>
    </row>
    <row r="526" spans="1:7">
      <c r="B526" s="56" t="s">
        <v>9</v>
      </c>
      <c r="C526" s="47">
        <v>37488</v>
      </c>
      <c r="D526" s="47">
        <v>78.040000000000006</v>
      </c>
      <c r="E526" s="48">
        <v>2973.0718999999999</v>
      </c>
      <c r="F526" s="49">
        <v>7.9307295667947073E-2</v>
      </c>
      <c r="G526" s="89" t="s">
        <v>292</v>
      </c>
    </row>
    <row r="527" spans="1:7">
      <c r="G527" s="92"/>
    </row>
    <row r="528" spans="1:7">
      <c r="B528" s="56" t="s">
        <v>10</v>
      </c>
      <c r="C528" s="47">
        <v>38059</v>
      </c>
      <c r="D528" s="47">
        <v>87.51</v>
      </c>
      <c r="E528" s="48">
        <v>2466.2813000000001</v>
      </c>
      <c r="F528" s="49">
        <v>6.4801526577156515E-2</v>
      </c>
      <c r="G528" s="92"/>
    </row>
    <row r="529" spans="1:7">
      <c r="G529" s="92"/>
    </row>
    <row r="530" spans="1:7">
      <c r="B530" s="56" t="s">
        <v>11</v>
      </c>
      <c r="C530" s="47">
        <v>36887</v>
      </c>
      <c r="D530" s="47">
        <v>84.96</v>
      </c>
      <c r="E530" s="48">
        <v>2576.5189999999998</v>
      </c>
      <c r="F530" s="49">
        <v>6.9848971182259328E-2</v>
      </c>
      <c r="G530" s="92"/>
    </row>
    <row r="531" spans="1:7">
      <c r="G531" s="92"/>
    </row>
    <row r="532" spans="1:7">
      <c r="B532" s="56" t="s">
        <v>12</v>
      </c>
      <c r="C532" s="47">
        <v>39475</v>
      </c>
      <c r="D532" s="47">
        <v>89.4</v>
      </c>
      <c r="E532" s="48">
        <v>2487.2829000000002</v>
      </c>
      <c r="F532" s="49">
        <v>6.30090664977834E-2</v>
      </c>
      <c r="G532" s="92"/>
    </row>
    <row r="533" spans="1:7">
      <c r="G533" s="92"/>
    </row>
    <row r="534" spans="1:7">
      <c r="B534" s="56" t="s">
        <v>13</v>
      </c>
      <c r="C534" s="47">
        <v>40800</v>
      </c>
      <c r="D534" s="47">
        <v>88.24</v>
      </c>
      <c r="E534" s="48">
        <v>3010.8083000000001</v>
      </c>
      <c r="F534" s="49">
        <v>7.3794321078431369E-2</v>
      </c>
      <c r="G534" s="92"/>
    </row>
    <row r="535" spans="1:7">
      <c r="G535" s="92"/>
    </row>
    <row r="536" spans="1:7">
      <c r="B536" s="56" t="s">
        <v>14</v>
      </c>
      <c r="C536" s="47">
        <v>41476</v>
      </c>
      <c r="D536" s="47">
        <v>86.2</v>
      </c>
      <c r="E536" s="48">
        <v>2869.9001000000003</v>
      </c>
      <c r="F536" s="49">
        <v>6.9194235220368397E-2</v>
      </c>
      <c r="G536" s="92"/>
    </row>
    <row r="537" spans="1:7">
      <c r="G537" s="92"/>
    </row>
    <row r="538" spans="1:7">
      <c r="B538" s="56" t="s">
        <v>15</v>
      </c>
      <c r="C538" s="47">
        <v>40616</v>
      </c>
      <c r="D538" s="47">
        <v>80.69</v>
      </c>
      <c r="E538" s="48">
        <v>5120.2541000000001</v>
      </c>
      <c r="F538" s="49">
        <v>0.12606495223557218</v>
      </c>
      <c r="G538" s="92"/>
    </row>
    <row r="539" spans="1:7">
      <c r="G539" s="92"/>
    </row>
    <row r="540" spans="1:7">
      <c r="B540" s="56" t="s">
        <v>16</v>
      </c>
      <c r="C540" s="47">
        <v>39140</v>
      </c>
      <c r="D540" s="47">
        <v>84.99</v>
      </c>
      <c r="E540" s="48">
        <v>3762.7654000000002</v>
      </c>
      <c r="F540" s="49">
        <v>9.6136060296371978E-2</v>
      </c>
      <c r="G540" s="92"/>
    </row>
    <row r="541" spans="1:7">
      <c r="G541" s="92"/>
    </row>
    <row r="542" spans="1:7">
      <c r="B542" s="56" t="s">
        <v>17</v>
      </c>
      <c r="C542" s="47">
        <v>42240</v>
      </c>
      <c r="D542" s="47">
        <v>89.56</v>
      </c>
      <c r="E542" s="48">
        <v>4070.3609000000001</v>
      </c>
      <c r="F542" s="49">
        <v>9.6362710700757581E-2</v>
      </c>
      <c r="G542" s="92"/>
    </row>
    <row r="543" spans="1:7">
      <c r="A543" s="13" t="s">
        <v>7</v>
      </c>
      <c r="G543" s="92"/>
    </row>
    <row r="544" spans="1:7">
      <c r="B544" s="56" t="s">
        <v>18</v>
      </c>
      <c r="C544" s="47">
        <v>43034</v>
      </c>
      <c r="D544" s="47">
        <v>91.81</v>
      </c>
      <c r="E544" s="48">
        <v>3263.5956000000001</v>
      </c>
      <c r="F544" s="49">
        <v>7.5837607473160748E-2</v>
      </c>
      <c r="G544" s="92" t="s">
        <v>188</v>
      </c>
    </row>
    <row r="545" spans="2:7" ht="15.75" customHeight="1">
      <c r="G545" s="92"/>
    </row>
    <row r="546" spans="2:7">
      <c r="B546" s="56" t="s">
        <v>19</v>
      </c>
      <c r="C546" s="47">
        <v>38919</v>
      </c>
      <c r="D546" s="47">
        <v>94.15</v>
      </c>
      <c r="E546" s="48">
        <v>3590.1394</v>
      </c>
      <c r="F546" s="49">
        <v>9.2246445181016976E-2</v>
      </c>
      <c r="G546" s="92"/>
    </row>
    <row r="547" spans="2:7">
      <c r="G547" s="92"/>
    </row>
    <row r="548" spans="2:7">
      <c r="B548" s="56" t="s">
        <v>20</v>
      </c>
      <c r="C548" s="47">
        <v>41350</v>
      </c>
      <c r="D548" s="47">
        <v>89.63</v>
      </c>
      <c r="E548" s="48">
        <v>3495.7253999999998</v>
      </c>
      <c r="F548" s="49">
        <v>8.453991293833131E-2</v>
      </c>
      <c r="G548" s="92"/>
    </row>
    <row r="549" spans="2:7">
      <c r="C549" s="50">
        <f>SUM(C526:C548)</f>
        <v>479484</v>
      </c>
      <c r="D549" s="50">
        <f>MAX(D523:D548)</f>
        <v>94.15</v>
      </c>
      <c r="E549" s="51">
        <f>SUM(E526:E548)</f>
        <v>39686.704300000005</v>
      </c>
      <c r="F549" s="2">
        <f>E549/C549</f>
        <v>8.2769611290470599E-2</v>
      </c>
      <c r="G549" s="92"/>
    </row>
    <row r="550" spans="2:7">
      <c r="B550" s="57"/>
      <c r="C550" s="58"/>
      <c r="G550" s="68"/>
    </row>
    <row r="551" spans="2:7">
      <c r="C551" s="54" t="s">
        <v>21</v>
      </c>
    </row>
    <row r="553" spans="2:7">
      <c r="B553" s="56" t="s">
        <v>9</v>
      </c>
      <c r="C553" s="47">
        <v>49</v>
      </c>
      <c r="E553" s="48">
        <v>27.8062</v>
      </c>
      <c r="F553" s="49">
        <v>0.56747346938775511</v>
      </c>
      <c r="G553" s="89" t="s">
        <v>293</v>
      </c>
    </row>
    <row r="554" spans="2:7">
      <c r="G554" s="92"/>
    </row>
    <row r="555" spans="2:7">
      <c r="B555" s="56" t="s">
        <v>10</v>
      </c>
      <c r="C555" s="47">
        <v>45</v>
      </c>
      <c r="E555" s="48">
        <v>24.4223</v>
      </c>
      <c r="F555" s="49">
        <v>0.54271777777777774</v>
      </c>
      <c r="G555" s="92"/>
    </row>
    <row r="556" spans="2:7">
      <c r="G556" s="92"/>
    </row>
    <row r="557" spans="2:7">
      <c r="B557" s="56" t="s">
        <v>11</v>
      </c>
      <c r="C557" s="47">
        <v>63</v>
      </c>
      <c r="E557" s="48">
        <v>33.174399999999999</v>
      </c>
      <c r="F557" s="49">
        <v>0.52657777777777781</v>
      </c>
      <c r="G557" s="92"/>
    </row>
    <row r="558" spans="2:7">
      <c r="G558" s="92"/>
    </row>
    <row r="559" spans="2:7">
      <c r="B559" s="56" t="s">
        <v>12</v>
      </c>
      <c r="C559" s="47">
        <v>64</v>
      </c>
      <c r="E559" s="48">
        <v>33.1</v>
      </c>
      <c r="F559" s="49">
        <v>0.51718750000000002</v>
      </c>
      <c r="G559" s="92"/>
    </row>
    <row r="560" spans="2:7">
      <c r="G560" s="92"/>
    </row>
    <row r="561" spans="1:7">
      <c r="B561" s="56" t="s">
        <v>13</v>
      </c>
      <c r="C561" s="47">
        <v>64</v>
      </c>
      <c r="E561" s="48">
        <v>31.6465</v>
      </c>
      <c r="F561" s="49">
        <v>0.49447656249999999</v>
      </c>
      <c r="G561" s="92"/>
    </row>
    <row r="562" spans="1:7">
      <c r="G562" s="92"/>
    </row>
    <row r="563" spans="1:7">
      <c r="B563" s="56" t="s">
        <v>14</v>
      </c>
      <c r="C563" s="47">
        <v>74</v>
      </c>
      <c r="E563" s="48">
        <v>39.4191</v>
      </c>
      <c r="F563" s="49">
        <v>0.53269054054054055</v>
      </c>
      <c r="G563" s="92"/>
    </row>
    <row r="564" spans="1:7">
      <c r="G564" s="92"/>
    </row>
    <row r="565" spans="1:7">
      <c r="B565" s="56" t="s">
        <v>15</v>
      </c>
      <c r="C565" s="47">
        <v>79</v>
      </c>
      <c r="E565" s="48">
        <v>44.753799999999998</v>
      </c>
      <c r="F565" s="49">
        <v>0.56650379746835444</v>
      </c>
      <c r="G565" s="92"/>
    </row>
    <row r="566" spans="1:7">
      <c r="G566" s="92"/>
    </row>
    <row r="567" spans="1:7">
      <c r="B567" s="56" t="s">
        <v>16</v>
      </c>
      <c r="C567" s="47">
        <v>80</v>
      </c>
      <c r="E567" s="48">
        <v>49.100200000000001</v>
      </c>
      <c r="F567" s="49">
        <v>0.61375250000000003</v>
      </c>
      <c r="G567" s="92"/>
    </row>
    <row r="568" spans="1:7">
      <c r="G568" s="92"/>
    </row>
    <row r="569" spans="1:7">
      <c r="B569" s="56" t="s">
        <v>17</v>
      </c>
      <c r="C569" s="47">
        <v>90</v>
      </c>
      <c r="E569" s="48">
        <v>52.371299999999998</v>
      </c>
      <c r="F569" s="49">
        <v>0.58190333333333333</v>
      </c>
      <c r="G569" s="92"/>
    </row>
    <row r="570" spans="1:7">
      <c r="A570" s="4" t="s">
        <v>184</v>
      </c>
      <c r="G570" s="92"/>
    </row>
    <row r="571" spans="1:7">
      <c r="B571" s="56" t="s">
        <v>18</v>
      </c>
      <c r="C571" s="47">
        <v>77</v>
      </c>
      <c r="E571" s="48">
        <v>47.695700000000009</v>
      </c>
      <c r="F571" s="49">
        <v>0.61942467532467527</v>
      </c>
      <c r="G571" s="92"/>
    </row>
    <row r="572" spans="1:7" s="3" customFormat="1">
      <c r="A572" s="11" t="s">
        <v>57</v>
      </c>
      <c r="B572" s="24"/>
      <c r="C572" s="24"/>
      <c r="D572" s="24"/>
      <c r="E572" s="24"/>
      <c r="F572" s="24"/>
      <c r="G572" s="92"/>
    </row>
    <row r="573" spans="1:7">
      <c r="B573" s="56" t="s">
        <v>19</v>
      </c>
      <c r="C573" s="47">
        <v>60</v>
      </c>
      <c r="E573" s="48">
        <v>37.343800000000002</v>
      </c>
      <c r="F573" s="49">
        <v>0.62239666666666671</v>
      </c>
      <c r="G573" s="92"/>
    </row>
    <row r="574" spans="1:7">
      <c r="G574" s="92"/>
    </row>
    <row r="575" spans="1:7">
      <c r="A575" s="13" t="s">
        <v>7</v>
      </c>
      <c r="B575" s="56" t="s">
        <v>20</v>
      </c>
      <c r="C575" s="47">
        <v>52</v>
      </c>
      <c r="E575" s="48">
        <v>33.480499999999999</v>
      </c>
      <c r="F575" s="49">
        <v>0.64385576923076926</v>
      </c>
      <c r="G575" s="92" t="s">
        <v>189</v>
      </c>
    </row>
    <row r="576" spans="1:7" ht="15.75" customHeight="1">
      <c r="C576" s="50">
        <f>SUM(C553:C575)</f>
        <v>797</v>
      </c>
      <c r="D576" s="50">
        <f>MAX(D550:D575)</f>
        <v>0</v>
      </c>
      <c r="E576" s="51">
        <f>SUM(E553:E575)</f>
        <v>454.31380000000001</v>
      </c>
      <c r="F576" s="2">
        <f>E576/C576</f>
        <v>0.57002986198243411</v>
      </c>
      <c r="G576" s="92"/>
    </row>
    <row r="577" spans="2:7">
      <c r="B577" s="59" t="s">
        <v>184</v>
      </c>
      <c r="C577" s="4"/>
      <c r="D577" s="52"/>
      <c r="E577" s="44">
        <f>SUM(E576,E549)</f>
        <v>40141.018100000008</v>
      </c>
      <c r="G577" s="69"/>
    </row>
    <row r="578" spans="2:7">
      <c r="B578" s="56"/>
      <c r="C578" s="47"/>
      <c r="E578" s="48"/>
      <c r="F578" s="49"/>
    </row>
    <row r="580" spans="2:7">
      <c r="B580" s="57"/>
      <c r="C580" s="58"/>
    </row>
    <row r="581" spans="2:7">
      <c r="B581" s="4" t="s">
        <v>245</v>
      </c>
      <c r="C581" s="45" t="s">
        <v>246</v>
      </c>
    </row>
    <row r="583" spans="2:7">
      <c r="C583" s="54" t="s">
        <v>8</v>
      </c>
    </row>
    <row r="585" spans="2:7">
      <c r="B585" s="56" t="s">
        <v>9</v>
      </c>
      <c r="C585" s="47">
        <v>215123.97</v>
      </c>
      <c r="D585" s="47">
        <v>442.77</v>
      </c>
      <c r="E585" s="48">
        <v>17060.8976</v>
      </c>
      <c r="F585" s="49">
        <v>7.9307283144690946E-2</v>
      </c>
      <c r="G585" s="89" t="s">
        <v>294</v>
      </c>
    </row>
    <row r="586" spans="2:7">
      <c r="G586" s="92"/>
    </row>
    <row r="587" spans="2:7">
      <c r="B587" s="56" t="s">
        <v>10</v>
      </c>
      <c r="C587" s="47">
        <v>205492.93</v>
      </c>
      <c r="D587" s="47">
        <v>473.65</v>
      </c>
      <c r="E587" s="48">
        <v>13316.252199999999</v>
      </c>
      <c r="F587" s="49">
        <v>6.4801510202808429E-2</v>
      </c>
      <c r="G587" s="92"/>
    </row>
    <row r="588" spans="2:7">
      <c r="G588" s="92"/>
    </row>
    <row r="589" spans="2:7">
      <c r="B589" s="56" t="s">
        <v>11</v>
      </c>
      <c r="C589" s="47">
        <v>186312</v>
      </c>
      <c r="D589" s="47">
        <v>454.66</v>
      </c>
      <c r="E589" s="48">
        <v>13013.696599999999</v>
      </c>
      <c r="F589" s="49">
        <v>6.9848944780797798E-2</v>
      </c>
      <c r="G589" s="92"/>
    </row>
    <row r="590" spans="2:7">
      <c r="G590" s="92"/>
    </row>
    <row r="591" spans="2:7">
      <c r="B591" s="56" t="s">
        <v>12</v>
      </c>
      <c r="C591" s="47">
        <v>191921.15</v>
      </c>
      <c r="D591" s="47">
        <v>438.73</v>
      </c>
      <c r="E591" s="48">
        <v>12092.777099999999</v>
      </c>
      <c r="F591" s="49">
        <v>6.3009090451990296E-2</v>
      </c>
      <c r="G591" s="92"/>
    </row>
    <row r="592" spans="2:7">
      <c r="G592" s="92"/>
    </row>
    <row r="593" spans="1:7">
      <c r="B593" s="56" t="s">
        <v>13</v>
      </c>
      <c r="C593" s="47">
        <v>178041.97</v>
      </c>
      <c r="D593" s="47">
        <v>412.42</v>
      </c>
      <c r="E593" s="48">
        <v>13138.4818</v>
      </c>
      <c r="F593" s="49">
        <v>7.3794295805646268E-2</v>
      </c>
      <c r="G593" s="92"/>
    </row>
    <row r="594" spans="1:7">
      <c r="G594" s="92"/>
    </row>
    <row r="595" spans="1:7">
      <c r="B595" s="56" t="s">
        <v>14</v>
      </c>
      <c r="C595" s="47">
        <v>181150.79</v>
      </c>
      <c r="D595" s="47">
        <v>394.05</v>
      </c>
      <c r="E595" s="48">
        <v>12534.589899999999</v>
      </c>
      <c r="F595" s="49">
        <v>6.9194232605885947E-2</v>
      </c>
      <c r="G595" s="92"/>
    </row>
    <row r="596" spans="1:7">
      <c r="G596" s="92"/>
    </row>
    <row r="597" spans="1:7">
      <c r="B597" s="56" t="s">
        <v>15</v>
      </c>
      <c r="C597" s="47">
        <v>190661.74</v>
      </c>
      <c r="D597" s="47">
        <v>399.18</v>
      </c>
      <c r="E597" s="48">
        <v>24035.760499999997</v>
      </c>
      <c r="F597" s="49">
        <v>0.1260649383562743</v>
      </c>
      <c r="G597" s="92"/>
    </row>
    <row r="598" spans="1:7">
      <c r="G598" s="92"/>
    </row>
    <row r="599" spans="1:7">
      <c r="B599" s="56" t="s">
        <v>16</v>
      </c>
      <c r="C599" s="47">
        <v>178862.77</v>
      </c>
      <c r="D599" s="47">
        <v>405.89</v>
      </c>
      <c r="E599" s="48">
        <v>17195.158200000002</v>
      </c>
      <c r="F599" s="49">
        <v>9.6136038819034264E-2</v>
      </c>
      <c r="G599" s="92"/>
    </row>
    <row r="600" spans="1:7">
      <c r="G600" s="92"/>
    </row>
    <row r="601" spans="1:7">
      <c r="A601" s="4" t="s">
        <v>184</v>
      </c>
      <c r="B601" s="56" t="s">
        <v>17</v>
      </c>
      <c r="C601" s="47">
        <v>191263.8</v>
      </c>
      <c r="D601" s="47">
        <v>402.59</v>
      </c>
      <c r="E601" s="48">
        <v>18430.696100000001</v>
      </c>
      <c r="F601" s="49">
        <v>9.6362699580370137E-2</v>
      </c>
      <c r="G601" s="92"/>
    </row>
    <row r="602" spans="1:7">
      <c r="G602" s="92"/>
    </row>
    <row r="603" spans="1:7" s="3" customFormat="1">
      <c r="A603" s="11" t="s">
        <v>60</v>
      </c>
      <c r="B603" s="56" t="s">
        <v>18</v>
      </c>
      <c r="C603" s="47">
        <v>184234.83</v>
      </c>
      <c r="D603" s="47">
        <v>416.16</v>
      </c>
      <c r="E603" s="48">
        <v>13971.926299999999</v>
      </c>
      <c r="F603" s="49">
        <v>7.5837594335446776E-2</v>
      </c>
      <c r="G603" s="92"/>
    </row>
    <row r="604" spans="1:7">
      <c r="G604" s="92"/>
    </row>
    <row r="605" spans="1:7">
      <c r="B605" s="56" t="s">
        <v>19</v>
      </c>
      <c r="C605" s="47">
        <v>188419.04</v>
      </c>
      <c r="D605" s="47">
        <v>429.02</v>
      </c>
      <c r="E605" s="48">
        <v>17380.984899999999</v>
      </c>
      <c r="F605" s="49">
        <v>9.224643592282393E-2</v>
      </c>
      <c r="G605" s="92"/>
    </row>
    <row r="606" spans="1:7">
      <c r="A606" s="13" t="s">
        <v>7</v>
      </c>
      <c r="G606" s="92"/>
    </row>
    <row r="607" spans="1:7">
      <c r="B607" s="56" t="s">
        <v>20</v>
      </c>
      <c r="C607" s="47">
        <v>196581.64</v>
      </c>
      <c r="D607" s="47">
        <v>452.94</v>
      </c>
      <c r="E607" s="48">
        <v>16618.9987</v>
      </c>
      <c r="F607" s="49">
        <v>8.4539933129055195E-2</v>
      </c>
      <c r="G607" s="92"/>
    </row>
    <row r="608" spans="1:7">
      <c r="C608" s="50">
        <f>SUM(C585:C607)</f>
        <v>2288066.6300000004</v>
      </c>
      <c r="D608" s="50">
        <f>MAX(D582:D607)</f>
        <v>473.65</v>
      </c>
      <c r="E608" s="51">
        <f>SUM(E585:E607)</f>
        <v>188790.2199</v>
      </c>
      <c r="F608" s="2">
        <f>E608/C608</f>
        <v>8.2510805159550782E-2</v>
      </c>
      <c r="G608" s="92"/>
    </row>
    <row r="609" spans="2:7">
      <c r="B609" s="57"/>
      <c r="C609" s="58"/>
    </row>
    <row r="610" spans="2:7">
      <c r="C610" s="54" t="s">
        <v>21</v>
      </c>
    </row>
    <row r="612" spans="2:7">
      <c r="B612" s="56" t="s">
        <v>9</v>
      </c>
      <c r="C612" s="47">
        <v>0</v>
      </c>
      <c r="E612" s="48">
        <v>0</v>
      </c>
      <c r="F612" s="49">
        <v>0</v>
      </c>
      <c r="G612" s="89" t="s">
        <v>305</v>
      </c>
    </row>
    <row r="613" spans="2:7">
      <c r="G613" s="92"/>
    </row>
    <row r="614" spans="2:7">
      <c r="B614" s="56" t="s">
        <v>10</v>
      </c>
      <c r="C614" s="47">
        <v>0</v>
      </c>
      <c r="E614" s="48">
        <v>0</v>
      </c>
      <c r="F614" s="49">
        <v>0</v>
      </c>
      <c r="G614" s="92"/>
    </row>
    <row r="615" spans="2:7">
      <c r="G615" s="92"/>
    </row>
    <row r="616" spans="2:7">
      <c r="B616" s="56" t="s">
        <v>11</v>
      </c>
      <c r="C616" s="47">
        <v>72130</v>
      </c>
      <c r="E616" s="48">
        <v>37982.061699999998</v>
      </c>
      <c r="F616" s="49">
        <v>0.52657786912519067</v>
      </c>
      <c r="G616" s="92"/>
    </row>
    <row r="617" spans="2:7">
      <c r="G617" s="92"/>
    </row>
    <row r="618" spans="2:7">
      <c r="B618" s="56" t="s">
        <v>12</v>
      </c>
      <c r="C618" s="47">
        <v>630</v>
      </c>
      <c r="E618" s="48">
        <v>325.8768</v>
      </c>
      <c r="F618" s="49">
        <v>0.51726476190476189</v>
      </c>
      <c r="G618" s="92"/>
    </row>
    <row r="619" spans="2:7">
      <c r="G619" s="92"/>
    </row>
    <row r="620" spans="2:7">
      <c r="B620" s="56" t="s">
        <v>13</v>
      </c>
      <c r="C620" s="47">
        <v>690</v>
      </c>
      <c r="E620" s="48">
        <v>341.1893</v>
      </c>
      <c r="F620" s="49">
        <v>0.49447724637681156</v>
      </c>
      <c r="G620" s="92"/>
    </row>
    <row r="621" spans="2:7">
      <c r="G621" s="92"/>
    </row>
    <row r="622" spans="2:7">
      <c r="B622" s="56" t="s">
        <v>14</v>
      </c>
      <c r="C622" s="47">
        <v>1740</v>
      </c>
      <c r="E622" s="48">
        <v>926.88080000000002</v>
      </c>
      <c r="F622" s="49">
        <v>0.53269011494252871</v>
      </c>
      <c r="G622" s="92"/>
    </row>
    <row r="623" spans="2:7">
      <c r="G623" s="92"/>
    </row>
    <row r="624" spans="2:7">
      <c r="B624" s="56" t="s">
        <v>15</v>
      </c>
      <c r="C624" s="47">
        <v>1830</v>
      </c>
      <c r="E624" s="48">
        <v>1036.7018</v>
      </c>
      <c r="F624" s="49">
        <v>0.56650371584699455</v>
      </c>
      <c r="G624" s="92"/>
    </row>
    <row r="625" spans="1:7">
      <c r="G625" s="92"/>
    </row>
    <row r="626" spans="1:7">
      <c r="B626" s="56" t="s">
        <v>16</v>
      </c>
      <c r="C626" s="47">
        <v>1450</v>
      </c>
      <c r="E626" s="48">
        <v>889.94169999999997</v>
      </c>
      <c r="F626" s="49">
        <v>0.61375289655172416</v>
      </c>
      <c r="G626" s="92"/>
    </row>
    <row r="627" spans="1:7">
      <c r="G627" s="92"/>
    </row>
    <row r="628" spans="1:7">
      <c r="B628" s="56" t="s">
        <v>17</v>
      </c>
      <c r="C628" s="47">
        <v>1600</v>
      </c>
      <c r="E628" s="48">
        <v>931.04510000000005</v>
      </c>
      <c r="F628" s="49">
        <v>0.58190318750000003</v>
      </c>
      <c r="G628" s="92"/>
    </row>
    <row r="629" spans="1:7">
      <c r="G629" s="92"/>
    </row>
    <row r="630" spans="1:7">
      <c r="B630" s="56" t="s">
        <v>18</v>
      </c>
      <c r="C630" s="47">
        <v>2000</v>
      </c>
      <c r="E630" s="48">
        <v>1238.8504</v>
      </c>
      <c r="F630" s="49">
        <v>0.61942520000000001</v>
      </c>
      <c r="G630" s="92"/>
    </row>
    <row r="631" spans="1:7">
      <c r="G631" s="92"/>
    </row>
    <row r="632" spans="1:7">
      <c r="A632" s="13" t="s">
        <v>7</v>
      </c>
      <c r="B632" s="56" t="s">
        <v>19</v>
      </c>
      <c r="C632" s="47">
        <v>1400</v>
      </c>
      <c r="E632" s="48">
        <v>871.35509999999999</v>
      </c>
      <c r="F632" s="49">
        <v>0.62239650000000002</v>
      </c>
      <c r="G632" s="92"/>
    </row>
    <row r="633" spans="1:7">
      <c r="G633" s="92" t="s">
        <v>190</v>
      </c>
    </row>
    <row r="634" spans="1:7" ht="15.75" customHeight="1">
      <c r="B634" s="56" t="s">
        <v>20</v>
      </c>
      <c r="C634" s="47">
        <v>1920</v>
      </c>
      <c r="E634" s="48">
        <v>1236.2026000000001</v>
      </c>
      <c r="F634" s="49">
        <v>0.64385552083333342</v>
      </c>
      <c r="G634" s="92"/>
    </row>
    <row r="635" spans="1:7">
      <c r="C635" s="50">
        <f>SUM(C612:C634)</f>
        <v>85390</v>
      </c>
      <c r="D635" s="50">
        <f>MAX(D609:D634)</f>
        <v>0</v>
      </c>
      <c r="E635" s="51">
        <f>SUM(E612:E634)</f>
        <v>45780.105300000003</v>
      </c>
      <c r="F635" s="2">
        <f>E635/C635</f>
        <v>0.53612958543154943</v>
      </c>
      <c r="G635" s="92"/>
    </row>
    <row r="636" spans="1:7">
      <c r="B636" s="59" t="s">
        <v>184</v>
      </c>
      <c r="C636" s="4"/>
      <c r="D636" s="52"/>
      <c r="E636" s="44">
        <f>SUM(E635,E608)</f>
        <v>234570.32519999999</v>
      </c>
      <c r="G636" s="70"/>
    </row>
    <row r="638" spans="1:7">
      <c r="B638" s="57"/>
      <c r="C638" s="58"/>
    </row>
    <row r="639" spans="1:7">
      <c r="B639" s="4" t="s">
        <v>247</v>
      </c>
      <c r="C639" s="45" t="s">
        <v>248</v>
      </c>
    </row>
    <row r="641" spans="2:7">
      <c r="C641" s="54" t="s">
        <v>8</v>
      </c>
    </row>
    <row r="643" spans="2:7">
      <c r="B643" s="56" t="s">
        <v>9</v>
      </c>
      <c r="C643" s="47">
        <v>121790.31</v>
      </c>
      <c r="D643" s="47">
        <v>229.81</v>
      </c>
      <c r="E643" s="48">
        <v>9658.8601999999992</v>
      </c>
      <c r="F643" s="49">
        <v>7.9307296286543649E-2</v>
      </c>
      <c r="G643" s="89"/>
    </row>
    <row r="644" spans="2:7">
      <c r="G644" s="92"/>
    </row>
    <row r="645" spans="2:7">
      <c r="B645" s="56" t="s">
        <v>10</v>
      </c>
      <c r="C645" s="47">
        <v>118555.86</v>
      </c>
      <c r="D645" s="47">
        <v>213.66</v>
      </c>
      <c r="E645" s="48">
        <v>7682.6006999999991</v>
      </c>
      <c r="F645" s="49">
        <v>6.4801526470306903E-2</v>
      </c>
      <c r="G645" s="92"/>
    </row>
    <row r="646" spans="2:7">
      <c r="G646" s="92"/>
    </row>
    <row r="647" spans="2:7">
      <c r="B647" s="56" t="s">
        <v>11</v>
      </c>
      <c r="C647" s="47">
        <v>116146.94</v>
      </c>
      <c r="D647" s="47">
        <v>223.94</v>
      </c>
      <c r="E647" s="48">
        <v>8112.7443000000003</v>
      </c>
      <c r="F647" s="49">
        <v>6.9848971483880667E-2</v>
      </c>
      <c r="G647" s="92"/>
    </row>
    <row r="648" spans="2:7">
      <c r="G648" s="92"/>
    </row>
    <row r="649" spans="2:7">
      <c r="B649" s="56" t="s">
        <v>12</v>
      </c>
      <c r="C649" s="47">
        <v>121696.91</v>
      </c>
      <c r="D649" s="47">
        <v>224.98</v>
      </c>
      <c r="E649" s="48">
        <v>7668.0087999999996</v>
      </c>
      <c r="F649" s="49">
        <v>6.3009067362515617E-2</v>
      </c>
      <c r="G649" s="92"/>
    </row>
    <row r="650" spans="2:7">
      <c r="G650" s="92"/>
    </row>
    <row r="651" spans="2:7">
      <c r="B651" s="56" t="s">
        <v>13</v>
      </c>
      <c r="C651" s="47">
        <v>122699.44</v>
      </c>
      <c r="D651" s="47">
        <v>226.53</v>
      </c>
      <c r="E651" s="48">
        <v>9054.5220000000008</v>
      </c>
      <c r="F651" s="49">
        <v>7.3794322125675549E-2</v>
      </c>
      <c r="G651" s="92"/>
    </row>
    <row r="652" spans="2:7">
      <c r="G652" s="92"/>
    </row>
    <row r="653" spans="2:7">
      <c r="B653" s="56" t="s">
        <v>14</v>
      </c>
      <c r="C653" s="47">
        <v>127919.06</v>
      </c>
      <c r="D653" s="47">
        <v>234.96</v>
      </c>
      <c r="E653" s="48">
        <v>8851.2613999999994</v>
      </c>
      <c r="F653" s="49">
        <v>6.9194234229050772E-2</v>
      </c>
      <c r="G653" s="92"/>
    </row>
    <row r="654" spans="2:7">
      <c r="G654" s="92"/>
    </row>
    <row r="655" spans="2:7">
      <c r="B655" s="56" t="s">
        <v>15</v>
      </c>
      <c r="C655" s="47">
        <v>128946.62</v>
      </c>
      <c r="D655" s="47">
        <v>229.97</v>
      </c>
      <c r="E655" s="48">
        <v>16255.6495</v>
      </c>
      <c r="F655" s="49">
        <v>0.12606495230351908</v>
      </c>
      <c r="G655" s="92"/>
    </row>
    <row r="656" spans="2:7">
      <c r="G656" s="92"/>
    </row>
    <row r="657" spans="1:7">
      <c r="B657" s="56" t="s">
        <v>16</v>
      </c>
      <c r="C657" s="47">
        <v>114859.07</v>
      </c>
      <c r="D657" s="47">
        <v>232.3</v>
      </c>
      <c r="E657" s="48">
        <v>11042.098400000001</v>
      </c>
      <c r="F657" s="49">
        <v>9.6136059607656574E-2</v>
      </c>
      <c r="G657" s="92"/>
    </row>
    <row r="658" spans="1:7">
      <c r="G658" s="92"/>
    </row>
    <row r="659" spans="1:7">
      <c r="A659" s="4" t="s">
        <v>184</v>
      </c>
      <c r="B659" s="56" t="s">
        <v>17</v>
      </c>
      <c r="C659" s="47">
        <v>122097.45</v>
      </c>
      <c r="D659" s="47">
        <v>228.81</v>
      </c>
      <c r="E659" s="48">
        <v>11765.6414</v>
      </c>
      <c r="F659" s="49">
        <v>9.6362711915768923E-2</v>
      </c>
      <c r="G659" s="92"/>
    </row>
    <row r="660" spans="1:7">
      <c r="G660" s="92"/>
    </row>
    <row r="661" spans="1:7" s="3" customFormat="1">
      <c r="A661" s="11" t="s">
        <v>63</v>
      </c>
      <c r="B661" s="56" t="s">
        <v>18</v>
      </c>
      <c r="C661" s="47">
        <v>116394.58</v>
      </c>
      <c r="D661" s="47">
        <v>227.87</v>
      </c>
      <c r="E661" s="48">
        <v>8827.0864999999994</v>
      </c>
      <c r="F661" s="49">
        <v>7.5837607730531775E-2</v>
      </c>
      <c r="G661" s="92"/>
    </row>
    <row r="662" spans="1:7">
      <c r="G662" s="92"/>
    </row>
    <row r="663" spans="1:7">
      <c r="B663" s="56" t="s">
        <v>19</v>
      </c>
      <c r="C663" s="47">
        <v>120627.8</v>
      </c>
      <c r="D663" s="47">
        <v>0</v>
      </c>
      <c r="E663" s="48">
        <v>11127.4858</v>
      </c>
      <c r="F663" s="49">
        <v>9.2246445678359379E-2</v>
      </c>
      <c r="G663" s="92"/>
    </row>
    <row r="664" spans="1:7">
      <c r="A664" s="13" t="s">
        <v>7</v>
      </c>
      <c r="G664" s="92"/>
    </row>
    <row r="665" spans="1:7">
      <c r="B665" s="56" t="s">
        <v>20</v>
      </c>
      <c r="C665" s="47">
        <v>117967.01</v>
      </c>
      <c r="D665" s="47">
        <v>226.19</v>
      </c>
      <c r="E665" s="48">
        <v>9972.9207000000006</v>
      </c>
      <c r="F665" s="49">
        <v>8.4539912472139461E-2</v>
      </c>
      <c r="G665" s="92"/>
    </row>
    <row r="666" spans="1:7">
      <c r="C666" s="50">
        <f>SUM(C643:C665)</f>
        <v>1449701.05</v>
      </c>
      <c r="D666" s="50">
        <f>MAX(D640:D665)</f>
        <v>234.96</v>
      </c>
      <c r="E666" s="51">
        <f>SUM(E643:E665)</f>
        <v>120018.8797</v>
      </c>
      <c r="F666" s="2">
        <f>E666/C666</f>
        <v>8.2788709920572939E-2</v>
      </c>
      <c r="G666" s="92"/>
    </row>
    <row r="667" spans="1:7">
      <c r="B667" s="57"/>
      <c r="C667" s="58"/>
    </row>
    <row r="668" spans="1:7">
      <c r="C668" s="54" t="s">
        <v>21</v>
      </c>
    </row>
    <row r="670" spans="1:7">
      <c r="B670" s="56" t="s">
        <v>9</v>
      </c>
      <c r="C670" s="47">
        <v>5</v>
      </c>
      <c r="E670" s="48">
        <v>2.8374000000000001</v>
      </c>
      <c r="F670" s="49">
        <v>0.56747999999999998</v>
      </c>
      <c r="G670" s="89" t="s">
        <v>321</v>
      </c>
    </row>
    <row r="671" spans="1:7">
      <c r="G671" s="92"/>
    </row>
    <row r="672" spans="1:7">
      <c r="B672" s="56" t="s">
        <v>10</v>
      </c>
      <c r="C672" s="47">
        <v>22</v>
      </c>
      <c r="E672" s="48">
        <v>11.9398</v>
      </c>
      <c r="F672" s="49">
        <v>0.54271818181818177</v>
      </c>
      <c r="G672" s="92"/>
    </row>
    <row r="673" spans="2:7">
      <c r="G673" s="92"/>
    </row>
    <row r="674" spans="2:7">
      <c r="B674" s="56" t="s">
        <v>11</v>
      </c>
      <c r="C674" s="47">
        <v>6</v>
      </c>
      <c r="E674" s="48">
        <v>3.1595</v>
      </c>
      <c r="F674" s="49">
        <v>0.52658333333333329</v>
      </c>
      <c r="G674" s="92"/>
    </row>
    <row r="675" spans="2:7">
      <c r="G675" s="92"/>
    </row>
    <row r="676" spans="2:7">
      <c r="B676" s="56" t="s">
        <v>12</v>
      </c>
      <c r="C676" s="47">
        <v>9</v>
      </c>
      <c r="E676" s="48">
        <v>4.6554000000000002</v>
      </c>
      <c r="F676" s="49">
        <v>0.51726666666666665</v>
      </c>
      <c r="G676" s="92"/>
    </row>
    <row r="677" spans="2:7">
      <c r="G677" s="92"/>
    </row>
    <row r="678" spans="2:7">
      <c r="B678" s="56" t="s">
        <v>13</v>
      </c>
      <c r="C678" s="47">
        <v>6</v>
      </c>
      <c r="E678" s="48">
        <v>2.9668999999999999</v>
      </c>
      <c r="F678" s="49">
        <v>0.49448333333333333</v>
      </c>
      <c r="G678" s="92"/>
    </row>
    <row r="679" spans="2:7">
      <c r="G679" s="92"/>
    </row>
    <row r="680" spans="2:7">
      <c r="B680" s="56" t="s">
        <v>14</v>
      </c>
      <c r="C680" s="47">
        <v>5</v>
      </c>
      <c r="E680" s="48">
        <v>2.6635000000000004</v>
      </c>
      <c r="F680" s="49">
        <v>0.53269999999999995</v>
      </c>
      <c r="G680" s="92"/>
    </row>
    <row r="681" spans="2:7">
      <c r="G681" s="92"/>
    </row>
    <row r="682" spans="2:7">
      <c r="B682" s="56" t="s">
        <v>15</v>
      </c>
      <c r="C682" s="47">
        <v>6</v>
      </c>
      <c r="E682" s="48">
        <v>3.3989999999999996</v>
      </c>
      <c r="F682" s="49">
        <v>0.5665</v>
      </c>
      <c r="G682" s="92"/>
    </row>
    <row r="683" spans="2:7">
      <c r="G683" s="92"/>
    </row>
    <row r="684" spans="2:7">
      <c r="B684" s="56" t="s">
        <v>16</v>
      </c>
      <c r="C684" s="47">
        <v>5</v>
      </c>
      <c r="E684" s="48">
        <v>3.0688</v>
      </c>
      <c r="F684" s="49">
        <v>0.61375999999999997</v>
      </c>
      <c r="G684" s="92"/>
    </row>
    <row r="685" spans="2:7">
      <c r="G685" s="92"/>
    </row>
    <row r="686" spans="2:7">
      <c r="B686" s="56" t="s">
        <v>17</v>
      </c>
      <c r="C686" s="47">
        <v>9</v>
      </c>
      <c r="E686" s="48">
        <v>5.2371000000000008</v>
      </c>
      <c r="F686" s="49">
        <v>0.58189999999999997</v>
      </c>
      <c r="G686" s="92"/>
    </row>
    <row r="687" spans="2:7">
      <c r="G687" s="92"/>
    </row>
    <row r="688" spans="2:7">
      <c r="B688" s="56" t="s">
        <v>18</v>
      </c>
      <c r="C688" s="47">
        <v>7</v>
      </c>
      <c r="E688" s="48">
        <v>4.3360000000000003</v>
      </c>
      <c r="F688" s="49">
        <v>0.61942857142857144</v>
      </c>
      <c r="G688" s="92"/>
    </row>
    <row r="689" spans="1:7">
      <c r="G689" s="92"/>
    </row>
    <row r="690" spans="1:7">
      <c r="A690" s="13" t="s">
        <v>7</v>
      </c>
      <c r="B690" s="56" t="s">
        <v>19</v>
      </c>
      <c r="C690" s="47">
        <v>6</v>
      </c>
      <c r="E690" s="48">
        <v>3.7343999999999999</v>
      </c>
      <c r="F690" s="49">
        <v>0.62239999999999995</v>
      </c>
      <c r="G690" s="92"/>
    </row>
    <row r="691" spans="1:7">
      <c r="G691" s="92" t="s">
        <v>218</v>
      </c>
    </row>
    <row r="692" spans="1:7">
      <c r="B692" s="56" t="s">
        <v>20</v>
      </c>
      <c r="C692" s="47">
        <v>7</v>
      </c>
      <c r="E692" s="48">
        <v>4.5069999999999997</v>
      </c>
      <c r="F692" s="49">
        <v>0.64385714285714291</v>
      </c>
      <c r="G692" s="92"/>
    </row>
    <row r="693" spans="1:7">
      <c r="C693" s="50">
        <f>SUM(C670:C692)</f>
        <v>93</v>
      </c>
      <c r="D693" s="50">
        <f>MAX(D667:D692)</f>
        <v>0</v>
      </c>
      <c r="E693" s="51">
        <f>SUM(E670:E692)</f>
        <v>52.504799999999996</v>
      </c>
      <c r="F693" s="2">
        <f>E693/C693</f>
        <v>0.56456774193548387</v>
      </c>
      <c r="G693" s="92"/>
    </row>
    <row r="694" spans="1:7">
      <c r="B694" s="59" t="s">
        <v>184</v>
      </c>
      <c r="C694" s="4"/>
      <c r="D694" s="52"/>
      <c r="E694" s="44">
        <f>SUM(E693,E666)</f>
        <v>120071.3845</v>
      </c>
      <c r="G694" s="71"/>
    </row>
    <row r="696" spans="1:7">
      <c r="B696" s="57"/>
      <c r="C696" s="58"/>
    </row>
    <row r="697" spans="1:7">
      <c r="B697" s="4" t="s">
        <v>249</v>
      </c>
      <c r="C697" s="45" t="s">
        <v>250</v>
      </c>
    </row>
    <row r="699" spans="1:7">
      <c r="C699" s="54" t="s">
        <v>21</v>
      </c>
    </row>
    <row r="701" spans="1:7">
      <c r="B701" s="56" t="s">
        <v>9</v>
      </c>
      <c r="C701" s="47">
        <v>17</v>
      </c>
      <c r="E701" s="48">
        <v>9.6471</v>
      </c>
      <c r="F701" s="49">
        <v>0.56747647058823525</v>
      </c>
      <c r="G701" s="89" t="s">
        <v>322</v>
      </c>
    </row>
    <row r="702" spans="1:7">
      <c r="G702" s="92"/>
    </row>
    <row r="703" spans="1:7">
      <c r="B703" s="56" t="s">
        <v>10</v>
      </c>
      <c r="C703" s="47">
        <v>15</v>
      </c>
      <c r="E703" s="48">
        <v>8.1408000000000005</v>
      </c>
      <c r="F703" s="49">
        <v>0.54271999999999998</v>
      </c>
      <c r="G703" s="92"/>
    </row>
    <row r="704" spans="1:7">
      <c r="G704" s="92"/>
    </row>
    <row r="705" spans="1:7">
      <c r="B705" s="56" t="s">
        <v>11</v>
      </c>
      <c r="C705" s="47">
        <v>17</v>
      </c>
      <c r="E705" s="48">
        <v>8.9518000000000004</v>
      </c>
      <c r="F705" s="49">
        <v>0.52657647058823531</v>
      </c>
      <c r="G705" s="92"/>
    </row>
    <row r="706" spans="1:7">
      <c r="G706" s="92"/>
    </row>
    <row r="707" spans="1:7">
      <c r="B707" s="56" t="s">
        <v>12</v>
      </c>
      <c r="C707" s="47">
        <v>24</v>
      </c>
      <c r="E707" s="48">
        <v>12.414400000000001</v>
      </c>
      <c r="F707" s="49">
        <v>0.51726666666666665</v>
      </c>
      <c r="G707" s="92"/>
    </row>
    <row r="708" spans="1:7">
      <c r="G708" s="92"/>
    </row>
    <row r="709" spans="1:7">
      <c r="B709" s="56" t="s">
        <v>13</v>
      </c>
      <c r="C709" s="47">
        <v>38</v>
      </c>
      <c r="E709" s="48">
        <v>18.790099999999999</v>
      </c>
      <c r="F709" s="49">
        <v>0.49447631578947365</v>
      </c>
      <c r="G709" s="92"/>
    </row>
    <row r="710" spans="1:7">
      <c r="G710" s="92"/>
    </row>
    <row r="711" spans="1:7">
      <c r="B711" s="56" t="s">
        <v>14</v>
      </c>
      <c r="C711" s="47">
        <v>29</v>
      </c>
      <c r="E711" s="48">
        <v>15.448</v>
      </c>
      <c r="F711" s="49">
        <v>0.53268965517241385</v>
      </c>
      <c r="G711" s="92"/>
    </row>
    <row r="712" spans="1:7">
      <c r="G712" s="92"/>
    </row>
    <row r="713" spans="1:7">
      <c r="B713" s="56" t="s">
        <v>15</v>
      </c>
      <c r="C713" s="47">
        <v>38</v>
      </c>
      <c r="E713" s="48">
        <v>21.527100000000001</v>
      </c>
      <c r="F713" s="49">
        <v>0.56650263157894731</v>
      </c>
      <c r="G713" s="92"/>
    </row>
    <row r="714" spans="1:7">
      <c r="G714" s="92"/>
    </row>
    <row r="715" spans="1:7">
      <c r="B715" s="56" t="s">
        <v>16</v>
      </c>
      <c r="C715" s="47">
        <v>27</v>
      </c>
      <c r="E715" s="48">
        <v>16.571300000000001</v>
      </c>
      <c r="F715" s="49">
        <v>0.61375185185185188</v>
      </c>
      <c r="G715" s="92"/>
    </row>
    <row r="716" spans="1:7">
      <c r="G716" s="92"/>
    </row>
    <row r="717" spans="1:7">
      <c r="A717" s="4" t="s">
        <v>184</v>
      </c>
      <c r="B717" s="56" t="s">
        <v>17</v>
      </c>
      <c r="C717" s="47">
        <v>43</v>
      </c>
      <c r="E717" s="48">
        <v>25.021799999999999</v>
      </c>
      <c r="F717" s="49">
        <v>0.58190232558139532</v>
      </c>
      <c r="G717" s="92"/>
    </row>
    <row r="718" spans="1:7">
      <c r="G718" s="92"/>
    </row>
    <row r="719" spans="1:7" s="3" customFormat="1">
      <c r="A719" s="11" t="s">
        <v>66</v>
      </c>
      <c r="B719" s="56" t="s">
        <v>18</v>
      </c>
      <c r="C719" s="47">
        <v>39</v>
      </c>
      <c r="D719" s="24"/>
      <c r="E719" s="48">
        <v>24.157599999999999</v>
      </c>
      <c r="F719" s="49">
        <v>0.61942564102564102</v>
      </c>
      <c r="G719" s="92"/>
    </row>
    <row r="720" spans="1:7">
      <c r="G720" s="92"/>
    </row>
    <row r="721" spans="1:7">
      <c r="B721" s="56" t="s">
        <v>19</v>
      </c>
      <c r="C721" s="47">
        <v>30</v>
      </c>
      <c r="E721" s="48">
        <v>18.671900000000001</v>
      </c>
      <c r="F721" s="49">
        <v>0.62239666666666671</v>
      </c>
      <c r="G721" s="92"/>
    </row>
    <row r="722" spans="1:7">
      <c r="A722" s="13" t="s">
        <v>7</v>
      </c>
      <c r="G722" s="92"/>
    </row>
    <row r="723" spans="1:7">
      <c r="B723" s="56" t="s">
        <v>20</v>
      </c>
      <c r="C723" s="47">
        <v>28</v>
      </c>
      <c r="E723" s="48">
        <v>18.027999999999999</v>
      </c>
      <c r="F723" s="49">
        <v>0.64385714285714291</v>
      </c>
      <c r="G723" s="92"/>
    </row>
    <row r="724" spans="1:7">
      <c r="C724" s="50">
        <f>SUM(C701:C723)</f>
        <v>345</v>
      </c>
      <c r="D724" s="50">
        <f>MAX(D698:D723)</f>
        <v>0</v>
      </c>
      <c r="E724" s="51">
        <f>SUM(E701:E723)</f>
        <v>197.3699</v>
      </c>
      <c r="F724" s="2">
        <f>E724/C724</f>
        <v>0.57208666666666663</v>
      </c>
      <c r="G724" s="92"/>
    </row>
    <row r="725" spans="1:7">
      <c r="B725" s="59" t="s">
        <v>184</v>
      </c>
      <c r="C725" s="4"/>
      <c r="D725" s="52"/>
      <c r="E725" s="44">
        <f>SUM(E724,E697)</f>
        <v>197.3699</v>
      </c>
      <c r="G725" s="72"/>
    </row>
    <row r="726" spans="1:7">
      <c r="B726" s="57"/>
      <c r="C726" s="58"/>
    </row>
    <row r="727" spans="1:7">
      <c r="B727" s="57"/>
      <c r="C727" s="58"/>
    </row>
    <row r="728" spans="1:7">
      <c r="B728" s="4" t="s">
        <v>251</v>
      </c>
      <c r="C728" s="45" t="s">
        <v>252</v>
      </c>
    </row>
    <row r="730" spans="1:7">
      <c r="C730" s="54" t="s">
        <v>8</v>
      </c>
    </row>
    <row r="732" spans="1:7">
      <c r="B732" s="56" t="s">
        <v>9</v>
      </c>
      <c r="C732" s="47">
        <v>76207</v>
      </c>
      <c r="D732" s="47">
        <v>0</v>
      </c>
      <c r="E732" s="48">
        <v>6043.7740000000003</v>
      </c>
      <c r="F732" s="49">
        <v>7.9307333971944824E-2</v>
      </c>
      <c r="G732" s="89"/>
    </row>
    <row r="733" spans="1:7">
      <c r="G733" s="92"/>
    </row>
    <row r="734" spans="1:7">
      <c r="B734" s="56" t="s">
        <v>10</v>
      </c>
      <c r="C734" s="47">
        <v>101781</v>
      </c>
      <c r="D734" s="47">
        <v>0</v>
      </c>
      <c r="E734" s="48">
        <v>6595.56</v>
      </c>
      <c r="F734" s="49">
        <v>6.4801485542488282E-2</v>
      </c>
      <c r="G734" s="92"/>
    </row>
    <row r="735" spans="1:7">
      <c r="G735" s="92"/>
    </row>
    <row r="736" spans="1:7">
      <c r="B736" s="56" t="s">
        <v>11</v>
      </c>
      <c r="C736" s="47">
        <v>149620</v>
      </c>
      <c r="D736" s="47">
        <v>0</v>
      </c>
      <c r="E736" s="48">
        <v>10450.804899999999</v>
      </c>
      <c r="F736" s="49">
        <v>6.984898342467584E-2</v>
      </c>
      <c r="G736" s="92"/>
    </row>
    <row r="737" spans="1:7">
      <c r="G737" s="92"/>
    </row>
    <row r="738" spans="1:7">
      <c r="B738" s="56" t="s">
        <v>12</v>
      </c>
      <c r="C738" s="47">
        <v>162341</v>
      </c>
      <c r="D738" s="47">
        <v>0</v>
      </c>
      <c r="E738" s="48">
        <v>10228.9563</v>
      </c>
      <c r="F738" s="49">
        <v>6.3009075341410981E-2</v>
      </c>
      <c r="G738" s="92"/>
    </row>
    <row r="739" spans="1:7">
      <c r="G739" s="92"/>
    </row>
    <row r="740" spans="1:7">
      <c r="B740" s="56" t="s">
        <v>13</v>
      </c>
      <c r="C740" s="47">
        <v>143250</v>
      </c>
      <c r="D740" s="47">
        <v>0</v>
      </c>
      <c r="E740" s="48">
        <v>10571.035400000001</v>
      </c>
      <c r="F740" s="49">
        <v>7.3794313438045364E-2</v>
      </c>
      <c r="G740" s="92"/>
    </row>
    <row r="741" spans="1:7">
      <c r="G741" s="92"/>
    </row>
    <row r="742" spans="1:7">
      <c r="B742" s="56" t="s">
        <v>14</v>
      </c>
      <c r="C742" s="47">
        <v>124001</v>
      </c>
      <c r="D742" s="47">
        <v>0</v>
      </c>
      <c r="E742" s="48">
        <v>8583.6867000000002</v>
      </c>
      <c r="F742" s="49">
        <v>6.9222721590954911E-2</v>
      </c>
      <c r="G742" s="92"/>
    </row>
    <row r="743" spans="1:7">
      <c r="G743" s="92"/>
    </row>
    <row r="744" spans="1:7">
      <c r="B744" s="56" t="s">
        <v>15</v>
      </c>
      <c r="C744" s="47">
        <v>102332</v>
      </c>
      <c r="D744" s="47">
        <v>0</v>
      </c>
      <c r="E744" s="48">
        <v>12900.477199999999</v>
      </c>
      <c r="F744" s="49">
        <v>0.1260649376539108</v>
      </c>
      <c r="G744" s="92"/>
    </row>
    <row r="745" spans="1:7">
      <c r="G745" s="92"/>
    </row>
    <row r="746" spans="1:7">
      <c r="B746" s="56" t="s">
        <v>16</v>
      </c>
      <c r="C746" s="47">
        <v>140345</v>
      </c>
      <c r="D746" s="47">
        <v>0</v>
      </c>
      <c r="E746" s="48">
        <v>13492.2117</v>
      </c>
      <c r="F746" s="49">
        <v>9.6136034058926206E-2</v>
      </c>
      <c r="G746" s="92"/>
    </row>
    <row r="747" spans="1:7">
      <c r="G747" s="92"/>
    </row>
    <row r="748" spans="1:7">
      <c r="A748" s="4" t="s">
        <v>184</v>
      </c>
      <c r="B748" s="56" t="s">
        <v>17</v>
      </c>
      <c r="C748" s="47">
        <v>143386</v>
      </c>
      <c r="D748" s="47">
        <v>0</v>
      </c>
      <c r="E748" s="48">
        <v>13817.0645</v>
      </c>
      <c r="F748" s="49">
        <v>9.6362716722692601E-2</v>
      </c>
      <c r="G748" s="92"/>
    </row>
    <row r="749" spans="1:7">
      <c r="G749" s="92"/>
    </row>
    <row r="750" spans="1:7" s="3" customFormat="1">
      <c r="A750" s="11" t="s">
        <v>69</v>
      </c>
      <c r="B750" s="56" t="s">
        <v>18</v>
      </c>
      <c r="C750" s="47">
        <v>152286</v>
      </c>
      <c r="D750" s="47">
        <v>0</v>
      </c>
      <c r="E750" s="48">
        <v>11549.01</v>
      </c>
      <c r="F750" s="49">
        <v>7.5837634450967251E-2</v>
      </c>
      <c r="G750" s="92"/>
    </row>
    <row r="751" spans="1:7">
      <c r="G751" s="92"/>
    </row>
    <row r="752" spans="1:7">
      <c r="B752" s="56" t="s">
        <v>19</v>
      </c>
      <c r="C752" s="47">
        <v>126174</v>
      </c>
      <c r="D752" s="47">
        <v>0</v>
      </c>
      <c r="E752" s="48">
        <v>11639.1077</v>
      </c>
      <c r="F752" s="49">
        <v>9.224648263509122E-2</v>
      </c>
      <c r="G752" s="92"/>
    </row>
    <row r="753" spans="1:7">
      <c r="A753" s="13" t="s">
        <v>7</v>
      </c>
      <c r="G753" s="92" t="s">
        <v>192</v>
      </c>
    </row>
    <row r="754" spans="1:7">
      <c r="B754" s="56" t="s">
        <v>20</v>
      </c>
      <c r="C754" s="47">
        <v>97676</v>
      </c>
      <c r="D754" s="47">
        <v>0</v>
      </c>
      <c r="E754" s="48">
        <v>8257.5208000000002</v>
      </c>
      <c r="F754" s="49">
        <v>8.4539915639461075E-2</v>
      </c>
      <c r="G754" s="92"/>
    </row>
    <row r="755" spans="1:7">
      <c r="C755" s="50">
        <f>SUM(C732:C754)</f>
        <v>1519399</v>
      </c>
      <c r="D755" s="50">
        <f>MAX(D729:D754)</f>
        <v>0</v>
      </c>
      <c r="E755" s="51">
        <f>SUM(E732:E754)</f>
        <v>124129.20920000001</v>
      </c>
      <c r="F755" s="2">
        <f>E755/C755</f>
        <v>8.16962556905724E-2</v>
      </c>
      <c r="G755" s="92"/>
    </row>
    <row r="756" spans="1:7">
      <c r="B756" s="57"/>
      <c r="C756" s="58"/>
    </row>
    <row r="757" spans="1:7">
      <c r="C757" s="54" t="s">
        <v>21</v>
      </c>
    </row>
    <row r="759" spans="1:7">
      <c r="B759" s="56" t="s">
        <v>9</v>
      </c>
      <c r="C759" s="47">
        <v>37</v>
      </c>
      <c r="E759" s="48">
        <v>20.996500000000001</v>
      </c>
      <c r="F759" s="49">
        <v>0.56747297297297294</v>
      </c>
      <c r="G759" s="93" t="s">
        <v>306</v>
      </c>
    </row>
    <row r="760" spans="1:7">
      <c r="G760" s="90"/>
    </row>
    <row r="761" spans="1:7">
      <c r="B761" s="56" t="s">
        <v>10</v>
      </c>
      <c r="C761" s="47">
        <v>340</v>
      </c>
      <c r="E761" s="48">
        <v>184.5239</v>
      </c>
      <c r="F761" s="49">
        <v>0.54271735294117651</v>
      </c>
      <c r="G761" s="90"/>
    </row>
    <row r="762" spans="1:7">
      <c r="G762" s="90"/>
    </row>
    <row r="763" spans="1:7">
      <c r="B763" s="56" t="s">
        <v>11</v>
      </c>
      <c r="C763" s="47">
        <v>2074</v>
      </c>
      <c r="E763" s="48">
        <v>1092.1224999999999</v>
      </c>
      <c r="F763" s="49">
        <v>0.52657786885245905</v>
      </c>
      <c r="G763" s="90"/>
    </row>
    <row r="764" spans="1:7">
      <c r="G764" s="90"/>
    </row>
    <row r="765" spans="1:7">
      <c r="B765" s="56" t="s">
        <v>12</v>
      </c>
      <c r="C765" s="47">
        <v>1847</v>
      </c>
      <c r="E765" s="48">
        <v>955.38810000000001</v>
      </c>
      <c r="F765" s="49">
        <v>0.51726480779642658</v>
      </c>
      <c r="G765" s="90"/>
    </row>
    <row r="766" spans="1:7">
      <c r="G766" s="90"/>
    </row>
    <row r="767" spans="1:7">
      <c r="B767" s="56" t="s">
        <v>13</v>
      </c>
      <c r="C767" s="47">
        <v>1914</v>
      </c>
      <c r="E767" s="48">
        <v>946.42939999999999</v>
      </c>
      <c r="F767" s="49">
        <v>0.49447722048066878</v>
      </c>
      <c r="G767" s="90"/>
    </row>
    <row r="768" spans="1:7">
      <c r="G768" s="90"/>
    </row>
    <row r="769" spans="1:7">
      <c r="B769" s="56" t="s">
        <v>14</v>
      </c>
      <c r="C769" s="47">
        <v>1053</v>
      </c>
      <c r="E769" s="48">
        <v>560.92269999999996</v>
      </c>
      <c r="F769" s="49">
        <v>0.53269012345679012</v>
      </c>
      <c r="G769" s="90"/>
    </row>
    <row r="770" spans="1:7">
      <c r="G770" s="90"/>
    </row>
    <row r="771" spans="1:7">
      <c r="B771" s="56" t="s">
        <v>15</v>
      </c>
      <c r="C771" s="47">
        <v>382</v>
      </c>
      <c r="E771" s="48">
        <v>216.40440000000001</v>
      </c>
      <c r="F771" s="49">
        <v>0.56650366492146598</v>
      </c>
      <c r="G771" s="90"/>
    </row>
    <row r="772" spans="1:7">
      <c r="G772" s="90"/>
    </row>
    <row r="773" spans="1:7">
      <c r="B773" s="56" t="s">
        <v>16</v>
      </c>
      <c r="C773" s="47">
        <v>1100</v>
      </c>
      <c r="E773" s="48">
        <v>675.12819999999988</v>
      </c>
      <c r="F773" s="49">
        <v>0.61375290909090907</v>
      </c>
      <c r="G773" s="90"/>
    </row>
    <row r="774" spans="1:7">
      <c r="G774" s="90"/>
    </row>
    <row r="775" spans="1:7">
      <c r="B775" s="56" t="s">
        <v>17</v>
      </c>
      <c r="C775" s="47">
        <v>2373</v>
      </c>
      <c r="E775" s="48">
        <v>1380.8563000000001</v>
      </c>
      <c r="F775" s="49">
        <v>0.58190320269700802</v>
      </c>
      <c r="G775" s="90"/>
    </row>
    <row r="776" spans="1:7">
      <c r="G776" s="90"/>
    </row>
    <row r="777" spans="1:7">
      <c r="B777" s="56" t="s">
        <v>18</v>
      </c>
      <c r="C777" s="47">
        <v>2063</v>
      </c>
      <c r="E777" s="48">
        <v>1277.8742</v>
      </c>
      <c r="F777" s="49">
        <v>0.61942520601066409</v>
      </c>
      <c r="G777" s="90"/>
    </row>
    <row r="778" spans="1:7">
      <c r="G778" s="90"/>
    </row>
    <row r="779" spans="1:7">
      <c r="A779" s="13" t="s">
        <v>7</v>
      </c>
      <c r="B779" s="56" t="s">
        <v>19</v>
      </c>
      <c r="C779" s="47">
        <v>942</v>
      </c>
      <c r="E779" s="48">
        <v>586.29750000000001</v>
      </c>
      <c r="F779" s="49">
        <v>0.62239649681528664</v>
      </c>
      <c r="G779" s="90"/>
    </row>
    <row r="780" spans="1:7">
      <c r="G780" s="90"/>
    </row>
    <row r="781" spans="1:7">
      <c r="B781" s="56" t="s">
        <v>20</v>
      </c>
      <c r="C781" s="47">
        <v>41</v>
      </c>
      <c r="E781" s="48">
        <v>26.398099999999999</v>
      </c>
      <c r="F781" s="49">
        <v>0.64385609756097562</v>
      </c>
      <c r="G781" s="90"/>
    </row>
    <row r="782" spans="1:7">
      <c r="C782" s="50">
        <f>SUM(C759:C781)</f>
        <v>14166</v>
      </c>
      <c r="D782" s="50">
        <f>MAX(D756:D781)</f>
        <v>0</v>
      </c>
      <c r="E782" s="51">
        <f>SUM(E759:E781)</f>
        <v>7923.3418000000001</v>
      </c>
      <c r="F782" s="2">
        <f>E782/C782</f>
        <v>0.55932103628406049</v>
      </c>
      <c r="G782" s="90"/>
    </row>
    <row r="783" spans="1:7">
      <c r="B783" s="59" t="s">
        <v>184</v>
      </c>
      <c r="C783" s="4"/>
      <c r="D783" s="52"/>
      <c r="E783" s="44">
        <f>SUM(E782,E755)</f>
        <v>132052.55100000001</v>
      </c>
    </row>
    <row r="785" spans="2:7">
      <c r="B785" s="57"/>
      <c r="C785" s="58"/>
    </row>
    <row r="786" spans="2:7">
      <c r="B786" s="4" t="s">
        <v>253</v>
      </c>
      <c r="C786" s="45" t="s">
        <v>254</v>
      </c>
    </row>
    <row r="788" spans="2:7">
      <c r="C788" s="54" t="s">
        <v>8</v>
      </c>
    </row>
    <row r="790" spans="2:7">
      <c r="B790" s="56" t="s">
        <v>9</v>
      </c>
      <c r="C790" s="47">
        <v>29230</v>
      </c>
      <c r="E790" s="48">
        <v>2318.15</v>
      </c>
      <c r="F790" s="49">
        <v>7.930721861101607E-2</v>
      </c>
      <c r="G790" s="89"/>
    </row>
    <row r="791" spans="2:7">
      <c r="G791" s="92"/>
    </row>
    <row r="792" spans="2:7">
      <c r="B792" s="56" t="s">
        <v>10</v>
      </c>
      <c r="C792" s="47">
        <v>32591</v>
      </c>
      <c r="E792" s="48">
        <v>2111.9499999999998</v>
      </c>
      <c r="F792" s="49">
        <v>6.4801632352489952E-2</v>
      </c>
      <c r="G792" s="92"/>
    </row>
    <row r="793" spans="2:7">
      <c r="G793" s="92"/>
    </row>
    <row r="794" spans="2:7">
      <c r="B794" s="56" t="s">
        <v>11</v>
      </c>
      <c r="C794" s="47">
        <v>32976</v>
      </c>
      <c r="E794" s="48">
        <v>2303.34</v>
      </c>
      <c r="F794" s="49">
        <v>6.9848981077147015E-2</v>
      </c>
      <c r="G794" s="92"/>
    </row>
    <row r="795" spans="2:7">
      <c r="G795" s="92"/>
    </row>
    <row r="796" spans="2:7">
      <c r="B796" s="56" t="s">
        <v>12</v>
      </c>
      <c r="C796" s="47">
        <v>35602</v>
      </c>
      <c r="E796" s="48">
        <v>2243.25</v>
      </c>
      <c r="F796" s="49">
        <v>6.3009100612325147E-2</v>
      </c>
      <c r="G796" s="92"/>
    </row>
    <row r="797" spans="2:7">
      <c r="G797" s="92"/>
    </row>
    <row r="798" spans="2:7">
      <c r="B798" s="56" t="s">
        <v>13</v>
      </c>
      <c r="C798" s="47">
        <v>31929</v>
      </c>
      <c r="E798" s="48">
        <v>2356.1799999999998</v>
      </c>
      <c r="F798" s="49">
        <v>7.3794356227880609E-2</v>
      </c>
      <c r="G798" s="92"/>
    </row>
    <row r="799" spans="2:7">
      <c r="G799" s="92"/>
    </row>
    <row r="800" spans="2:7">
      <c r="B800" s="56" t="s">
        <v>14</v>
      </c>
      <c r="C800" s="47">
        <v>28114</v>
      </c>
      <c r="E800" s="48">
        <v>1946.13</v>
      </c>
      <c r="F800" s="49">
        <v>6.9222807142349005E-2</v>
      </c>
      <c r="G800" s="92"/>
    </row>
    <row r="801" spans="1:7">
      <c r="G801" s="92"/>
    </row>
    <row r="802" spans="1:7">
      <c r="B802" s="56" t="s">
        <v>15</v>
      </c>
      <c r="C802" s="47">
        <v>29496</v>
      </c>
      <c r="E802" s="48">
        <v>3718.41</v>
      </c>
      <c r="F802" s="49">
        <v>0.12606489015459724</v>
      </c>
      <c r="G802" s="92"/>
    </row>
    <row r="803" spans="1:7">
      <c r="G803" s="92"/>
    </row>
    <row r="804" spans="1:7">
      <c r="B804" s="56" t="s">
        <v>16</v>
      </c>
      <c r="C804" s="47">
        <v>31319</v>
      </c>
      <c r="E804" s="48">
        <v>3010.89</v>
      </c>
      <c r="F804" s="49">
        <v>9.6136211245569786E-2</v>
      </c>
      <c r="G804" s="92"/>
    </row>
    <row r="805" spans="1:7">
      <c r="G805" s="92"/>
    </row>
    <row r="806" spans="1:7">
      <c r="A806" s="4" t="s">
        <v>184</v>
      </c>
      <c r="B806" s="56" t="s">
        <v>17</v>
      </c>
      <c r="C806" s="47">
        <v>31901</v>
      </c>
      <c r="E806" s="48">
        <v>3074.07</v>
      </c>
      <c r="F806" s="49">
        <v>9.6362809943261962E-2</v>
      </c>
      <c r="G806" s="92"/>
    </row>
    <row r="807" spans="1:7">
      <c r="G807" s="92"/>
    </row>
    <row r="808" spans="1:7" s="3" customFormat="1">
      <c r="A808" s="11" t="s">
        <v>72</v>
      </c>
      <c r="B808" s="56" t="s">
        <v>18</v>
      </c>
      <c r="C808" s="47">
        <v>32933</v>
      </c>
      <c r="D808" s="24"/>
      <c r="E808" s="48">
        <v>2497.56</v>
      </c>
      <c r="F808" s="49">
        <v>7.5837609692405786E-2</v>
      </c>
      <c r="G808" s="92"/>
    </row>
    <row r="809" spans="1:7">
      <c r="G809" s="92"/>
    </row>
    <row r="810" spans="1:7">
      <c r="B810" s="56" t="s">
        <v>19</v>
      </c>
      <c r="C810" s="47">
        <v>30033</v>
      </c>
      <c r="E810" s="48">
        <v>2770.44</v>
      </c>
      <c r="F810" s="49">
        <v>9.2246528818299853E-2</v>
      </c>
      <c r="G810" s="92"/>
    </row>
    <row r="811" spans="1:7">
      <c r="A811" s="13" t="s">
        <v>7</v>
      </c>
      <c r="G811" s="92"/>
    </row>
    <row r="812" spans="1:7">
      <c r="B812" s="56" t="s">
        <v>20</v>
      </c>
      <c r="C812" s="47">
        <v>27070</v>
      </c>
      <c r="E812" s="48">
        <v>2288.5</v>
      </c>
      <c r="F812" s="49">
        <v>8.4540081270779457E-2</v>
      </c>
      <c r="G812" s="92"/>
    </row>
    <row r="813" spans="1:7">
      <c r="C813" s="50">
        <f>SUM(C790:C812)</f>
        <v>373194</v>
      </c>
      <c r="D813" s="50">
        <f>MAX(D787:D812)</f>
        <v>0</v>
      </c>
      <c r="E813" s="51">
        <f>SUM(E790:E812)</f>
        <v>30638.87</v>
      </c>
      <c r="F813" s="2">
        <f>E813/C813</f>
        <v>8.2099042321152005E-2</v>
      </c>
      <c r="G813" s="92"/>
    </row>
    <row r="814" spans="1:7">
      <c r="B814" s="59" t="s">
        <v>184</v>
      </c>
      <c r="C814" s="4"/>
      <c r="D814" s="52"/>
      <c r="E814" s="44">
        <f>SUM(E813,E786)</f>
        <v>30638.87</v>
      </c>
    </row>
    <row r="816" spans="1:7">
      <c r="B816" s="57"/>
      <c r="C816" s="58"/>
    </row>
    <row r="817" spans="2:7">
      <c r="B817" s="4" t="s">
        <v>255</v>
      </c>
      <c r="C817" s="45" t="s">
        <v>256</v>
      </c>
    </row>
    <row r="819" spans="2:7">
      <c r="C819" s="54" t="s">
        <v>8</v>
      </c>
    </row>
    <row r="821" spans="2:7">
      <c r="B821" s="56" t="s">
        <v>9</v>
      </c>
      <c r="C821" s="47">
        <v>5090</v>
      </c>
      <c r="D821" s="47">
        <v>10.17</v>
      </c>
      <c r="E821" s="48">
        <v>403.67410000000001</v>
      </c>
      <c r="F821" s="49">
        <v>7.9307288801571701E-2</v>
      </c>
      <c r="G821" s="89" t="s">
        <v>295</v>
      </c>
    </row>
    <row r="822" spans="2:7">
      <c r="G822" s="92"/>
    </row>
    <row r="823" spans="2:7">
      <c r="B823" s="56" t="s">
        <v>10</v>
      </c>
      <c r="C823" s="47">
        <v>5019</v>
      </c>
      <c r="D823" s="47">
        <v>8.73</v>
      </c>
      <c r="E823" s="48">
        <v>325.2389</v>
      </c>
      <c r="F823" s="49">
        <v>6.4801534170153413E-2</v>
      </c>
      <c r="G823" s="92"/>
    </row>
    <row r="824" spans="2:7">
      <c r="G824" s="92"/>
    </row>
    <row r="825" spans="2:7">
      <c r="B825" s="56" t="s">
        <v>11</v>
      </c>
      <c r="C825" s="47">
        <v>5060</v>
      </c>
      <c r="D825" s="47">
        <v>8.7899999999999991</v>
      </c>
      <c r="E825" s="48">
        <v>353.43579999999997</v>
      </c>
      <c r="F825" s="49">
        <v>6.9848972332015813E-2</v>
      </c>
      <c r="G825" s="92"/>
    </row>
    <row r="826" spans="2:7">
      <c r="G826" s="92"/>
    </row>
    <row r="827" spans="2:7">
      <c r="B827" s="56" t="s">
        <v>12</v>
      </c>
      <c r="C827" s="47">
        <v>5452</v>
      </c>
      <c r="D827" s="47">
        <v>9.9700000000000006</v>
      </c>
      <c r="E827" s="48">
        <v>343.52539999999999</v>
      </c>
      <c r="F827" s="49">
        <v>6.3009060895084373E-2</v>
      </c>
      <c r="G827" s="92"/>
    </row>
    <row r="828" spans="2:7">
      <c r="G828" s="92"/>
    </row>
    <row r="829" spans="2:7">
      <c r="B829" s="56" t="s">
        <v>13</v>
      </c>
      <c r="C829" s="47">
        <v>7308</v>
      </c>
      <c r="D829" s="47">
        <v>12.35</v>
      </c>
      <c r="E829" s="48">
        <v>539.28890000000001</v>
      </c>
      <c r="F829" s="49">
        <v>7.3794321291735077E-2</v>
      </c>
      <c r="G829" s="92"/>
    </row>
    <row r="830" spans="2:7">
      <c r="G830" s="92"/>
    </row>
    <row r="831" spans="2:7">
      <c r="B831" s="56" t="s">
        <v>14</v>
      </c>
      <c r="C831" s="47">
        <v>7921</v>
      </c>
      <c r="D831" s="47">
        <v>13.48</v>
      </c>
      <c r="E831" s="48">
        <v>548.08749999999998</v>
      </c>
      <c r="F831" s="49">
        <v>6.9194230526448686E-2</v>
      </c>
      <c r="G831" s="92"/>
    </row>
    <row r="832" spans="2:7">
      <c r="G832" s="92"/>
    </row>
    <row r="833" spans="1:7">
      <c r="B833" s="56" t="s">
        <v>15</v>
      </c>
      <c r="C833" s="47">
        <v>7863</v>
      </c>
      <c r="D833" s="47">
        <v>12.68</v>
      </c>
      <c r="E833" s="48">
        <v>991.24869999999999</v>
      </c>
      <c r="F833" s="49">
        <v>0.12606494976472085</v>
      </c>
      <c r="G833" s="92"/>
    </row>
    <row r="834" spans="1:7">
      <c r="G834" s="92"/>
    </row>
    <row r="835" spans="1:7">
      <c r="B835" s="56" t="s">
        <v>16</v>
      </c>
      <c r="C835" s="47">
        <v>6888</v>
      </c>
      <c r="D835" s="47">
        <v>12.91</v>
      </c>
      <c r="E835" s="48">
        <v>662.18520000000001</v>
      </c>
      <c r="F835" s="49">
        <v>9.6136062717770032E-2</v>
      </c>
      <c r="G835" s="92"/>
    </row>
    <row r="836" spans="1:7">
      <c r="G836" s="92"/>
    </row>
    <row r="837" spans="1:7">
      <c r="A837" s="13" t="s">
        <v>7</v>
      </c>
      <c r="B837" s="56" t="s">
        <v>17</v>
      </c>
      <c r="C837" s="47">
        <v>8545</v>
      </c>
      <c r="D837" s="47">
        <v>17.22</v>
      </c>
      <c r="E837" s="48">
        <v>823.4194</v>
      </c>
      <c r="F837" s="49">
        <v>9.6362715038033925E-2</v>
      </c>
      <c r="G837" s="92"/>
    </row>
    <row r="838" spans="1:7">
      <c r="G838" s="92"/>
    </row>
    <row r="839" spans="1:7">
      <c r="B839" s="56" t="s">
        <v>18</v>
      </c>
      <c r="C839" s="47">
        <v>6385</v>
      </c>
      <c r="D839" s="47">
        <v>15.93</v>
      </c>
      <c r="E839" s="48">
        <v>484.22309999999999</v>
      </c>
      <c r="F839" s="49">
        <v>7.5837603758809713E-2</v>
      </c>
      <c r="G839" s="92"/>
    </row>
    <row r="840" spans="1:7">
      <c r="G840" s="92"/>
    </row>
    <row r="841" spans="1:7">
      <c r="B841" s="56" t="s">
        <v>19</v>
      </c>
      <c r="C841" s="47">
        <v>5894</v>
      </c>
      <c r="D841" s="47">
        <v>16.420000000000002</v>
      </c>
      <c r="E841" s="48">
        <v>543.70060000000001</v>
      </c>
      <c r="F841" s="49">
        <v>9.2246454021038329E-2</v>
      </c>
      <c r="G841" s="92"/>
    </row>
    <row r="842" spans="1:7">
      <c r="G842" s="92"/>
    </row>
    <row r="843" spans="1:7">
      <c r="B843" s="56" t="s">
        <v>20</v>
      </c>
      <c r="C843" s="47">
        <v>6287</v>
      </c>
      <c r="D843" s="47">
        <v>20.37</v>
      </c>
      <c r="E843" s="48">
        <v>531.50239999999997</v>
      </c>
      <c r="F843" s="49">
        <v>8.4539907746142826E-2</v>
      </c>
      <c r="G843" s="92"/>
    </row>
    <row r="844" spans="1:7">
      <c r="C844" s="50">
        <f>SUM(C821:C843)</f>
        <v>77712</v>
      </c>
      <c r="D844" s="50">
        <f>MAX(D818:D843)</f>
        <v>20.37</v>
      </c>
      <c r="E844" s="51">
        <f>SUM(E821:E843)</f>
        <v>6549.5300000000007</v>
      </c>
      <c r="F844" s="2">
        <f>E844/C844</f>
        <v>8.4279519250566204E-2</v>
      </c>
      <c r="G844" s="92"/>
    </row>
    <row r="845" spans="1:7">
      <c r="B845" s="57"/>
      <c r="C845" s="58"/>
      <c r="G845" s="73"/>
    </row>
    <row r="846" spans="1:7">
      <c r="C846" s="54" t="s">
        <v>21</v>
      </c>
    </row>
    <row r="848" spans="1:7">
      <c r="B848" s="56" t="s">
        <v>9</v>
      </c>
      <c r="C848" s="47">
        <v>0</v>
      </c>
      <c r="E848" s="48">
        <v>0</v>
      </c>
      <c r="F848" s="49">
        <v>0</v>
      </c>
      <c r="G848" s="89" t="s">
        <v>296</v>
      </c>
    </row>
    <row r="849" spans="1:7">
      <c r="G849" s="92"/>
    </row>
    <row r="850" spans="1:7">
      <c r="B850" s="56" t="s">
        <v>10</v>
      </c>
      <c r="C850" s="47">
        <v>0</v>
      </c>
      <c r="E850" s="48">
        <v>0</v>
      </c>
      <c r="F850" s="49">
        <v>0</v>
      </c>
      <c r="G850" s="92"/>
    </row>
    <row r="851" spans="1:7">
      <c r="G851" s="92"/>
    </row>
    <row r="852" spans="1:7">
      <c r="B852" s="56" t="s">
        <v>11</v>
      </c>
      <c r="C852" s="47">
        <v>0</v>
      </c>
      <c r="E852" s="48">
        <v>0</v>
      </c>
      <c r="F852" s="49">
        <v>0</v>
      </c>
      <c r="G852" s="92"/>
    </row>
    <row r="853" spans="1:7">
      <c r="G853" s="92"/>
    </row>
    <row r="854" spans="1:7">
      <c r="B854" s="56" t="s">
        <v>12</v>
      </c>
      <c r="C854" s="47">
        <v>0</v>
      </c>
      <c r="E854" s="48">
        <v>0</v>
      </c>
      <c r="F854" s="49">
        <v>0</v>
      </c>
      <c r="G854" s="92"/>
    </row>
    <row r="855" spans="1:7">
      <c r="G855" s="92"/>
    </row>
    <row r="856" spans="1:7">
      <c r="B856" s="56" t="s">
        <v>13</v>
      </c>
      <c r="C856" s="47">
        <v>3671</v>
      </c>
      <c r="E856" s="48">
        <v>1815.2258999999999</v>
      </c>
      <c r="F856" s="49">
        <v>0.49447722691364748</v>
      </c>
      <c r="G856" s="92"/>
    </row>
    <row r="857" spans="1:7">
      <c r="G857" s="92"/>
    </row>
    <row r="858" spans="1:7">
      <c r="B858" s="56" t="s">
        <v>14</v>
      </c>
      <c r="C858" s="47">
        <v>7974</v>
      </c>
      <c r="E858" s="48">
        <v>4247.6710999999996</v>
      </c>
      <c r="F858" s="49">
        <v>0.53269013042387758</v>
      </c>
      <c r="G858" s="92"/>
    </row>
    <row r="859" spans="1:7">
      <c r="G859" s="92"/>
    </row>
    <row r="860" spans="1:7">
      <c r="B860" s="56" t="s">
        <v>15</v>
      </c>
      <c r="C860" s="47">
        <v>10595</v>
      </c>
      <c r="E860" s="48">
        <v>6002.1070999999993</v>
      </c>
      <c r="F860" s="49">
        <v>0.56650373761208117</v>
      </c>
      <c r="G860" s="92"/>
    </row>
    <row r="861" spans="1:7">
      <c r="G861" s="92"/>
    </row>
    <row r="862" spans="1:7">
      <c r="B862" s="56" t="s">
        <v>16</v>
      </c>
      <c r="C862" s="47">
        <v>8000</v>
      </c>
      <c r="E862" s="48">
        <v>4910.0231999999996</v>
      </c>
      <c r="F862" s="49">
        <v>0.61375290000000005</v>
      </c>
      <c r="G862" s="92"/>
    </row>
    <row r="863" spans="1:7">
      <c r="G863" s="92"/>
    </row>
    <row r="864" spans="1:7">
      <c r="A864" s="4" t="s">
        <v>184</v>
      </c>
      <c r="B864" s="56" t="s">
        <v>17</v>
      </c>
      <c r="C864" s="47">
        <v>11438</v>
      </c>
      <c r="E864" s="48">
        <v>6655.8086999999996</v>
      </c>
      <c r="F864" s="49">
        <v>0.58190319111732824</v>
      </c>
      <c r="G864" s="92"/>
    </row>
    <row r="865" spans="1:7">
      <c r="G865" s="92"/>
    </row>
    <row r="866" spans="1:7" s="3" customFormat="1">
      <c r="A866" s="11" t="s">
        <v>75</v>
      </c>
      <c r="B866" s="56" t="s">
        <v>18</v>
      </c>
      <c r="C866" s="47">
        <v>1902</v>
      </c>
      <c r="D866" s="24"/>
      <c r="E866" s="48">
        <v>1178.1468</v>
      </c>
      <c r="F866" s="49">
        <v>0.61942523659305992</v>
      </c>
      <c r="G866" s="92"/>
    </row>
    <row r="867" spans="1:7">
      <c r="G867" s="92"/>
    </row>
    <row r="868" spans="1:7">
      <c r="B868" s="56" t="s">
        <v>19</v>
      </c>
      <c r="C868" s="47">
        <v>0</v>
      </c>
      <c r="E868" s="48">
        <v>0</v>
      </c>
      <c r="F868" s="49">
        <v>0</v>
      </c>
      <c r="G868" s="92"/>
    </row>
    <row r="869" spans="1:7">
      <c r="A869" s="13" t="s">
        <v>7</v>
      </c>
      <c r="G869" s="92"/>
    </row>
    <row r="870" spans="1:7">
      <c r="B870" s="56" t="s">
        <v>20</v>
      </c>
      <c r="C870" s="47">
        <v>0</v>
      </c>
      <c r="E870" s="48">
        <v>0</v>
      </c>
      <c r="F870" s="49">
        <v>0</v>
      </c>
      <c r="G870" s="92"/>
    </row>
    <row r="871" spans="1:7">
      <c r="C871" s="50">
        <f>SUM(C848:C870)</f>
        <v>43580</v>
      </c>
      <c r="D871" s="50">
        <f>MAX(D845:D870)</f>
        <v>0</v>
      </c>
      <c r="E871" s="51">
        <f>SUM(E848:E870)</f>
        <v>24808.982799999994</v>
      </c>
      <c r="F871" s="2">
        <f>E871/C871</f>
        <v>0.56927450206516739</v>
      </c>
      <c r="G871" s="92"/>
    </row>
    <row r="872" spans="1:7">
      <c r="B872" s="59" t="s">
        <v>184</v>
      </c>
      <c r="C872" s="4"/>
      <c r="D872" s="52"/>
      <c r="E872" s="44">
        <f>SUM(E871,E844)</f>
        <v>31358.512799999997</v>
      </c>
    </row>
    <row r="874" spans="1:7">
      <c r="B874" s="57"/>
      <c r="C874" s="58"/>
    </row>
    <row r="875" spans="1:7">
      <c r="B875" s="4" t="s">
        <v>257</v>
      </c>
      <c r="C875" s="45" t="s">
        <v>258</v>
      </c>
    </row>
    <row r="877" spans="1:7">
      <c r="C877" s="54" t="s">
        <v>8</v>
      </c>
    </row>
    <row r="879" spans="1:7">
      <c r="B879" s="56" t="s">
        <v>9</v>
      </c>
      <c r="C879" s="47">
        <v>38823</v>
      </c>
      <c r="D879" s="47">
        <v>130.22999999999999</v>
      </c>
      <c r="E879" s="48">
        <v>3078.9472000000005</v>
      </c>
      <c r="F879" s="49">
        <v>7.9307297220719664E-2</v>
      </c>
      <c r="G879" s="89" t="s">
        <v>307</v>
      </c>
    </row>
    <row r="880" spans="1:7">
      <c r="G880" s="92"/>
    </row>
    <row r="881" spans="1:7">
      <c r="B881" s="56" t="s">
        <v>10</v>
      </c>
      <c r="C881" s="47">
        <v>34010</v>
      </c>
      <c r="D881" s="47">
        <v>149.68</v>
      </c>
      <c r="E881" s="48">
        <v>2203.8998999999999</v>
      </c>
      <c r="F881" s="49">
        <v>6.4801526021758302E-2</v>
      </c>
      <c r="G881" s="92"/>
    </row>
    <row r="882" spans="1:7">
      <c r="G882" s="92"/>
    </row>
    <row r="883" spans="1:7">
      <c r="B883" s="56" t="s">
        <v>11</v>
      </c>
      <c r="C883" s="47">
        <v>29769</v>
      </c>
      <c r="D883" s="47">
        <v>145.84</v>
      </c>
      <c r="E883" s="48">
        <v>2079.3339999999998</v>
      </c>
      <c r="F883" s="49">
        <v>6.9848970405455332E-2</v>
      </c>
      <c r="G883" s="92"/>
    </row>
    <row r="884" spans="1:7">
      <c r="G884" s="92"/>
    </row>
    <row r="885" spans="1:7">
      <c r="B885" s="56" t="s">
        <v>12</v>
      </c>
      <c r="C885" s="47">
        <v>30829</v>
      </c>
      <c r="D885" s="47">
        <v>108.58</v>
      </c>
      <c r="E885" s="48">
        <v>1942.5065</v>
      </c>
      <c r="F885" s="49">
        <v>6.3009066139024947E-2</v>
      </c>
      <c r="G885" s="92"/>
    </row>
    <row r="886" spans="1:7">
      <c r="G886" s="92"/>
    </row>
    <row r="887" spans="1:7">
      <c r="B887" s="56" t="s">
        <v>13</v>
      </c>
      <c r="C887" s="47">
        <v>24976</v>
      </c>
      <c r="D887" s="47">
        <v>95.55</v>
      </c>
      <c r="E887" s="48">
        <v>1843.0870000000002</v>
      </c>
      <c r="F887" s="49">
        <v>7.3794322549647656E-2</v>
      </c>
      <c r="G887" s="92"/>
    </row>
    <row r="888" spans="1:7">
      <c r="G888" s="92"/>
    </row>
    <row r="889" spans="1:7">
      <c r="B889" s="56" t="s">
        <v>14</v>
      </c>
      <c r="C889" s="47">
        <v>24061</v>
      </c>
      <c r="D889" s="47">
        <v>61.43</v>
      </c>
      <c r="E889" s="48">
        <v>1664.8824999999999</v>
      </c>
      <c r="F889" s="49">
        <v>6.9194235484809435E-2</v>
      </c>
      <c r="G889" s="92"/>
    </row>
    <row r="890" spans="1:7">
      <c r="G890" s="92"/>
    </row>
    <row r="891" spans="1:7">
      <c r="B891" s="56" t="s">
        <v>15</v>
      </c>
      <c r="C891" s="47">
        <v>23406</v>
      </c>
      <c r="D891" s="47">
        <v>58.51</v>
      </c>
      <c r="E891" s="48">
        <v>2950.6763000000001</v>
      </c>
      <c r="F891" s="49">
        <v>0.12606495343074425</v>
      </c>
      <c r="G891" s="92"/>
    </row>
    <row r="892" spans="1:7">
      <c r="G892" s="92"/>
    </row>
    <row r="893" spans="1:7">
      <c r="B893" s="56" t="s">
        <v>16</v>
      </c>
      <c r="C893" s="47">
        <v>22391</v>
      </c>
      <c r="D893" s="47">
        <v>59.35</v>
      </c>
      <c r="E893" s="48">
        <v>2152.5825</v>
      </c>
      <c r="F893" s="49">
        <v>9.61360591309008E-2</v>
      </c>
      <c r="G893" s="92"/>
    </row>
    <row r="894" spans="1:7">
      <c r="G894" s="92"/>
    </row>
    <row r="895" spans="1:7">
      <c r="A895" s="13" t="s">
        <v>7</v>
      </c>
      <c r="B895" s="56" t="s">
        <v>17</v>
      </c>
      <c r="C895" s="47">
        <v>23603</v>
      </c>
      <c r="D895" s="47">
        <v>58.08</v>
      </c>
      <c r="E895" s="48">
        <v>2274.4490999999998</v>
      </c>
      <c r="F895" s="49">
        <v>9.6362712367071973E-2</v>
      </c>
      <c r="G895" s="92"/>
    </row>
    <row r="896" spans="1:7">
      <c r="G896" s="92" t="s">
        <v>193</v>
      </c>
    </row>
    <row r="897" spans="2:7">
      <c r="B897" s="56" t="s">
        <v>18</v>
      </c>
      <c r="C897" s="47">
        <v>25037</v>
      </c>
      <c r="D897" s="47">
        <v>107.81</v>
      </c>
      <c r="E897" s="48">
        <v>1898.7462</v>
      </c>
      <c r="F897" s="49">
        <v>7.5837608339657303E-2</v>
      </c>
      <c r="G897" s="92"/>
    </row>
    <row r="898" spans="2:7">
      <c r="G898" s="92"/>
    </row>
    <row r="899" spans="2:7">
      <c r="B899" s="56" t="s">
        <v>19</v>
      </c>
      <c r="C899" s="47">
        <v>26767</v>
      </c>
      <c r="D899" s="47">
        <v>147.97</v>
      </c>
      <c r="E899" s="48">
        <v>2469.1606000000002</v>
      </c>
      <c r="F899" s="49">
        <v>9.2246445249747816E-2</v>
      </c>
      <c r="G899" s="92"/>
    </row>
    <row r="900" spans="2:7">
      <c r="G900" s="92"/>
    </row>
    <row r="901" spans="2:7">
      <c r="B901" s="56" t="s">
        <v>20</v>
      </c>
      <c r="C901" s="47">
        <v>29827</v>
      </c>
      <c r="D901" s="47">
        <v>133.53</v>
      </c>
      <c r="E901" s="48">
        <v>2521.5720000000001</v>
      </c>
      <c r="F901" s="49">
        <v>8.4539913501190209E-2</v>
      </c>
      <c r="G901" s="92"/>
    </row>
    <row r="902" spans="2:7">
      <c r="C902" s="50">
        <f>SUM(C879:C901)</f>
        <v>333499</v>
      </c>
      <c r="D902" s="50">
        <f>MAX(D876:D901)</f>
        <v>149.68</v>
      </c>
      <c r="E902" s="51">
        <f>SUM(E879:E901)</f>
        <v>27079.843799999999</v>
      </c>
      <c r="F902" s="2">
        <f>E902/C902</f>
        <v>8.1199175409821314E-2</v>
      </c>
      <c r="G902" s="92"/>
    </row>
    <row r="903" spans="2:7">
      <c r="B903" s="59" t="s">
        <v>184</v>
      </c>
      <c r="C903" s="4"/>
      <c r="D903" s="52"/>
      <c r="E903" s="44">
        <f>SUM(E902,E875)</f>
        <v>27079.843799999999</v>
      </c>
      <c r="G903" s="74"/>
    </row>
    <row r="904" spans="2:7">
      <c r="B904" s="57"/>
      <c r="C904" s="58"/>
    </row>
    <row r="905" spans="2:7">
      <c r="B905" s="57"/>
      <c r="C905" s="58"/>
    </row>
    <row r="906" spans="2:7">
      <c r="B906" s="4" t="s">
        <v>259</v>
      </c>
      <c r="C906" s="45" t="s">
        <v>260</v>
      </c>
    </row>
    <row r="908" spans="2:7">
      <c r="C908" s="54" t="s">
        <v>8</v>
      </c>
    </row>
    <row r="910" spans="2:7">
      <c r="B910" s="56" t="s">
        <v>9</v>
      </c>
      <c r="C910" s="47">
        <v>116965</v>
      </c>
      <c r="D910" s="47">
        <v>316.89999999999998</v>
      </c>
      <c r="E910" s="48">
        <v>9276.1779000000006</v>
      </c>
      <c r="F910" s="49">
        <v>7.9307296199717867E-2</v>
      </c>
      <c r="G910" s="89" t="s">
        <v>297</v>
      </c>
    </row>
    <row r="911" spans="2:7">
      <c r="G911" s="92"/>
    </row>
    <row r="912" spans="2:7">
      <c r="B912" s="56" t="s">
        <v>10</v>
      </c>
      <c r="C912" s="47">
        <v>110189</v>
      </c>
      <c r="D912" s="47">
        <v>332.11</v>
      </c>
      <c r="E912" s="48">
        <v>7140.4154000000008</v>
      </c>
      <c r="F912" s="49">
        <v>6.4801526468159246E-2</v>
      </c>
      <c r="G912" s="92"/>
    </row>
    <row r="913" spans="1:7">
      <c r="G913" s="92"/>
    </row>
    <row r="914" spans="1:7">
      <c r="B914" s="56" t="s">
        <v>11</v>
      </c>
      <c r="C914" s="47">
        <v>99176</v>
      </c>
      <c r="D914" s="47">
        <v>323.08</v>
      </c>
      <c r="E914" s="48">
        <v>6927.3415999999988</v>
      </c>
      <c r="F914" s="49">
        <v>6.9848971525369036E-2</v>
      </c>
      <c r="G914" s="92"/>
    </row>
    <row r="915" spans="1:7">
      <c r="G915" s="92"/>
    </row>
    <row r="916" spans="1:7">
      <c r="B916" s="56" t="s">
        <v>12</v>
      </c>
      <c r="C916" s="47">
        <v>101419</v>
      </c>
      <c r="D916" s="47">
        <v>250.49</v>
      </c>
      <c r="E916" s="48">
        <v>6390.3166000000001</v>
      </c>
      <c r="F916" s="49">
        <v>6.3009067334523106E-2</v>
      </c>
      <c r="G916" s="92"/>
    </row>
    <row r="917" spans="1:7">
      <c r="G917" s="92"/>
    </row>
    <row r="918" spans="1:7">
      <c r="B918" s="56" t="s">
        <v>13</v>
      </c>
      <c r="C918" s="47">
        <v>88858</v>
      </c>
      <c r="D918" s="47">
        <v>214.81</v>
      </c>
      <c r="E918" s="48">
        <v>6557.2158999999992</v>
      </c>
      <c r="F918" s="49">
        <v>7.3794322402034707E-2</v>
      </c>
      <c r="G918" s="92"/>
    </row>
    <row r="919" spans="1:7">
      <c r="G919" s="92"/>
    </row>
    <row r="920" spans="1:7">
      <c r="B920" s="56" t="s">
        <v>14</v>
      </c>
      <c r="C920" s="47">
        <v>88947</v>
      </c>
      <c r="D920" s="47">
        <v>175.29</v>
      </c>
      <c r="E920" s="48">
        <v>6154.6194999999998</v>
      </c>
      <c r="F920" s="49">
        <v>6.9194233644754743E-2</v>
      </c>
      <c r="G920" s="92"/>
    </row>
    <row r="921" spans="1:7">
      <c r="G921" s="92"/>
    </row>
    <row r="922" spans="1:7">
      <c r="A922" s="4" t="s">
        <v>184</v>
      </c>
      <c r="B922" s="56" t="s">
        <v>15</v>
      </c>
      <c r="C922" s="47">
        <v>89319</v>
      </c>
      <c r="D922" s="47">
        <v>182.64</v>
      </c>
      <c r="E922" s="48">
        <v>11259.9954</v>
      </c>
      <c r="F922" s="49">
        <v>0.12606495146609345</v>
      </c>
      <c r="G922" s="92"/>
    </row>
    <row r="923" spans="1:7">
      <c r="G923" s="92"/>
    </row>
    <row r="924" spans="1:7" s="3" customFormat="1" ht="12.75" customHeight="1">
      <c r="A924" s="11" t="s">
        <v>78</v>
      </c>
      <c r="B924" s="56" t="s">
        <v>16</v>
      </c>
      <c r="C924" s="47">
        <v>82408</v>
      </c>
      <c r="D924" s="47">
        <v>173.09</v>
      </c>
      <c r="E924" s="48">
        <v>7922.3804</v>
      </c>
      <c r="F924" s="49">
        <v>9.6136059605863494E-2</v>
      </c>
      <c r="G924" s="92"/>
    </row>
    <row r="925" spans="1:7">
      <c r="G925" s="92"/>
    </row>
    <row r="926" spans="1:7">
      <c r="B926" s="56" t="s">
        <v>17</v>
      </c>
      <c r="C926" s="47">
        <v>91577</v>
      </c>
      <c r="D926" s="47">
        <v>186.75</v>
      </c>
      <c r="E926" s="48">
        <v>8824.6080000000002</v>
      </c>
      <c r="F926" s="49">
        <v>9.6362711161099401E-2</v>
      </c>
      <c r="G926" s="92"/>
    </row>
    <row r="927" spans="1:7">
      <c r="A927" s="13" t="s">
        <v>7</v>
      </c>
      <c r="G927" s="92"/>
    </row>
    <row r="928" spans="1:7">
      <c r="B928" s="56" t="s">
        <v>18</v>
      </c>
      <c r="C928" s="47">
        <v>90055</v>
      </c>
      <c r="D928" s="47">
        <v>208.5</v>
      </c>
      <c r="E928" s="48">
        <v>6829.5556999999999</v>
      </c>
      <c r="F928" s="49">
        <v>7.5837607017933475E-2</v>
      </c>
      <c r="G928" s="92"/>
    </row>
    <row r="929" spans="2:7">
      <c r="G929" s="92"/>
    </row>
    <row r="930" spans="2:7">
      <c r="B930" s="56" t="s">
        <v>19</v>
      </c>
      <c r="C930" s="47">
        <v>95411</v>
      </c>
      <c r="D930" s="47">
        <v>296.29000000000002</v>
      </c>
      <c r="E930" s="48">
        <v>8801.3256999999994</v>
      </c>
      <c r="F930" s="49">
        <v>9.2246446426512654E-2</v>
      </c>
      <c r="G930" s="92"/>
    </row>
    <row r="931" spans="2:7">
      <c r="G931" s="92"/>
    </row>
    <row r="932" spans="2:7">
      <c r="B932" s="56" t="s">
        <v>20</v>
      </c>
      <c r="C932" s="47">
        <v>105239</v>
      </c>
      <c r="D932" s="47">
        <v>322.14</v>
      </c>
      <c r="E932" s="48">
        <v>8896.8958000000002</v>
      </c>
      <c r="F932" s="49">
        <v>8.4539912009806248E-2</v>
      </c>
      <c r="G932" s="92"/>
    </row>
    <row r="933" spans="2:7">
      <c r="C933" s="50">
        <f>SUM(C910:C932)</f>
        <v>1159563</v>
      </c>
      <c r="D933" s="50">
        <f>MAX(D907:D932)</f>
        <v>332.11</v>
      </c>
      <c r="E933" s="51">
        <f>SUM(E910:E932)</f>
        <v>94980.847899999993</v>
      </c>
      <c r="F933" s="2">
        <f>E933/C933</f>
        <v>8.1910899105956295E-2</v>
      </c>
      <c r="G933" s="92"/>
    </row>
    <row r="934" spans="2:7">
      <c r="B934" s="59" t="s">
        <v>184</v>
      </c>
      <c r="C934" s="4"/>
      <c r="D934" s="52"/>
      <c r="E934" s="44">
        <f>SUM(E933,E906)</f>
        <v>94980.847899999993</v>
      </c>
      <c r="G934" s="75"/>
    </row>
    <row r="935" spans="2:7">
      <c r="B935" s="57"/>
      <c r="C935" s="58"/>
    </row>
    <row r="936" spans="2:7">
      <c r="B936" s="57"/>
      <c r="C936" s="58"/>
    </row>
    <row r="937" spans="2:7">
      <c r="B937" s="4" t="s">
        <v>261</v>
      </c>
      <c r="C937" s="45" t="s">
        <v>262</v>
      </c>
    </row>
    <row r="939" spans="2:7">
      <c r="C939" s="54" t="s">
        <v>8</v>
      </c>
    </row>
    <row r="941" spans="2:7">
      <c r="B941" s="56" t="s">
        <v>9</v>
      </c>
      <c r="C941" s="47">
        <v>18825</v>
      </c>
      <c r="D941" s="47">
        <v>51.63</v>
      </c>
      <c r="E941" s="48">
        <v>1492.9599000000003</v>
      </c>
      <c r="F941" s="49">
        <v>7.9307298804780865E-2</v>
      </c>
      <c r="G941" s="89" t="s">
        <v>298</v>
      </c>
    </row>
    <row r="942" spans="2:7">
      <c r="G942" s="92"/>
    </row>
    <row r="943" spans="2:7">
      <c r="B943" s="56" t="s">
        <v>10</v>
      </c>
      <c r="C943" s="47">
        <v>18645</v>
      </c>
      <c r="D943" s="47">
        <v>50.74</v>
      </c>
      <c r="E943" s="48">
        <v>1208.2244000000001</v>
      </c>
      <c r="F943" s="49">
        <v>6.4801523196567443E-2</v>
      </c>
      <c r="G943" s="92"/>
    </row>
    <row r="944" spans="2:7">
      <c r="G944" s="92"/>
    </row>
    <row r="945" spans="1:7">
      <c r="B945" s="56" t="s">
        <v>11</v>
      </c>
      <c r="C945" s="47">
        <v>14026</v>
      </c>
      <c r="D945" s="47">
        <v>45.16</v>
      </c>
      <c r="E945" s="48">
        <v>979.70159999999998</v>
      </c>
      <c r="F945" s="49">
        <v>6.9848966205618132E-2</v>
      </c>
      <c r="G945" s="92"/>
    </row>
    <row r="946" spans="1:7">
      <c r="G946" s="92"/>
    </row>
    <row r="947" spans="1:7">
      <c r="B947" s="56" t="s">
        <v>12</v>
      </c>
      <c r="C947" s="47">
        <v>14292</v>
      </c>
      <c r="D947" s="47">
        <v>42.06</v>
      </c>
      <c r="E947" s="48">
        <v>900.52560000000017</v>
      </c>
      <c r="F947" s="49">
        <v>6.3009068010075567E-2</v>
      </c>
      <c r="G947" s="92"/>
    </row>
    <row r="948" spans="1:7">
      <c r="G948" s="92"/>
    </row>
    <row r="949" spans="1:7">
      <c r="B949" s="56" t="s">
        <v>13</v>
      </c>
      <c r="C949" s="47">
        <v>14680</v>
      </c>
      <c r="D949" s="47">
        <v>41.69</v>
      </c>
      <c r="E949" s="48">
        <v>1083.3006</v>
      </c>
      <c r="F949" s="49">
        <v>7.3794318801089914E-2</v>
      </c>
      <c r="G949" s="92"/>
    </row>
    <row r="950" spans="1:7">
      <c r="G950" s="92"/>
    </row>
    <row r="951" spans="1:7">
      <c r="B951" s="56" t="s">
        <v>14</v>
      </c>
      <c r="C951" s="47">
        <v>16524</v>
      </c>
      <c r="D951" s="47">
        <v>38.58</v>
      </c>
      <c r="E951" s="48">
        <v>1143.3656000000001</v>
      </c>
      <c r="F951" s="49">
        <v>6.9194238683127574E-2</v>
      </c>
      <c r="G951" s="92"/>
    </row>
    <row r="952" spans="1:7">
      <c r="G952" s="92"/>
    </row>
    <row r="953" spans="1:7">
      <c r="A953" s="13" t="s">
        <v>7</v>
      </c>
      <c r="B953" s="56" t="s">
        <v>15</v>
      </c>
      <c r="C953" s="47">
        <v>17022</v>
      </c>
      <c r="D953" s="47">
        <v>37.869999999999997</v>
      </c>
      <c r="E953" s="48">
        <v>2145.8775999999998</v>
      </c>
      <c r="F953" s="49">
        <v>0.12606495123957231</v>
      </c>
      <c r="G953" s="92"/>
    </row>
    <row r="954" spans="1:7">
      <c r="G954" s="92"/>
    </row>
    <row r="955" spans="1:7">
      <c r="B955" s="56" t="s">
        <v>16</v>
      </c>
      <c r="C955" s="47">
        <v>15398</v>
      </c>
      <c r="D955" s="47">
        <v>38.159999999999997</v>
      </c>
      <c r="E955" s="48">
        <v>1480.3030000000001</v>
      </c>
      <c r="F955" s="49">
        <v>9.6136056630731256E-2</v>
      </c>
      <c r="G955" s="92"/>
    </row>
    <row r="956" spans="1:7">
      <c r="G956" s="92"/>
    </row>
    <row r="957" spans="1:7">
      <c r="B957" s="56" t="s">
        <v>17</v>
      </c>
      <c r="C957" s="47">
        <v>14690</v>
      </c>
      <c r="D957" s="47">
        <v>35.450000000000003</v>
      </c>
      <c r="E957" s="48">
        <v>1415.5682000000002</v>
      </c>
      <c r="F957" s="49">
        <v>9.6362709326072146E-2</v>
      </c>
      <c r="G957" s="92"/>
    </row>
    <row r="958" spans="1:7">
      <c r="G958" s="92"/>
    </row>
    <row r="959" spans="1:7">
      <c r="B959" s="56" t="s">
        <v>18</v>
      </c>
      <c r="C959" s="47">
        <v>11789</v>
      </c>
      <c r="D959" s="47">
        <v>33.159999999999997</v>
      </c>
      <c r="E959" s="48">
        <v>894.04960000000005</v>
      </c>
      <c r="F959" s="49">
        <v>7.5837611332598184E-2</v>
      </c>
      <c r="G959" s="92"/>
    </row>
    <row r="960" spans="1:7">
      <c r="G960" s="92"/>
    </row>
    <row r="961" spans="2:7">
      <c r="B961" s="56" t="s">
        <v>19</v>
      </c>
      <c r="C961" s="47">
        <v>11695</v>
      </c>
      <c r="D961" s="47">
        <v>33.04</v>
      </c>
      <c r="E961" s="48">
        <v>1078.8222000000001</v>
      </c>
      <c r="F961" s="49">
        <v>9.2246447199657966E-2</v>
      </c>
      <c r="G961" s="92"/>
    </row>
    <row r="962" spans="2:7">
      <c r="G962" s="92"/>
    </row>
    <row r="963" spans="2:7">
      <c r="B963" s="56" t="s">
        <v>20</v>
      </c>
      <c r="C963" s="47">
        <v>12785</v>
      </c>
      <c r="D963" s="47">
        <v>39.770000000000003</v>
      </c>
      <c r="E963" s="48">
        <v>1080.8427999999999</v>
      </c>
      <c r="F963" s="49">
        <v>8.4539913961673832E-2</v>
      </c>
      <c r="G963" s="92"/>
    </row>
    <row r="964" spans="2:7">
      <c r="C964" s="50">
        <f>SUM(C941:C963)</f>
        <v>180371</v>
      </c>
      <c r="D964" s="50">
        <f>MAX(D938:D963)</f>
        <v>51.63</v>
      </c>
      <c r="E964" s="51">
        <f>SUM(E941:E963)</f>
        <v>14903.541100000002</v>
      </c>
      <c r="F964" s="2">
        <f>E964/C964</f>
        <v>8.2627146825154832E-2</v>
      </c>
      <c r="G964" s="92"/>
    </row>
    <row r="965" spans="2:7">
      <c r="B965" s="57"/>
      <c r="C965" s="58"/>
      <c r="G965" s="76"/>
    </row>
    <row r="966" spans="2:7">
      <c r="C966" s="54" t="s">
        <v>21</v>
      </c>
    </row>
    <row r="968" spans="2:7">
      <c r="B968" s="56" t="s">
        <v>9</v>
      </c>
      <c r="C968" s="47">
        <v>1</v>
      </c>
      <c r="E968" s="48">
        <v>0.5675</v>
      </c>
      <c r="F968" s="49">
        <v>0.5675</v>
      </c>
      <c r="G968" s="89"/>
    </row>
    <row r="969" spans="2:7">
      <c r="G969" s="92"/>
    </row>
    <row r="970" spans="2:7">
      <c r="B970" s="56" t="s">
        <v>10</v>
      </c>
      <c r="C970" s="47">
        <v>1</v>
      </c>
      <c r="E970" s="48">
        <v>0.54269999999999996</v>
      </c>
      <c r="F970" s="49">
        <v>0.54269999999999996</v>
      </c>
      <c r="G970" s="92"/>
    </row>
    <row r="971" spans="2:7">
      <c r="G971" s="92"/>
    </row>
    <row r="972" spans="2:7">
      <c r="B972" s="56" t="s">
        <v>11</v>
      </c>
      <c r="C972" s="47">
        <v>0</v>
      </c>
      <c r="E972" s="48">
        <v>0</v>
      </c>
      <c r="F972" s="49">
        <v>0</v>
      </c>
      <c r="G972" s="92"/>
    </row>
    <row r="973" spans="2:7">
      <c r="G973" s="92"/>
    </row>
    <row r="974" spans="2:7">
      <c r="B974" s="56" t="s">
        <v>12</v>
      </c>
      <c r="C974" s="47">
        <v>1</v>
      </c>
      <c r="E974" s="48">
        <v>0.51729999999999998</v>
      </c>
      <c r="F974" s="49">
        <v>0.51729999999999998</v>
      </c>
      <c r="G974" s="92"/>
    </row>
    <row r="975" spans="2:7">
      <c r="G975" s="92"/>
    </row>
    <row r="976" spans="2:7">
      <c r="B976" s="56" t="s">
        <v>13</v>
      </c>
      <c r="C976" s="47">
        <v>1</v>
      </c>
      <c r="E976" s="48">
        <v>0.49450000000000005</v>
      </c>
      <c r="F976" s="49">
        <v>0.49450000000000005</v>
      </c>
      <c r="G976" s="92"/>
    </row>
    <row r="977" spans="1:7">
      <c r="G977" s="92"/>
    </row>
    <row r="978" spans="1:7">
      <c r="B978" s="56" t="s">
        <v>14</v>
      </c>
      <c r="C978" s="47">
        <v>0</v>
      </c>
      <c r="E978" s="48">
        <v>0</v>
      </c>
      <c r="F978" s="49">
        <v>0</v>
      </c>
      <c r="G978" s="92"/>
    </row>
    <row r="979" spans="1:7">
      <c r="G979" s="92"/>
    </row>
    <row r="980" spans="1:7">
      <c r="A980" s="4" t="s">
        <v>184</v>
      </c>
      <c r="B980" s="56" t="s">
        <v>15</v>
      </c>
      <c r="C980" s="47">
        <v>1</v>
      </c>
      <c r="E980" s="48">
        <v>0.5665</v>
      </c>
      <c r="F980" s="49">
        <v>0.5665</v>
      </c>
      <c r="G980" s="92"/>
    </row>
    <row r="981" spans="1:7">
      <c r="G981" s="92"/>
    </row>
    <row r="982" spans="1:7" s="3" customFormat="1">
      <c r="A982" s="11" t="s">
        <v>81</v>
      </c>
      <c r="B982" s="56" t="s">
        <v>16</v>
      </c>
      <c r="C982" s="47">
        <v>0</v>
      </c>
      <c r="D982" s="24"/>
      <c r="E982" s="48">
        <v>0</v>
      </c>
      <c r="F982" s="49">
        <v>0</v>
      </c>
      <c r="G982" s="92"/>
    </row>
    <row r="983" spans="1:7">
      <c r="G983" s="92"/>
    </row>
    <row r="984" spans="1:7">
      <c r="B984" s="56" t="s">
        <v>17</v>
      </c>
      <c r="C984" s="47">
        <v>1</v>
      </c>
      <c r="E984" s="48">
        <v>0.58189999999999997</v>
      </c>
      <c r="F984" s="49">
        <v>0.58189999999999997</v>
      </c>
      <c r="G984" s="92"/>
    </row>
    <row r="985" spans="1:7">
      <c r="A985" s="13" t="s">
        <v>7</v>
      </c>
      <c r="G985" s="92"/>
    </row>
    <row r="986" spans="1:7">
      <c r="B986" s="56" t="s">
        <v>18</v>
      </c>
      <c r="C986" s="47">
        <v>0</v>
      </c>
      <c r="E986" s="48">
        <v>0</v>
      </c>
      <c r="F986" s="49">
        <v>0</v>
      </c>
      <c r="G986" s="92"/>
    </row>
    <row r="987" spans="1:7">
      <c r="G987" s="92"/>
    </row>
    <row r="988" spans="1:7">
      <c r="B988" s="56" t="s">
        <v>19</v>
      </c>
      <c r="C988" s="47">
        <v>1</v>
      </c>
      <c r="E988" s="48">
        <v>0.62239999999999995</v>
      </c>
      <c r="F988" s="49">
        <v>0.62239999999999995</v>
      </c>
      <c r="G988" s="92"/>
    </row>
    <row r="989" spans="1:7">
      <c r="G989" s="92"/>
    </row>
    <row r="990" spans="1:7">
      <c r="B990" s="56" t="s">
        <v>20</v>
      </c>
      <c r="C990" s="47">
        <v>0</v>
      </c>
      <c r="E990" s="48">
        <v>0</v>
      </c>
      <c r="F990" s="49">
        <v>0</v>
      </c>
      <c r="G990" s="92"/>
    </row>
    <row r="991" spans="1:7">
      <c r="C991" s="50">
        <f>SUM(C968:C990)</f>
        <v>7</v>
      </c>
      <c r="D991" s="50">
        <f>MAX(D965:D990)</f>
        <v>0</v>
      </c>
      <c r="E991" s="51">
        <f>SUM(E968:E990)</f>
        <v>3.8927999999999998</v>
      </c>
      <c r="F991" s="2">
        <f>E991/C991</f>
        <v>0.55611428571428567</v>
      </c>
      <c r="G991" s="92"/>
    </row>
    <row r="992" spans="1:7">
      <c r="B992" s="59" t="s">
        <v>184</v>
      </c>
      <c r="C992" s="4"/>
      <c r="D992" s="52"/>
      <c r="E992" s="44">
        <f>SUM(E991,E964)</f>
        <v>14907.433900000002</v>
      </c>
    </row>
    <row r="994" spans="2:7">
      <c r="B994" s="57"/>
      <c r="C994" s="58"/>
    </row>
    <row r="995" spans="2:7">
      <c r="B995" s="4" t="s">
        <v>263</v>
      </c>
      <c r="C995" s="45" t="s">
        <v>264</v>
      </c>
    </row>
    <row r="997" spans="2:7">
      <c r="C997" s="54" t="s">
        <v>8</v>
      </c>
    </row>
    <row r="999" spans="2:7">
      <c r="B999" s="56" t="s">
        <v>9</v>
      </c>
      <c r="C999" s="47">
        <v>408973</v>
      </c>
      <c r="D999" s="47">
        <v>939</v>
      </c>
      <c r="E999" s="48">
        <v>32434.542799999999</v>
      </c>
      <c r="F999" s="49">
        <v>7.9307296080670359E-2</v>
      </c>
      <c r="G999" s="89" t="s">
        <v>308</v>
      </c>
    </row>
    <row r="1000" spans="2:7">
      <c r="G1000" s="92"/>
    </row>
    <row r="1001" spans="2:7">
      <c r="B1001" s="56" t="s">
        <v>10</v>
      </c>
      <c r="C1001" s="47">
        <v>319150</v>
      </c>
      <c r="D1001" s="47">
        <v>939</v>
      </c>
      <c r="E1001" s="48">
        <v>20681.4071</v>
      </c>
      <c r="F1001" s="49">
        <v>6.4801526241579185E-2</v>
      </c>
      <c r="G1001" s="92"/>
    </row>
    <row r="1002" spans="2:7">
      <c r="G1002" s="92"/>
    </row>
    <row r="1003" spans="2:7">
      <c r="B1003" s="56" t="s">
        <v>11</v>
      </c>
      <c r="C1003" s="47">
        <v>371153</v>
      </c>
      <c r="D1003" s="47">
        <v>953</v>
      </c>
      <c r="E1003" s="48">
        <v>25924.655200000001</v>
      </c>
      <c r="F1003" s="49">
        <v>6.9848971179001657E-2</v>
      </c>
      <c r="G1003" s="92"/>
    </row>
    <row r="1004" spans="2:7">
      <c r="G1004" s="92"/>
    </row>
    <row r="1005" spans="2:7">
      <c r="B1005" s="56" t="s">
        <v>12</v>
      </c>
      <c r="C1005" s="47">
        <v>284147</v>
      </c>
      <c r="D1005" s="47">
        <v>953</v>
      </c>
      <c r="E1005" s="48">
        <v>17903.8374</v>
      </c>
      <c r="F1005" s="49">
        <v>6.3009067137784314E-2</v>
      </c>
      <c r="G1005" s="92"/>
    </row>
    <row r="1006" spans="2:7">
      <c r="G1006" s="92"/>
    </row>
    <row r="1007" spans="2:7">
      <c r="B1007" s="56" t="s">
        <v>13</v>
      </c>
      <c r="C1007" s="47">
        <v>273041</v>
      </c>
      <c r="D1007" s="47">
        <v>0</v>
      </c>
      <c r="E1007" s="48">
        <v>20148.875499999998</v>
      </c>
      <c r="F1007" s="49">
        <v>7.3794322098146431E-2</v>
      </c>
      <c r="G1007" s="92"/>
    </row>
    <row r="1008" spans="2:7">
      <c r="G1008" s="92"/>
    </row>
    <row r="1009" spans="1:7">
      <c r="B1009" s="56" t="s">
        <v>14</v>
      </c>
      <c r="C1009" s="47">
        <v>272265</v>
      </c>
      <c r="D1009" s="47">
        <v>953</v>
      </c>
      <c r="E1009" s="48">
        <v>18839.1682</v>
      </c>
      <c r="F1009" s="49">
        <v>6.9194234293794635E-2</v>
      </c>
      <c r="G1009" s="92"/>
    </row>
    <row r="1010" spans="1:7">
      <c r="G1010" s="92"/>
    </row>
    <row r="1011" spans="1:7">
      <c r="A1011" s="13" t="s">
        <v>7</v>
      </c>
      <c r="B1011" s="56" t="s">
        <v>15</v>
      </c>
      <c r="C1011" s="47">
        <v>276443</v>
      </c>
      <c r="D1011" s="47">
        <v>953</v>
      </c>
      <c r="E1011" s="48">
        <v>34849.773500000003</v>
      </c>
      <c r="F1011" s="49">
        <v>0.12606495190690306</v>
      </c>
      <c r="G1011" s="92"/>
    </row>
    <row r="1012" spans="1:7">
      <c r="G1012" s="92" t="s">
        <v>193</v>
      </c>
    </row>
    <row r="1013" spans="1:7">
      <c r="B1013" s="56" t="s">
        <v>16</v>
      </c>
      <c r="C1013" s="47">
        <v>293988</v>
      </c>
      <c r="D1013" s="47">
        <v>953</v>
      </c>
      <c r="E1013" s="48">
        <v>28262.848000000002</v>
      </c>
      <c r="F1013" s="49">
        <v>9.6136059975237081E-2</v>
      </c>
      <c r="G1013" s="92"/>
    </row>
    <row r="1014" spans="1:7">
      <c r="G1014" s="92"/>
    </row>
    <row r="1015" spans="1:7">
      <c r="B1015" s="56" t="s">
        <v>17</v>
      </c>
      <c r="C1015" s="47">
        <v>222910</v>
      </c>
      <c r="D1015" s="47">
        <v>956</v>
      </c>
      <c r="E1015" s="48">
        <v>21480.212000000003</v>
      </c>
      <c r="F1015" s="49">
        <v>9.6362711408191637E-2</v>
      </c>
      <c r="G1015" s="92"/>
    </row>
    <row r="1016" spans="1:7">
      <c r="G1016" s="92"/>
    </row>
    <row r="1017" spans="1:7">
      <c r="B1017" s="56" t="s">
        <v>18</v>
      </c>
      <c r="C1017" s="47">
        <v>283207</v>
      </c>
      <c r="D1017" s="47">
        <v>1390</v>
      </c>
      <c r="E1017" s="48">
        <v>21477.741300000005</v>
      </c>
      <c r="F1017" s="49">
        <v>7.5837607474391514E-2</v>
      </c>
      <c r="G1017" s="92"/>
    </row>
    <row r="1018" spans="1:7">
      <c r="G1018" s="92"/>
    </row>
    <row r="1019" spans="1:7">
      <c r="B1019" s="56" t="s">
        <v>19</v>
      </c>
      <c r="C1019" s="47">
        <v>256693</v>
      </c>
      <c r="D1019" s="47">
        <v>953</v>
      </c>
      <c r="E1019" s="48">
        <v>23679.017000000003</v>
      </c>
      <c r="F1019" s="49">
        <v>9.2246446143837188E-2</v>
      </c>
      <c r="G1019" s="92"/>
    </row>
    <row r="1020" spans="1:7">
      <c r="G1020" s="92"/>
    </row>
    <row r="1021" spans="1:7">
      <c r="B1021" s="56" t="s">
        <v>20</v>
      </c>
      <c r="C1021" s="47">
        <v>297225</v>
      </c>
      <c r="D1021" s="47">
        <v>953</v>
      </c>
      <c r="E1021" s="48">
        <v>25127.375499999998</v>
      </c>
      <c r="F1021" s="49">
        <v>8.4539912524181998E-2</v>
      </c>
      <c r="G1021" s="92"/>
    </row>
    <row r="1022" spans="1:7">
      <c r="C1022" s="50">
        <f>SUM(C999:C1021)</f>
        <v>3559195</v>
      </c>
      <c r="D1022" s="50">
        <f>MAX(D996:D1021)</f>
        <v>1390</v>
      </c>
      <c r="E1022" s="51">
        <f>SUM(E999:E1021)</f>
        <v>290809.4535</v>
      </c>
      <c r="F1022" s="2">
        <f>E1022/C1022</f>
        <v>8.1706524509053316E-2</v>
      </c>
      <c r="G1022" s="92"/>
    </row>
    <row r="1023" spans="1:7">
      <c r="B1023" s="59" t="s">
        <v>184</v>
      </c>
      <c r="C1023" s="4"/>
      <c r="D1023" s="52"/>
      <c r="E1023" s="44">
        <f>SUM(E1022,E995)</f>
        <v>290809.4535</v>
      </c>
      <c r="G1023" s="77"/>
    </row>
    <row r="1025" spans="1:7">
      <c r="B1025" s="57"/>
      <c r="C1025" s="58"/>
    </row>
    <row r="1026" spans="1:7">
      <c r="B1026" s="4" t="s">
        <v>265</v>
      </c>
      <c r="C1026" s="45" t="s">
        <v>266</v>
      </c>
    </row>
    <row r="1028" spans="1:7">
      <c r="C1028" s="54" t="s">
        <v>8</v>
      </c>
    </row>
    <row r="1030" spans="1:7">
      <c r="B1030" s="56" t="s">
        <v>9</v>
      </c>
      <c r="C1030" s="47">
        <v>128766</v>
      </c>
      <c r="E1030" s="48">
        <v>10212.08</v>
      </c>
      <c r="F1030" s="49">
        <v>7.9307270552785664E-2</v>
      </c>
      <c r="G1030" s="89" t="s">
        <v>299</v>
      </c>
    </row>
    <row r="1031" spans="1:7">
      <c r="G1031" s="92"/>
    </row>
    <row r="1032" spans="1:7">
      <c r="B1032" s="56" t="s">
        <v>10</v>
      </c>
      <c r="C1032" s="47">
        <v>130599</v>
      </c>
      <c r="E1032" s="48">
        <v>8463.01</v>
      </c>
      <c r="F1032" s="49">
        <v>6.4801491588756421E-2</v>
      </c>
      <c r="G1032" s="92"/>
    </row>
    <row r="1033" spans="1:7">
      <c r="G1033" s="92"/>
    </row>
    <row r="1034" spans="1:7">
      <c r="B1034" s="56" t="s">
        <v>11</v>
      </c>
      <c r="C1034" s="47">
        <v>124548</v>
      </c>
      <c r="E1034" s="48">
        <v>8699.5499999999993</v>
      </c>
      <c r="F1034" s="49">
        <v>6.9848973889584734E-2</v>
      </c>
      <c r="G1034" s="92"/>
    </row>
    <row r="1035" spans="1:7">
      <c r="G1035" s="92"/>
    </row>
    <row r="1036" spans="1:7">
      <c r="B1036" s="56" t="s">
        <v>12</v>
      </c>
      <c r="C1036" s="47">
        <v>162780</v>
      </c>
      <c r="E1036" s="48">
        <v>10256.620000000001</v>
      </c>
      <c r="F1036" s="49">
        <v>6.3009092026047417E-2</v>
      </c>
      <c r="G1036" s="92"/>
    </row>
    <row r="1037" spans="1:7">
      <c r="G1037" s="92"/>
    </row>
    <row r="1038" spans="1:7">
      <c r="A1038" s="4" t="s">
        <v>184</v>
      </c>
      <c r="B1038" s="56" t="s">
        <v>13</v>
      </c>
      <c r="C1038" s="47">
        <v>130161</v>
      </c>
      <c r="E1038" s="48">
        <v>9605.14</v>
      </c>
      <c r="F1038" s="49">
        <v>7.3794300904264712E-2</v>
      </c>
      <c r="G1038" s="92"/>
    </row>
    <row r="1039" spans="1:7">
      <c r="G1039" s="92"/>
    </row>
    <row r="1040" spans="1:7" s="3" customFormat="1">
      <c r="A1040" s="11" t="s">
        <v>84</v>
      </c>
      <c r="B1040" s="56" t="s">
        <v>14</v>
      </c>
      <c r="C1040" s="47">
        <v>134889</v>
      </c>
      <c r="D1040" s="24"/>
      <c r="E1040" s="48">
        <v>9337.3799999999992</v>
      </c>
      <c r="F1040" s="49">
        <v>6.9222694215243644E-2</v>
      </c>
      <c r="G1040" s="92"/>
    </row>
    <row r="1041" spans="1:7">
      <c r="G1041" s="92"/>
    </row>
    <row r="1042" spans="1:7">
      <c r="B1042" s="56" t="s">
        <v>15</v>
      </c>
      <c r="C1042" s="47">
        <v>140619</v>
      </c>
      <c r="E1042" s="48">
        <v>17727.13</v>
      </c>
      <c r="F1042" s="49">
        <v>0.12606496988315946</v>
      </c>
      <c r="G1042" s="92"/>
    </row>
    <row r="1043" spans="1:7">
      <c r="A1043" s="13" t="s">
        <v>7</v>
      </c>
      <c r="G1043" s="92"/>
    </row>
    <row r="1044" spans="1:7">
      <c r="B1044" s="56" t="s">
        <v>16</v>
      </c>
      <c r="C1044" s="47">
        <v>127992</v>
      </c>
      <c r="E1044" s="48">
        <v>12304.65</v>
      </c>
      <c r="F1044" s="49">
        <v>9.6136086630414397E-2</v>
      </c>
      <c r="G1044" s="92"/>
    </row>
    <row r="1045" spans="1:7">
      <c r="G1045" s="92"/>
    </row>
    <row r="1046" spans="1:7">
      <c r="B1046" s="56" t="s">
        <v>17</v>
      </c>
      <c r="C1046" s="47">
        <v>132326</v>
      </c>
      <c r="E1046" s="48">
        <v>12751.29</v>
      </c>
      <c r="F1046" s="49">
        <v>9.6362695161948522E-2</v>
      </c>
      <c r="G1046" s="92"/>
    </row>
    <row r="1047" spans="1:7">
      <c r="G1047" s="92"/>
    </row>
    <row r="1048" spans="1:7">
      <c r="B1048" s="56" t="s">
        <v>18</v>
      </c>
      <c r="C1048" s="47">
        <v>122760</v>
      </c>
      <c r="E1048" s="48">
        <v>9309.82</v>
      </c>
      <c r="F1048" s="49">
        <v>7.5837569240795044E-2</v>
      </c>
      <c r="G1048" s="92"/>
    </row>
    <row r="1049" spans="1:7">
      <c r="G1049" s="92"/>
    </row>
    <row r="1050" spans="1:7">
      <c r="B1050" s="56" t="s">
        <v>19</v>
      </c>
      <c r="C1050" s="47">
        <v>123058</v>
      </c>
      <c r="E1050" s="48">
        <v>11351.66</v>
      </c>
      <c r="F1050" s="49">
        <v>9.2246420387134515E-2</v>
      </c>
      <c r="G1050" s="92"/>
    </row>
    <row r="1051" spans="1:7">
      <c r="G1051" s="92"/>
    </row>
    <row r="1052" spans="1:7">
      <c r="B1052" s="56" t="s">
        <v>20</v>
      </c>
      <c r="C1052" s="47">
        <v>112213</v>
      </c>
      <c r="E1052" s="48">
        <v>9486.48</v>
      </c>
      <c r="F1052" s="49">
        <v>8.4539937440403515E-2</v>
      </c>
      <c r="G1052" s="92"/>
    </row>
    <row r="1053" spans="1:7">
      <c r="C1053" s="50">
        <f>SUM(C1030:C1052)</f>
        <v>1570711</v>
      </c>
      <c r="D1053" s="50">
        <f>MAX(D1027:D1052)</f>
        <v>0</v>
      </c>
      <c r="E1053" s="51">
        <f>SUM(E1030:E1052)</f>
        <v>129504.81000000001</v>
      </c>
      <c r="F1053" s="2">
        <f>E1053/C1053</f>
        <v>8.2449801395673691E-2</v>
      </c>
      <c r="G1053" s="92"/>
    </row>
    <row r="1054" spans="1:7">
      <c r="B1054" s="57"/>
      <c r="C1054" s="58"/>
      <c r="G1054" s="78"/>
    </row>
    <row r="1055" spans="1:7">
      <c r="C1055" s="54" t="s">
        <v>21</v>
      </c>
    </row>
    <row r="1057" spans="1:7">
      <c r="B1057" s="56" t="s">
        <v>9</v>
      </c>
      <c r="C1057" s="47">
        <v>96</v>
      </c>
      <c r="E1057" s="48">
        <v>54.477499999999999</v>
      </c>
      <c r="F1057" s="49">
        <v>0.56747395833333336</v>
      </c>
      <c r="G1057" s="89"/>
    </row>
    <row r="1058" spans="1:7">
      <c r="G1058" s="92"/>
    </row>
    <row r="1059" spans="1:7">
      <c r="B1059" s="56" t="s">
        <v>10</v>
      </c>
      <c r="C1059" s="47">
        <v>84</v>
      </c>
      <c r="E1059" s="48">
        <v>45.588200000000001</v>
      </c>
      <c r="F1059" s="49">
        <v>0.54271666666666663</v>
      </c>
      <c r="G1059" s="92"/>
    </row>
    <row r="1060" spans="1:7">
      <c r="G1060" s="92"/>
    </row>
    <row r="1061" spans="1:7">
      <c r="B1061" s="56" t="s">
        <v>11</v>
      </c>
      <c r="C1061" s="47">
        <v>103</v>
      </c>
      <c r="E1061" s="48">
        <v>54.237499999999997</v>
      </c>
      <c r="F1061" s="49">
        <v>0.52657766990291266</v>
      </c>
      <c r="G1061" s="92"/>
    </row>
    <row r="1062" spans="1:7">
      <c r="G1062" s="92"/>
    </row>
    <row r="1063" spans="1:7">
      <c r="B1063" s="56" t="s">
        <v>12</v>
      </c>
      <c r="C1063" s="47">
        <v>100</v>
      </c>
      <c r="E1063" s="48">
        <v>51.726500000000009</v>
      </c>
      <c r="F1063" s="49">
        <v>0.51726499999999997</v>
      </c>
      <c r="G1063" s="92"/>
    </row>
    <row r="1064" spans="1:7">
      <c r="G1064" s="92"/>
    </row>
    <row r="1065" spans="1:7">
      <c r="B1065" s="56" t="s">
        <v>13</v>
      </c>
      <c r="C1065" s="47">
        <v>141</v>
      </c>
      <c r="E1065" s="48">
        <v>69.721299999999999</v>
      </c>
      <c r="F1065" s="49">
        <v>0.49447730496453901</v>
      </c>
      <c r="G1065" s="92"/>
    </row>
    <row r="1066" spans="1:7">
      <c r="G1066" s="92"/>
    </row>
    <row r="1067" spans="1:7">
      <c r="B1067" s="56" t="s">
        <v>14</v>
      </c>
      <c r="C1067" s="47">
        <v>114</v>
      </c>
      <c r="E1067" s="48">
        <v>60.726700000000001</v>
      </c>
      <c r="F1067" s="49">
        <v>0.53269035087719296</v>
      </c>
      <c r="G1067" s="92"/>
    </row>
    <row r="1068" spans="1:7">
      <c r="G1068" s="92"/>
    </row>
    <row r="1069" spans="1:7">
      <c r="A1069" s="4" t="s">
        <v>184</v>
      </c>
      <c r="B1069" s="56" t="s">
        <v>15</v>
      </c>
      <c r="C1069" s="47">
        <v>102</v>
      </c>
      <c r="E1069" s="48">
        <v>57.7834</v>
      </c>
      <c r="F1069" s="49">
        <v>0.5665039215686275</v>
      </c>
      <c r="G1069" s="92"/>
    </row>
    <row r="1070" spans="1:7">
      <c r="G1070" s="92"/>
    </row>
    <row r="1071" spans="1:7" s="3" customFormat="1">
      <c r="A1071" s="11" t="s">
        <v>87</v>
      </c>
      <c r="B1071" s="56" t="s">
        <v>16</v>
      </c>
      <c r="C1071" s="47">
        <v>100</v>
      </c>
      <c r="D1071" s="24"/>
      <c r="E1071" s="48">
        <v>61.37530000000001</v>
      </c>
      <c r="F1071" s="49">
        <v>0.61375299999999999</v>
      </c>
      <c r="G1071" s="92"/>
    </row>
    <row r="1072" spans="1:7">
      <c r="G1072" s="92"/>
    </row>
    <row r="1073" spans="1:7">
      <c r="B1073" s="56" t="s">
        <v>17</v>
      </c>
      <c r="C1073" s="47">
        <v>142</v>
      </c>
      <c r="E1073" s="48">
        <v>82.630300000000005</v>
      </c>
      <c r="F1073" s="49">
        <v>0.58190352112676058</v>
      </c>
      <c r="G1073" s="92"/>
    </row>
    <row r="1074" spans="1:7">
      <c r="A1074" s="13" t="s">
        <v>7</v>
      </c>
      <c r="G1074" s="92"/>
    </row>
    <row r="1075" spans="1:7">
      <c r="B1075" s="56" t="s">
        <v>18</v>
      </c>
      <c r="C1075" s="47">
        <v>242</v>
      </c>
      <c r="E1075" s="48">
        <v>149.90090000000001</v>
      </c>
      <c r="F1075" s="49">
        <v>0.61942520661157019</v>
      </c>
      <c r="G1075" s="92"/>
    </row>
    <row r="1076" spans="1:7">
      <c r="G1076" s="92"/>
    </row>
    <row r="1077" spans="1:7">
      <c r="B1077" s="56" t="s">
        <v>19</v>
      </c>
      <c r="C1077" s="47">
        <v>97</v>
      </c>
      <c r="E1077" s="48">
        <v>60.372500000000002</v>
      </c>
      <c r="F1077" s="49">
        <v>0.62239690721649488</v>
      </c>
      <c r="G1077" s="92"/>
    </row>
    <row r="1078" spans="1:7">
      <c r="G1078" s="92"/>
    </row>
    <row r="1079" spans="1:7">
      <c r="B1079" s="56" t="s">
        <v>20</v>
      </c>
      <c r="C1079" s="47">
        <v>92</v>
      </c>
      <c r="E1079" s="48">
        <v>59.234699999999997</v>
      </c>
      <c r="F1079" s="49">
        <v>0.64385543478260876</v>
      </c>
      <c r="G1079" s="92"/>
    </row>
    <row r="1080" spans="1:7">
      <c r="C1080" s="50">
        <f>SUM(C1057:C1079)</f>
        <v>1413</v>
      </c>
      <c r="D1080" s="50">
        <f>MAX(D1054:D1079)</f>
        <v>0</v>
      </c>
      <c r="E1080" s="51">
        <f>SUM(E1057:E1079)</f>
        <v>807.77480000000014</v>
      </c>
      <c r="F1080" s="2">
        <f>E1080/C1080</f>
        <v>0.57167360226468522</v>
      </c>
      <c r="G1080" s="92"/>
    </row>
    <row r="1081" spans="1:7">
      <c r="B1081" s="59" t="s">
        <v>184</v>
      </c>
      <c r="C1081" s="4"/>
      <c r="D1081" s="52"/>
      <c r="E1081" s="44">
        <f>SUM(E1080,E1053)</f>
        <v>130312.58480000001</v>
      </c>
    </row>
    <row r="1083" spans="1:7">
      <c r="B1083" s="57"/>
      <c r="C1083" s="58"/>
    </row>
    <row r="1084" spans="1:7">
      <c r="B1084" s="4" t="s">
        <v>267</v>
      </c>
      <c r="C1084" s="45" t="s">
        <v>268</v>
      </c>
    </row>
    <row r="1085" spans="1:7">
      <c r="B1085" s="24" t="s">
        <v>269</v>
      </c>
    </row>
    <row r="1086" spans="1:7">
      <c r="C1086" s="54" t="s">
        <v>8</v>
      </c>
    </row>
    <row r="1088" spans="1:7">
      <c r="B1088" s="56" t="s">
        <v>9</v>
      </c>
      <c r="C1088" s="47">
        <v>38449</v>
      </c>
      <c r="D1088" s="47">
        <v>90.82</v>
      </c>
      <c r="E1088" s="48">
        <v>3049.2862</v>
      </c>
      <c r="F1088" s="49">
        <v>7.9307295378293313E-2</v>
      </c>
      <c r="G1088" s="89" t="s">
        <v>300</v>
      </c>
    </row>
    <row r="1089" spans="1:7">
      <c r="G1089" s="92"/>
    </row>
    <row r="1090" spans="1:7">
      <c r="B1090" s="56" t="s">
        <v>10</v>
      </c>
      <c r="C1090" s="47">
        <v>46053</v>
      </c>
      <c r="D1090" s="47">
        <v>33.51</v>
      </c>
      <c r="E1090" s="48">
        <v>2984.3096</v>
      </c>
      <c r="F1090" s="49">
        <v>6.4801632901222497E-2</v>
      </c>
      <c r="G1090" s="92"/>
    </row>
    <row r="1091" spans="1:7">
      <c r="G1091" s="92"/>
    </row>
    <row r="1092" spans="1:7">
      <c r="B1092" s="56" t="s">
        <v>11</v>
      </c>
      <c r="C1092" s="47">
        <v>43450</v>
      </c>
      <c r="D1092" s="47">
        <v>33.54</v>
      </c>
      <c r="E1092" s="48">
        <v>3034.9378000000002</v>
      </c>
      <c r="F1092" s="49">
        <v>6.9848971231300336E-2</v>
      </c>
      <c r="G1092" s="92"/>
    </row>
    <row r="1093" spans="1:7">
      <c r="G1093" s="92"/>
    </row>
    <row r="1094" spans="1:7">
      <c r="B1094" s="56" t="s">
        <v>12</v>
      </c>
      <c r="C1094" s="47">
        <v>48920</v>
      </c>
      <c r="D1094" s="47">
        <v>41.43</v>
      </c>
      <c r="E1094" s="48">
        <v>3082.4034999999999</v>
      </c>
      <c r="F1094" s="49">
        <v>6.3009065821749796E-2</v>
      </c>
      <c r="G1094" s="92"/>
    </row>
    <row r="1095" spans="1:7">
      <c r="G1095" s="92"/>
    </row>
    <row r="1096" spans="1:7">
      <c r="B1096" s="56" t="s">
        <v>13</v>
      </c>
      <c r="C1096" s="47">
        <v>55430</v>
      </c>
      <c r="D1096" s="47">
        <v>54.02</v>
      </c>
      <c r="E1096" s="48">
        <v>4090.4193</v>
      </c>
      <c r="F1096" s="49">
        <v>7.3794322569005949E-2</v>
      </c>
      <c r="G1096" s="92"/>
    </row>
    <row r="1097" spans="1:7">
      <c r="G1097" s="92"/>
    </row>
    <row r="1098" spans="1:7">
      <c r="B1098" s="56" t="s">
        <v>14</v>
      </c>
      <c r="C1098" s="47">
        <v>63975</v>
      </c>
      <c r="D1098" s="47">
        <v>127.81</v>
      </c>
      <c r="E1098" s="48">
        <v>4426.7011000000002</v>
      </c>
      <c r="F1098" s="49">
        <v>6.9194233685033205E-2</v>
      </c>
      <c r="G1098" s="92"/>
    </row>
    <row r="1099" spans="1:7">
      <c r="G1099" s="92"/>
    </row>
    <row r="1100" spans="1:7">
      <c r="A1100" s="13" t="s">
        <v>7</v>
      </c>
      <c r="B1100" s="56" t="s">
        <v>15</v>
      </c>
      <c r="C1100" s="47">
        <v>70012</v>
      </c>
      <c r="D1100" s="47">
        <v>142.30000000000001</v>
      </c>
      <c r="E1100" s="48">
        <v>8826.0594000000001</v>
      </c>
      <c r="F1100" s="49">
        <v>0.12606495172256185</v>
      </c>
      <c r="G1100" s="92"/>
    </row>
    <row r="1101" spans="1:7">
      <c r="G1101" s="92" t="s">
        <v>194</v>
      </c>
    </row>
    <row r="1102" spans="1:7" ht="15.75" customHeight="1">
      <c r="B1102" s="56" t="s">
        <v>16</v>
      </c>
      <c r="C1102" s="47">
        <v>65996</v>
      </c>
      <c r="D1102" s="47">
        <v>66.58</v>
      </c>
      <c r="E1102" s="48">
        <v>6344.5954000000002</v>
      </c>
      <c r="F1102" s="49">
        <v>9.6136059761197643E-2</v>
      </c>
      <c r="G1102" s="92"/>
    </row>
    <row r="1103" spans="1:7">
      <c r="G1103" s="92"/>
    </row>
    <row r="1104" spans="1:7">
      <c r="B1104" s="56" t="s">
        <v>17</v>
      </c>
      <c r="C1104" s="47">
        <v>56059</v>
      </c>
      <c r="D1104" s="47">
        <v>127.91</v>
      </c>
      <c r="E1104" s="48">
        <v>5401.9973</v>
      </c>
      <c r="F1104" s="49">
        <v>9.6362712499331066E-2</v>
      </c>
      <c r="G1104" s="92"/>
    </row>
    <row r="1105" spans="2:7">
      <c r="G1105" s="92"/>
    </row>
    <row r="1106" spans="2:7">
      <c r="B1106" s="56" t="s">
        <v>18</v>
      </c>
      <c r="C1106" s="47">
        <v>49127</v>
      </c>
      <c r="D1106" s="47">
        <v>104.14</v>
      </c>
      <c r="E1106" s="48">
        <v>3725.6741000000002</v>
      </c>
      <c r="F1106" s="49">
        <v>7.5837606611435654E-2</v>
      </c>
      <c r="G1106" s="92"/>
    </row>
    <row r="1107" spans="2:7">
      <c r="G1107" s="92"/>
    </row>
    <row r="1108" spans="2:7">
      <c r="B1108" s="56" t="s">
        <v>19</v>
      </c>
      <c r="C1108" s="47">
        <v>45809</v>
      </c>
      <c r="D1108" s="47">
        <v>82.84</v>
      </c>
      <c r="E1108" s="48">
        <v>4225.7174000000005</v>
      </c>
      <c r="F1108" s="49">
        <v>9.2246445021720622E-2</v>
      </c>
      <c r="G1108" s="92"/>
    </row>
    <row r="1109" spans="2:7">
      <c r="G1109" s="92"/>
    </row>
    <row r="1110" spans="2:7">
      <c r="B1110" s="56" t="s">
        <v>20</v>
      </c>
      <c r="C1110" s="47">
        <v>43252</v>
      </c>
      <c r="D1110" s="47">
        <v>79.86</v>
      </c>
      <c r="E1110" s="48">
        <v>3656.5203000000001</v>
      </c>
      <c r="F1110" s="49">
        <v>8.4539912605197443E-2</v>
      </c>
      <c r="G1110" s="92"/>
    </row>
    <row r="1111" spans="2:7">
      <c r="C1111" s="50">
        <f>SUM(C1088:C1110)</f>
        <v>626532</v>
      </c>
      <c r="D1111" s="50">
        <f>MAX(D1085:D1110)</f>
        <v>142.30000000000001</v>
      </c>
      <c r="E1111" s="51">
        <f>SUM(E1088:E1110)</f>
        <v>52848.621400000004</v>
      </c>
      <c r="F1111" s="2">
        <f>E1111/C1111</f>
        <v>8.4351032987939972E-2</v>
      </c>
      <c r="G1111" s="92"/>
    </row>
    <row r="1112" spans="2:7">
      <c r="B1112" s="57"/>
      <c r="C1112" s="58"/>
      <c r="G1112" s="79"/>
    </row>
    <row r="1113" spans="2:7">
      <c r="C1113" s="54" t="s">
        <v>21</v>
      </c>
    </row>
    <row r="1115" spans="2:7">
      <c r="B1115" s="56" t="s">
        <v>9</v>
      </c>
      <c r="C1115" s="47">
        <v>76510</v>
      </c>
      <c r="E1115" s="48">
        <v>43417.45949999999</v>
      </c>
      <c r="F1115" s="49">
        <v>0.56747431054764086</v>
      </c>
      <c r="G1115" s="89" t="s">
        <v>309</v>
      </c>
    </row>
    <row r="1116" spans="2:7">
      <c r="G1116" s="92"/>
    </row>
    <row r="1117" spans="2:7">
      <c r="B1117" s="56" t="s">
        <v>10</v>
      </c>
      <c r="C1117" s="47">
        <v>68970</v>
      </c>
      <c r="E1117" s="48">
        <v>37431.206899999997</v>
      </c>
      <c r="F1117" s="49">
        <v>0.54271722343047701</v>
      </c>
      <c r="G1117" s="92"/>
    </row>
    <row r="1118" spans="2:7">
      <c r="G1118" s="92"/>
    </row>
    <row r="1119" spans="2:7">
      <c r="B1119" s="56" t="s">
        <v>11</v>
      </c>
      <c r="C1119" s="47">
        <v>105640</v>
      </c>
      <c r="E1119" s="48">
        <v>55627.686100000006</v>
      </c>
      <c r="F1119" s="49">
        <v>0.52657786917834148</v>
      </c>
      <c r="G1119" s="92"/>
    </row>
    <row r="1120" spans="2:7">
      <c r="G1120" s="92"/>
    </row>
    <row r="1121" spans="1:7">
      <c r="B1121" s="56" t="s">
        <v>12</v>
      </c>
      <c r="C1121" s="47">
        <v>144070</v>
      </c>
      <c r="E1121" s="48">
        <v>74522.342499999999</v>
      </c>
      <c r="F1121" s="49">
        <v>0.51726481918511835</v>
      </c>
      <c r="G1121" s="92"/>
    </row>
    <row r="1122" spans="1:7">
      <c r="G1122" s="92"/>
    </row>
    <row r="1123" spans="1:7">
      <c r="B1123" s="56" t="s">
        <v>13</v>
      </c>
      <c r="C1123" s="47">
        <v>292840</v>
      </c>
      <c r="E1123" s="48">
        <v>144802.71280000001</v>
      </c>
      <c r="F1123" s="49">
        <v>0.49447723261849474</v>
      </c>
      <c r="G1123" s="92"/>
    </row>
    <row r="1124" spans="1:7">
      <c r="G1124" s="92"/>
    </row>
    <row r="1125" spans="1:7">
      <c r="B1125" s="56" t="s">
        <v>14</v>
      </c>
      <c r="C1125" s="47">
        <v>401050</v>
      </c>
      <c r="E1125" s="48">
        <v>213635.3774</v>
      </c>
      <c r="F1125" s="49">
        <v>0.53269013190375269</v>
      </c>
      <c r="G1125" s="92"/>
    </row>
    <row r="1126" spans="1:7">
      <c r="G1126" s="92"/>
    </row>
    <row r="1127" spans="1:7">
      <c r="A1127" s="4" t="s">
        <v>184</v>
      </c>
      <c r="B1127" s="56" t="s">
        <v>15</v>
      </c>
      <c r="C1127" s="47">
        <v>474850</v>
      </c>
      <c r="E1127" s="48">
        <v>269004.30060000002</v>
      </c>
      <c r="F1127" s="49">
        <v>0.56650373928609032</v>
      </c>
      <c r="G1127" s="92"/>
    </row>
    <row r="1128" spans="1:7">
      <c r="G1128" s="92"/>
    </row>
    <row r="1129" spans="1:7" s="3" customFormat="1">
      <c r="A1129" s="11" t="s">
        <v>90</v>
      </c>
      <c r="B1129" s="56" t="s">
        <v>16</v>
      </c>
      <c r="C1129" s="47">
        <v>461470</v>
      </c>
      <c r="D1129" s="24"/>
      <c r="E1129" s="48">
        <v>283228.55219999998</v>
      </c>
      <c r="F1129" s="49">
        <v>0.61375290311396191</v>
      </c>
      <c r="G1129" s="92"/>
    </row>
    <row r="1130" spans="1:7">
      <c r="G1130" s="92"/>
    </row>
    <row r="1131" spans="1:7">
      <c r="B1131" s="56" t="s">
        <v>17</v>
      </c>
      <c r="C1131" s="47">
        <v>352330</v>
      </c>
      <c r="E1131" s="48">
        <v>205021.9529</v>
      </c>
      <c r="F1131" s="49">
        <v>0.58190319558368575</v>
      </c>
      <c r="G1131" s="92"/>
    </row>
    <row r="1132" spans="1:7">
      <c r="A1132" s="13" t="s">
        <v>7</v>
      </c>
      <c r="G1132" s="92"/>
    </row>
    <row r="1133" spans="1:7">
      <c r="B1133" s="56" t="s">
        <v>18</v>
      </c>
      <c r="C1133" s="47">
        <v>257670</v>
      </c>
      <c r="E1133" s="48">
        <v>159607.2941</v>
      </c>
      <c r="F1133" s="49">
        <v>0.61942521092870728</v>
      </c>
      <c r="G1133" s="92" t="s">
        <v>195</v>
      </c>
    </row>
    <row r="1134" spans="1:7">
      <c r="G1134" s="92"/>
    </row>
    <row r="1135" spans="1:7">
      <c r="B1135" s="56" t="s">
        <v>19</v>
      </c>
      <c r="C1135" s="47">
        <v>129440</v>
      </c>
      <c r="E1135" s="48">
        <v>80563.004400000005</v>
      </c>
      <c r="F1135" s="49">
        <v>0.62239651112484551</v>
      </c>
      <c r="G1135" s="92"/>
    </row>
    <row r="1136" spans="1:7">
      <c r="G1136" s="92"/>
    </row>
    <row r="1137" spans="2:7">
      <c r="B1137" s="56" t="s">
        <v>20</v>
      </c>
      <c r="C1137" s="47">
        <v>79680</v>
      </c>
      <c r="E1137" s="48">
        <v>51302.407800000001</v>
      </c>
      <c r="F1137" s="49">
        <v>0.64385551957831322</v>
      </c>
      <c r="G1137" s="92"/>
    </row>
    <row r="1138" spans="2:7">
      <c r="C1138" s="50">
        <f>SUM(C1115:C1137)</f>
        <v>2844520</v>
      </c>
      <c r="D1138" s="50">
        <f>MAX(D1112:D1137)</f>
        <v>0</v>
      </c>
      <c r="E1138" s="51">
        <f>SUM(E1115:E1137)</f>
        <v>1618164.2971999999</v>
      </c>
      <c r="F1138" s="2">
        <f>E1138/C1138</f>
        <v>0.56887077510441131</v>
      </c>
      <c r="G1138" s="92"/>
    </row>
    <row r="1139" spans="2:7">
      <c r="B1139" s="59" t="s">
        <v>184</v>
      </c>
      <c r="C1139" s="4"/>
      <c r="D1139" s="52"/>
      <c r="E1139" s="44">
        <f>SUM(E1138,E1111)</f>
        <v>1671012.9186</v>
      </c>
      <c r="G1139" s="80"/>
    </row>
    <row r="1141" spans="2:7">
      <c r="B1141" s="4"/>
      <c r="C1141" s="4"/>
    </row>
    <row r="1142" spans="2:7">
      <c r="B1142" s="4" t="s">
        <v>270</v>
      </c>
      <c r="C1142" s="4" t="s">
        <v>271</v>
      </c>
    </row>
    <row r="1144" spans="2:7">
      <c r="C1144" s="54" t="s">
        <v>8</v>
      </c>
    </row>
    <row r="1146" spans="2:7">
      <c r="B1146" s="56" t="s">
        <v>9</v>
      </c>
      <c r="C1146" s="47">
        <v>1160</v>
      </c>
      <c r="D1146" s="47">
        <v>0</v>
      </c>
      <c r="E1146" s="48">
        <v>91.996499999999997</v>
      </c>
      <c r="F1146" s="49">
        <v>7.9307327586206885E-2</v>
      </c>
      <c r="G1146" s="89" t="s">
        <v>301</v>
      </c>
    </row>
    <row r="1147" spans="2:7">
      <c r="G1147" s="92"/>
    </row>
    <row r="1148" spans="2:7">
      <c r="B1148" s="56" t="s">
        <v>10</v>
      </c>
      <c r="C1148" s="47">
        <v>960</v>
      </c>
      <c r="D1148" s="47">
        <v>0</v>
      </c>
      <c r="E1148" s="48">
        <v>62.209499999999998</v>
      </c>
      <c r="F1148" s="49">
        <v>6.4801562500000007E-2</v>
      </c>
      <c r="G1148" s="92"/>
    </row>
    <row r="1149" spans="2:7">
      <c r="G1149" s="92"/>
    </row>
    <row r="1150" spans="2:7">
      <c r="B1150" s="56" t="s">
        <v>11</v>
      </c>
      <c r="C1150" s="47">
        <v>1000</v>
      </c>
      <c r="D1150" s="47">
        <v>0</v>
      </c>
      <c r="E1150" s="48">
        <v>69.849000000000004</v>
      </c>
      <c r="F1150" s="49">
        <v>6.9848999999999994E-2</v>
      </c>
      <c r="G1150" s="92"/>
    </row>
    <row r="1151" spans="2:7">
      <c r="G1151" s="92"/>
    </row>
    <row r="1152" spans="2:7">
      <c r="B1152" s="56" t="s">
        <v>12</v>
      </c>
      <c r="C1152" s="47">
        <v>1040</v>
      </c>
      <c r="D1152" s="47">
        <v>0</v>
      </c>
      <c r="E1152" s="48">
        <v>65.529399999999995</v>
      </c>
      <c r="F1152" s="49">
        <v>6.3009038461538464E-2</v>
      </c>
      <c r="G1152" s="92"/>
    </row>
    <row r="1153" spans="1:7">
      <c r="G1153" s="92"/>
    </row>
    <row r="1154" spans="1:7">
      <c r="B1154" s="56" t="s">
        <v>13</v>
      </c>
      <c r="C1154" s="47">
        <v>1040</v>
      </c>
      <c r="D1154" s="47">
        <v>0</v>
      </c>
      <c r="E1154" s="48">
        <v>76.746099999999998</v>
      </c>
      <c r="F1154" s="49">
        <v>7.3794326923076914E-2</v>
      </c>
      <c r="G1154" s="92"/>
    </row>
    <row r="1155" spans="1:7">
      <c r="G1155" s="92"/>
    </row>
    <row r="1156" spans="1:7">
      <c r="B1156" s="56" t="s">
        <v>14</v>
      </c>
      <c r="C1156" s="47">
        <v>1160</v>
      </c>
      <c r="D1156" s="47">
        <v>0</v>
      </c>
      <c r="E1156" s="48">
        <v>80.265299999999996</v>
      </c>
      <c r="F1156" s="49">
        <v>6.9194224137931026E-2</v>
      </c>
      <c r="G1156" s="92"/>
    </row>
    <row r="1157" spans="1:7">
      <c r="G1157" s="92"/>
    </row>
    <row r="1158" spans="1:7">
      <c r="A1158" s="13" t="s">
        <v>7</v>
      </c>
      <c r="B1158" s="56" t="s">
        <v>15</v>
      </c>
      <c r="C1158" s="47">
        <v>1240</v>
      </c>
      <c r="D1158" s="47">
        <v>0</v>
      </c>
      <c r="E1158" s="48">
        <v>156.32050000000001</v>
      </c>
      <c r="F1158" s="49">
        <v>0.12606491935483871</v>
      </c>
      <c r="G1158" s="92"/>
    </row>
    <row r="1159" spans="1:7">
      <c r="G1159" s="92" t="s">
        <v>195</v>
      </c>
    </row>
    <row r="1160" spans="1:7">
      <c r="B1160" s="56" t="s">
        <v>16</v>
      </c>
      <c r="C1160" s="47">
        <v>1000</v>
      </c>
      <c r="D1160" s="47">
        <v>0</v>
      </c>
      <c r="E1160" s="48">
        <v>96.136099999999999</v>
      </c>
      <c r="F1160" s="49">
        <v>9.6136100000000002E-2</v>
      </c>
      <c r="G1160" s="92"/>
    </row>
    <row r="1161" spans="1:7">
      <c r="G1161" s="92"/>
    </row>
    <row r="1162" spans="1:7">
      <c r="B1162" s="56" t="s">
        <v>17</v>
      </c>
      <c r="C1162" s="47">
        <v>800</v>
      </c>
      <c r="D1162" s="47">
        <v>0</v>
      </c>
      <c r="E1162" s="48">
        <v>77.090199999999996</v>
      </c>
      <c r="F1162" s="49">
        <v>9.6362749999999997E-2</v>
      </c>
      <c r="G1162" s="92"/>
    </row>
    <row r="1163" spans="1:7">
      <c r="G1163" s="92"/>
    </row>
    <row r="1164" spans="1:7">
      <c r="B1164" s="56" t="s">
        <v>18</v>
      </c>
      <c r="C1164" s="47">
        <v>880</v>
      </c>
      <c r="D1164" s="47">
        <v>0</v>
      </c>
      <c r="E1164" s="48">
        <v>66.737099999999998</v>
      </c>
      <c r="F1164" s="49">
        <v>7.5837613636363627E-2</v>
      </c>
      <c r="G1164" s="92"/>
    </row>
    <row r="1165" spans="1:7">
      <c r="G1165" s="92"/>
    </row>
    <row r="1166" spans="1:7">
      <c r="B1166" s="56" t="s">
        <v>19</v>
      </c>
      <c r="C1166" s="47">
        <v>840</v>
      </c>
      <c r="D1166" s="47">
        <v>0</v>
      </c>
      <c r="E1166" s="48">
        <v>77.486999999999995</v>
      </c>
      <c r="F1166" s="49">
        <v>9.2246428571428576E-2</v>
      </c>
      <c r="G1166" s="92"/>
    </row>
    <row r="1167" spans="1:7">
      <c r="G1167" s="92"/>
    </row>
    <row r="1168" spans="1:7">
      <c r="B1168" s="56" t="s">
        <v>20</v>
      </c>
      <c r="C1168" s="47">
        <v>760</v>
      </c>
      <c r="D1168" s="47">
        <v>0</v>
      </c>
      <c r="E1168" s="48">
        <v>64.250299999999996</v>
      </c>
      <c r="F1168" s="49">
        <v>8.4539868421052627E-2</v>
      </c>
      <c r="G1168" s="92"/>
    </row>
    <row r="1169" spans="2:7">
      <c r="C1169" s="50">
        <f>SUM(C1146:C1168)</f>
        <v>11880</v>
      </c>
      <c r="D1169" s="50">
        <f>MAX(D1143:D1168)</f>
        <v>0</v>
      </c>
      <c r="E1169" s="51">
        <f>SUM(E1146:E1168)</f>
        <v>984.61699999999996</v>
      </c>
      <c r="F1169" s="2">
        <f>E1169/C1169</f>
        <v>8.2880218855218846E-2</v>
      </c>
      <c r="G1169" s="92"/>
    </row>
    <row r="1170" spans="2:7">
      <c r="B1170" s="59" t="s">
        <v>184</v>
      </c>
      <c r="C1170" s="4"/>
      <c r="D1170" s="52"/>
      <c r="E1170" s="44">
        <f>SUM(E1169,E1142)</f>
        <v>984.61699999999996</v>
      </c>
      <c r="G1170" s="81"/>
    </row>
    <row r="1171" spans="2:7">
      <c r="B1171" s="57"/>
      <c r="C1171" s="58"/>
    </row>
    <row r="1172" spans="2:7">
      <c r="B1172" s="57"/>
      <c r="C1172" s="58"/>
    </row>
    <row r="1173" spans="2:7">
      <c r="B1173" s="4" t="s">
        <v>272</v>
      </c>
      <c r="C1173" s="45" t="s">
        <v>273</v>
      </c>
    </row>
    <row r="1175" spans="2:7">
      <c r="C1175" s="54" t="s">
        <v>8</v>
      </c>
    </row>
    <row r="1177" spans="2:7">
      <c r="B1177" s="56" t="s">
        <v>9</v>
      </c>
      <c r="C1177" s="47">
        <v>3046</v>
      </c>
      <c r="D1177" s="47">
        <v>9.0500000000000007</v>
      </c>
      <c r="E1177" s="48">
        <v>241.57</v>
      </c>
      <c r="F1177" s="49">
        <v>7.9307288246881144E-2</v>
      </c>
      <c r="G1177" s="89" t="s">
        <v>301</v>
      </c>
    </row>
    <row r="1178" spans="2:7">
      <c r="G1178" s="92"/>
    </row>
    <row r="1179" spans="2:7">
      <c r="B1179" s="56" t="s">
        <v>10</v>
      </c>
      <c r="C1179" s="47">
        <v>2962</v>
      </c>
      <c r="D1179" s="47">
        <v>9.43</v>
      </c>
      <c r="E1179" s="48">
        <v>191.94210000000004</v>
      </c>
      <c r="F1179" s="49">
        <v>6.4801519243754213E-2</v>
      </c>
      <c r="G1179" s="92"/>
    </row>
    <row r="1180" spans="2:7">
      <c r="G1180" s="92"/>
    </row>
    <row r="1181" spans="2:7">
      <c r="B1181" s="56" t="s">
        <v>11</v>
      </c>
      <c r="C1181" s="47">
        <v>3256</v>
      </c>
      <c r="D1181" s="47">
        <v>11.1</v>
      </c>
      <c r="E1181" s="48">
        <v>227.42830000000001</v>
      </c>
      <c r="F1181" s="49">
        <v>6.9848986486486478E-2</v>
      </c>
      <c r="G1181" s="92"/>
    </row>
    <row r="1182" spans="2:7">
      <c r="G1182" s="92"/>
    </row>
    <row r="1183" spans="2:7">
      <c r="B1183" s="56" t="s">
        <v>12</v>
      </c>
      <c r="C1183" s="47">
        <v>3906</v>
      </c>
      <c r="D1183" s="47">
        <v>10.74</v>
      </c>
      <c r="E1183" s="48">
        <v>246.11340000000001</v>
      </c>
      <c r="F1183" s="49">
        <v>6.3009062980030714E-2</v>
      </c>
      <c r="G1183" s="92"/>
    </row>
    <row r="1184" spans="2:7">
      <c r="G1184" s="92"/>
    </row>
    <row r="1185" spans="1:7">
      <c r="A1185" s="4" t="s">
        <v>184</v>
      </c>
      <c r="B1185" s="56" t="s">
        <v>13</v>
      </c>
      <c r="C1185" s="47">
        <v>4057</v>
      </c>
      <c r="D1185" s="47">
        <v>11.01</v>
      </c>
      <c r="E1185" s="48">
        <v>299.3836</v>
      </c>
      <c r="F1185" s="49">
        <v>7.3794330786295284E-2</v>
      </c>
      <c r="G1185" s="92"/>
    </row>
    <row r="1186" spans="1:7">
      <c r="G1186" s="92"/>
    </row>
    <row r="1187" spans="1:7" s="3" customFormat="1">
      <c r="A1187" s="11" t="s">
        <v>93</v>
      </c>
      <c r="B1187" s="56" t="s">
        <v>14</v>
      </c>
      <c r="C1187" s="47">
        <v>4437</v>
      </c>
      <c r="D1187" s="47">
        <v>11.8</v>
      </c>
      <c r="E1187" s="48">
        <v>307.01479999999998</v>
      </c>
      <c r="F1187" s="49">
        <v>6.9194230335812484E-2</v>
      </c>
      <c r="G1187" s="92"/>
    </row>
    <row r="1188" spans="1:7">
      <c r="G1188" s="92"/>
    </row>
    <row r="1189" spans="1:7">
      <c r="B1189" s="56" t="s">
        <v>15</v>
      </c>
      <c r="C1189" s="47">
        <v>4522</v>
      </c>
      <c r="D1189" s="47">
        <v>11.89</v>
      </c>
      <c r="E1189" s="48">
        <v>570.06569999999999</v>
      </c>
      <c r="F1189" s="49">
        <v>0.12606494913754976</v>
      </c>
      <c r="G1189" s="92"/>
    </row>
    <row r="1190" spans="1:7">
      <c r="A1190" s="13" t="s">
        <v>7</v>
      </c>
      <c r="G1190" s="92" t="s">
        <v>195</v>
      </c>
    </row>
    <row r="1191" spans="1:7">
      <c r="B1191" s="56" t="s">
        <v>16</v>
      </c>
      <c r="C1191" s="47">
        <v>4108</v>
      </c>
      <c r="D1191" s="47">
        <v>11.95</v>
      </c>
      <c r="E1191" s="48">
        <v>394.92690000000005</v>
      </c>
      <c r="F1191" s="49">
        <v>9.6136051606621239E-2</v>
      </c>
      <c r="G1191" s="92"/>
    </row>
    <row r="1192" spans="1:7">
      <c r="G1192" s="92"/>
    </row>
    <row r="1193" spans="1:7">
      <c r="B1193" s="56" t="s">
        <v>17</v>
      </c>
      <c r="C1193" s="47">
        <v>3916</v>
      </c>
      <c r="D1193" s="47">
        <v>0</v>
      </c>
      <c r="E1193" s="48">
        <v>377.36</v>
      </c>
      <c r="F1193" s="49">
        <v>9.6363636363636374E-2</v>
      </c>
      <c r="G1193" s="92"/>
    </row>
    <row r="1194" spans="1:7">
      <c r="G1194" s="92"/>
    </row>
    <row r="1195" spans="1:7">
      <c r="B1195" s="56" t="s">
        <v>18</v>
      </c>
      <c r="C1195" s="47">
        <v>4012</v>
      </c>
      <c r="D1195" s="47">
        <v>0</v>
      </c>
      <c r="E1195" s="48">
        <v>304.26049999999998</v>
      </c>
      <c r="F1195" s="49">
        <v>7.5837612163509469E-2</v>
      </c>
      <c r="G1195" s="92"/>
    </row>
    <row r="1196" spans="1:7">
      <c r="G1196" s="92"/>
    </row>
    <row r="1197" spans="1:7">
      <c r="B1197" s="56" t="s">
        <v>19</v>
      </c>
      <c r="C1197" s="47">
        <v>3182</v>
      </c>
      <c r="D1197" s="47">
        <v>0</v>
      </c>
      <c r="E1197" s="48">
        <v>293.52999999999997</v>
      </c>
      <c r="F1197" s="49">
        <v>9.2247014456316764E-2</v>
      </c>
      <c r="G1197" s="92"/>
    </row>
    <row r="1198" spans="1:7">
      <c r="G1198" s="92"/>
    </row>
    <row r="1199" spans="1:7">
      <c r="B1199" s="56" t="s">
        <v>20</v>
      </c>
      <c r="C1199" s="47">
        <v>3159</v>
      </c>
      <c r="D1199" s="47">
        <v>11.87</v>
      </c>
      <c r="E1199" s="48">
        <v>267.06</v>
      </c>
      <c r="F1199" s="49">
        <v>8.4539411206077872E-2</v>
      </c>
      <c r="G1199" s="92"/>
    </row>
    <row r="1200" spans="1:7">
      <c r="C1200" s="50">
        <f>SUM(C1177:C1199)</f>
        <v>44563</v>
      </c>
      <c r="D1200" s="50">
        <f>MAX(D1174:D1199)</f>
        <v>11.95</v>
      </c>
      <c r="E1200" s="51">
        <f>SUM(E1177:E1199)</f>
        <v>3720.6552999999999</v>
      </c>
      <c r="F1200" s="2">
        <f>E1200/C1200</f>
        <v>8.3492029261943768E-2</v>
      </c>
      <c r="G1200" s="92"/>
    </row>
    <row r="1201" spans="1:7">
      <c r="B1201" s="57"/>
      <c r="C1201" s="58"/>
    </row>
    <row r="1202" spans="1:7">
      <c r="C1202" s="54" t="s">
        <v>21</v>
      </c>
    </row>
    <row r="1204" spans="1:7">
      <c r="B1204" s="56" t="s">
        <v>9</v>
      </c>
      <c r="C1204" s="47">
        <v>53</v>
      </c>
      <c r="E1204" s="48">
        <v>30.0761</v>
      </c>
      <c r="F1204" s="49">
        <v>0.56747358490566036</v>
      </c>
      <c r="G1204" s="89" t="s">
        <v>301</v>
      </c>
    </row>
    <row r="1205" spans="1:7">
      <c r="G1205" s="92"/>
    </row>
    <row r="1206" spans="1:7">
      <c r="B1206" s="56" t="s">
        <v>10</v>
      </c>
      <c r="C1206" s="47">
        <v>46</v>
      </c>
      <c r="E1206" s="48">
        <v>24.965</v>
      </c>
      <c r="F1206" s="49">
        <v>0.54271739130434782</v>
      </c>
      <c r="G1206" s="92"/>
    </row>
    <row r="1207" spans="1:7">
      <c r="G1207" s="92"/>
    </row>
    <row r="1208" spans="1:7">
      <c r="B1208" s="56" t="s">
        <v>11</v>
      </c>
      <c r="C1208" s="47">
        <v>51</v>
      </c>
      <c r="E1208" s="48">
        <v>26.855499999999996</v>
      </c>
      <c r="F1208" s="49">
        <v>0.52657843137254901</v>
      </c>
      <c r="G1208" s="92"/>
    </row>
    <row r="1209" spans="1:7">
      <c r="G1209" s="92"/>
    </row>
    <row r="1210" spans="1:7">
      <c r="B1210" s="56" t="s">
        <v>12</v>
      </c>
      <c r="C1210" s="47">
        <v>53</v>
      </c>
      <c r="E1210" s="48">
        <v>27.414999999999999</v>
      </c>
      <c r="F1210" s="49">
        <v>0.51726415094339617</v>
      </c>
      <c r="G1210" s="92"/>
    </row>
    <row r="1211" spans="1:7">
      <c r="G1211" s="92"/>
    </row>
    <row r="1212" spans="1:7">
      <c r="B1212" s="56" t="s">
        <v>13</v>
      </c>
      <c r="C1212" s="47">
        <v>61</v>
      </c>
      <c r="E1212" s="48">
        <v>30.1631</v>
      </c>
      <c r="F1212" s="49">
        <v>0.49447704918032787</v>
      </c>
      <c r="G1212" s="92"/>
    </row>
    <row r="1213" spans="1:7">
      <c r="G1213" s="92"/>
    </row>
    <row r="1214" spans="1:7">
      <c r="B1214" s="56" t="s">
        <v>14</v>
      </c>
      <c r="C1214" s="47">
        <v>41</v>
      </c>
      <c r="E1214" s="48">
        <v>21.840299999999999</v>
      </c>
      <c r="F1214" s="49">
        <v>0.53269024390243902</v>
      </c>
      <c r="G1214" s="92"/>
    </row>
    <row r="1215" spans="1:7">
      <c r="G1215" s="92"/>
    </row>
    <row r="1216" spans="1:7">
      <c r="A1216" s="13" t="s">
        <v>7</v>
      </c>
      <c r="B1216" s="56" t="s">
        <v>15</v>
      </c>
      <c r="C1216" s="47">
        <v>54</v>
      </c>
      <c r="E1216" s="48">
        <v>30.591200000000001</v>
      </c>
      <c r="F1216" s="49">
        <v>0.56650370370370373</v>
      </c>
      <c r="G1216" s="92"/>
    </row>
    <row r="1217" spans="2:7">
      <c r="G1217" s="92" t="s">
        <v>195</v>
      </c>
    </row>
    <row r="1218" spans="2:7">
      <c r="B1218" s="56" t="s">
        <v>16</v>
      </c>
      <c r="C1218" s="47">
        <v>45</v>
      </c>
      <c r="E1218" s="48">
        <v>27.6189</v>
      </c>
      <c r="F1218" s="49">
        <v>0.61375333333333337</v>
      </c>
      <c r="G1218" s="92"/>
    </row>
    <row r="1219" spans="2:7">
      <c r="G1219" s="92"/>
    </row>
    <row r="1220" spans="2:7">
      <c r="B1220" s="56" t="s">
        <v>17</v>
      </c>
      <c r="C1220" s="47">
        <v>53</v>
      </c>
      <c r="E1220" s="48">
        <v>30.840900000000001</v>
      </c>
      <c r="F1220" s="49">
        <v>0.58190377358490564</v>
      </c>
      <c r="G1220" s="92"/>
    </row>
    <row r="1221" spans="2:7">
      <c r="G1221" s="92"/>
    </row>
    <row r="1222" spans="2:7">
      <c r="B1222" s="56" t="s">
        <v>18</v>
      </c>
      <c r="C1222" s="47">
        <v>54</v>
      </c>
      <c r="E1222" s="48">
        <v>33.448999999999998</v>
      </c>
      <c r="F1222" s="49">
        <v>0.61942592592592594</v>
      </c>
      <c r="G1222" s="92"/>
    </row>
    <row r="1223" spans="2:7">
      <c r="G1223" s="92"/>
    </row>
    <row r="1224" spans="2:7">
      <c r="B1224" s="56" t="s">
        <v>19</v>
      </c>
      <c r="C1224" s="47">
        <v>22</v>
      </c>
      <c r="E1224" s="48">
        <v>13.6927</v>
      </c>
      <c r="F1224" s="49">
        <v>0.62239545454545453</v>
      </c>
      <c r="G1224" s="92"/>
    </row>
    <row r="1225" spans="2:7">
      <c r="G1225" s="92"/>
    </row>
    <row r="1226" spans="2:7">
      <c r="B1226" s="56" t="s">
        <v>20</v>
      </c>
      <c r="C1226" s="47">
        <v>0</v>
      </c>
      <c r="E1226" s="48">
        <v>0</v>
      </c>
      <c r="F1226" s="49">
        <v>0</v>
      </c>
      <c r="G1226" s="92"/>
    </row>
    <row r="1227" spans="2:7">
      <c r="C1227" s="50">
        <f>SUM(C1204:C1226)</f>
        <v>533</v>
      </c>
      <c r="D1227" s="50">
        <f>MAX(D1201:D1226)</f>
        <v>0</v>
      </c>
      <c r="E1227" s="51">
        <f>SUM(E1204:E1226)</f>
        <v>297.5077</v>
      </c>
      <c r="F1227" s="2">
        <f>E1227/C1227</f>
        <v>0.55817579737335832</v>
      </c>
      <c r="G1227" s="92"/>
    </row>
    <row r="1228" spans="2:7">
      <c r="B1228" s="59" t="s">
        <v>184</v>
      </c>
      <c r="C1228" s="4"/>
      <c r="D1228" s="52"/>
      <c r="E1228" s="44">
        <f>SUM(E1227,E1200)</f>
        <v>4018.163</v>
      </c>
    </row>
    <row r="1230" spans="2:7">
      <c r="B1230" s="57"/>
      <c r="C1230" s="58"/>
    </row>
    <row r="1231" spans="2:7">
      <c r="B1231" s="4" t="s">
        <v>274</v>
      </c>
      <c r="C1231" s="45" t="s">
        <v>275</v>
      </c>
    </row>
    <row r="1233" spans="1:7">
      <c r="C1233" s="54" t="s">
        <v>8</v>
      </c>
    </row>
    <row r="1235" spans="1:7">
      <c r="B1235" s="56" t="s">
        <v>9</v>
      </c>
      <c r="C1235" s="47">
        <v>211147.94</v>
      </c>
      <c r="D1235" s="47">
        <v>492.83</v>
      </c>
      <c r="E1235" s="48">
        <v>16745.572199999999</v>
      </c>
      <c r="F1235" s="49">
        <v>7.9307296107174893E-2</v>
      </c>
      <c r="G1235" s="89"/>
    </row>
    <row r="1236" spans="1:7">
      <c r="G1236" s="92"/>
    </row>
    <row r="1237" spans="1:7">
      <c r="B1237" s="56" t="s">
        <v>10</v>
      </c>
      <c r="C1237" s="47">
        <v>204552.35</v>
      </c>
      <c r="D1237" s="47">
        <v>466.98</v>
      </c>
      <c r="E1237" s="48">
        <v>13255.304400000001</v>
      </c>
      <c r="F1237" s="49">
        <v>6.4801525868561263E-2</v>
      </c>
      <c r="G1237" s="92"/>
    </row>
    <row r="1238" spans="1:7">
      <c r="G1238" s="92"/>
    </row>
    <row r="1239" spans="1:7">
      <c r="B1239" s="56" t="s">
        <v>11</v>
      </c>
      <c r="C1239" s="47">
        <v>191720.5</v>
      </c>
      <c r="D1239" s="47">
        <v>485.97</v>
      </c>
      <c r="E1239" s="48">
        <v>13391.4797</v>
      </c>
      <c r="F1239" s="49">
        <v>6.9848971288933623E-2</v>
      </c>
      <c r="G1239" s="92"/>
    </row>
    <row r="1240" spans="1:7">
      <c r="G1240" s="92"/>
    </row>
    <row r="1241" spans="1:7">
      <c r="B1241" s="56" t="s">
        <v>12</v>
      </c>
      <c r="C1241" s="47">
        <v>181409.68</v>
      </c>
      <c r="D1241" s="47">
        <v>366.62</v>
      </c>
      <c r="E1241" s="48">
        <v>11430.4547</v>
      </c>
      <c r="F1241" s="49">
        <v>6.3009067101601188E-2</v>
      </c>
      <c r="G1241" s="92"/>
    </row>
    <row r="1242" spans="1:7">
      <c r="G1242" s="92"/>
    </row>
    <row r="1243" spans="1:7">
      <c r="A1243" s="4" t="s">
        <v>184</v>
      </c>
      <c r="B1243" s="56" t="s">
        <v>13</v>
      </c>
      <c r="C1243" s="47">
        <v>156179.19</v>
      </c>
      <c r="D1243" s="47">
        <v>326.43</v>
      </c>
      <c r="E1243" s="48">
        <v>11525.137500000001</v>
      </c>
      <c r="F1243" s="49">
        <v>7.3794322406205329E-2</v>
      </c>
      <c r="G1243" s="92"/>
    </row>
    <row r="1244" spans="1:7">
      <c r="G1244" s="92"/>
    </row>
    <row r="1245" spans="1:7" s="3" customFormat="1">
      <c r="A1245" s="11" t="s">
        <v>96</v>
      </c>
      <c r="B1245" s="56" t="s">
        <v>14</v>
      </c>
      <c r="C1245" s="47">
        <v>157264.5</v>
      </c>
      <c r="D1245" s="47">
        <v>345.46</v>
      </c>
      <c r="E1245" s="48">
        <v>10881.7966</v>
      </c>
      <c r="F1245" s="49">
        <v>6.9194233918017087E-2</v>
      </c>
      <c r="G1245" s="92"/>
    </row>
    <row r="1246" spans="1:7">
      <c r="G1246" s="92"/>
    </row>
    <row r="1247" spans="1:7">
      <c r="B1247" s="56" t="s">
        <v>15</v>
      </c>
      <c r="C1247" s="47">
        <v>160387.1</v>
      </c>
      <c r="D1247" s="47">
        <v>352.92</v>
      </c>
      <c r="E1247" s="48">
        <v>20219.1921</v>
      </c>
      <c r="F1247" s="49">
        <v>0.12606495223119565</v>
      </c>
      <c r="G1247" s="92"/>
    </row>
    <row r="1248" spans="1:7">
      <c r="A1248" s="13" t="s">
        <v>7</v>
      </c>
      <c r="G1248" s="92"/>
    </row>
    <row r="1249" spans="2:7">
      <c r="B1249" s="56" t="s">
        <v>16</v>
      </c>
      <c r="C1249" s="47">
        <v>146246.81</v>
      </c>
      <c r="D1249" s="47">
        <v>310.83</v>
      </c>
      <c r="E1249" s="48">
        <v>14059.5921</v>
      </c>
      <c r="F1249" s="49">
        <v>9.6136059993376946E-2</v>
      </c>
      <c r="G1249" s="92"/>
    </row>
    <row r="1250" spans="2:7">
      <c r="G1250" s="92"/>
    </row>
    <row r="1251" spans="2:7">
      <c r="B1251" s="56" t="s">
        <v>17</v>
      </c>
      <c r="C1251" s="47">
        <v>157126.62</v>
      </c>
      <c r="D1251" s="47">
        <v>346.32</v>
      </c>
      <c r="E1251" s="48">
        <v>15141.147199999999</v>
      </c>
      <c r="F1251" s="49">
        <v>9.6362711805294363E-2</v>
      </c>
      <c r="G1251" s="92"/>
    </row>
    <row r="1252" spans="2:7">
      <c r="G1252" s="92"/>
    </row>
    <row r="1253" spans="2:7">
      <c r="B1253" s="56" t="s">
        <v>18</v>
      </c>
      <c r="C1253" s="47">
        <v>164500.44</v>
      </c>
      <c r="D1253" s="47">
        <v>346.96</v>
      </c>
      <c r="E1253" s="48">
        <v>12475.319799999999</v>
      </c>
      <c r="F1253" s="49">
        <v>7.5837607486034686E-2</v>
      </c>
      <c r="G1253" s="92"/>
    </row>
    <row r="1254" spans="2:7">
      <c r="G1254" s="92"/>
    </row>
    <row r="1255" spans="2:7">
      <c r="B1255" s="56" t="s">
        <v>19</v>
      </c>
      <c r="C1255" s="47">
        <v>179367.84</v>
      </c>
      <c r="D1255" s="47">
        <v>443.45</v>
      </c>
      <c r="E1255" s="48">
        <v>16546.045699999999</v>
      </c>
      <c r="F1255" s="49">
        <v>9.2246445628157189E-2</v>
      </c>
      <c r="G1255" s="92"/>
    </row>
    <row r="1256" spans="2:7">
      <c r="G1256" s="92"/>
    </row>
    <row r="1257" spans="2:7">
      <c r="B1257" s="56" t="s">
        <v>20</v>
      </c>
      <c r="C1257" s="47">
        <v>193704.32000000001</v>
      </c>
      <c r="D1257" s="47">
        <v>428.31</v>
      </c>
      <c r="E1257" s="48">
        <v>16375.7462</v>
      </c>
      <c r="F1257" s="49">
        <v>8.4539912171292822E-2</v>
      </c>
      <c r="G1257" s="92"/>
    </row>
    <row r="1258" spans="2:7">
      <c r="C1258" s="50">
        <f>SUM(C1235:C1257)</f>
        <v>2103607.29</v>
      </c>
      <c r="D1258" s="50">
        <f>MAX(D1232:D1257)</f>
        <v>492.83</v>
      </c>
      <c r="E1258" s="51">
        <f>SUM(E1235:E1257)</f>
        <v>172046.78819999998</v>
      </c>
      <c r="F1258" s="2">
        <f>E1258/C1258</f>
        <v>8.1786552565141557E-2</v>
      </c>
      <c r="G1258" s="92"/>
    </row>
    <row r="1259" spans="2:7">
      <c r="B1259" s="57"/>
      <c r="C1259" s="58"/>
    </row>
    <row r="1260" spans="2:7">
      <c r="C1260" s="54" t="s">
        <v>21</v>
      </c>
    </row>
    <row r="1262" spans="2:7">
      <c r="B1262" s="56" t="s">
        <v>9</v>
      </c>
      <c r="C1262" s="47">
        <v>0</v>
      </c>
      <c r="E1262" s="48">
        <v>0</v>
      </c>
      <c r="F1262" s="49">
        <v>0</v>
      </c>
      <c r="G1262" s="89"/>
    </row>
    <row r="1263" spans="2:7">
      <c r="G1263" s="92"/>
    </row>
    <row r="1264" spans="2:7">
      <c r="B1264" s="56" t="s">
        <v>10</v>
      </c>
      <c r="C1264" s="47">
        <v>0</v>
      </c>
      <c r="E1264" s="48">
        <v>0</v>
      </c>
      <c r="F1264" s="49">
        <v>0</v>
      </c>
      <c r="G1264" s="92"/>
    </row>
    <row r="1265" spans="1:7">
      <c r="G1265" s="92"/>
    </row>
    <row r="1266" spans="1:7">
      <c r="B1266" s="56" t="s">
        <v>11</v>
      </c>
      <c r="C1266" s="47">
        <v>0</v>
      </c>
      <c r="E1266" s="48">
        <v>0</v>
      </c>
      <c r="F1266" s="49">
        <v>0</v>
      </c>
      <c r="G1266" s="92"/>
    </row>
    <row r="1267" spans="1:7">
      <c r="G1267" s="92"/>
    </row>
    <row r="1268" spans="1:7">
      <c r="B1268" s="56" t="s">
        <v>12</v>
      </c>
      <c r="C1268" s="47">
        <v>0</v>
      </c>
      <c r="E1268" s="48">
        <v>0</v>
      </c>
      <c r="F1268" s="49">
        <v>0</v>
      </c>
      <c r="G1268" s="92"/>
    </row>
    <row r="1269" spans="1:7">
      <c r="G1269" s="92"/>
    </row>
    <row r="1270" spans="1:7">
      <c r="B1270" s="56" t="s">
        <v>13</v>
      </c>
      <c r="C1270" s="47">
        <v>0</v>
      </c>
      <c r="E1270" s="48">
        <v>0</v>
      </c>
      <c r="F1270" s="49">
        <v>0</v>
      </c>
      <c r="G1270" s="92"/>
    </row>
    <row r="1271" spans="1:7">
      <c r="G1271" s="92"/>
    </row>
    <row r="1272" spans="1:7">
      <c r="B1272" s="56" t="s">
        <v>14</v>
      </c>
      <c r="C1272" s="47">
        <v>10</v>
      </c>
      <c r="E1272" s="48">
        <v>5.3269000000000002</v>
      </c>
      <c r="F1272" s="49">
        <v>0.53269</v>
      </c>
      <c r="G1272" s="92"/>
    </row>
    <row r="1273" spans="1:7">
      <c r="G1273" s="92"/>
    </row>
    <row r="1274" spans="1:7">
      <c r="A1274" s="13" t="s">
        <v>7</v>
      </c>
      <c r="B1274" s="56" t="s">
        <v>15</v>
      </c>
      <c r="C1274" s="47">
        <v>0</v>
      </c>
      <c r="E1274" s="48">
        <v>0</v>
      </c>
      <c r="F1274" s="49">
        <v>0</v>
      </c>
      <c r="G1274" s="92"/>
    </row>
    <row r="1275" spans="1:7">
      <c r="G1275" s="92" t="s">
        <v>197</v>
      </c>
    </row>
    <row r="1276" spans="1:7">
      <c r="B1276" s="56" t="s">
        <v>16</v>
      </c>
      <c r="C1276" s="47">
        <v>0</v>
      </c>
      <c r="E1276" s="48">
        <v>0</v>
      </c>
      <c r="F1276" s="49">
        <v>0</v>
      </c>
      <c r="G1276" s="92"/>
    </row>
    <row r="1277" spans="1:7">
      <c r="G1277" s="92"/>
    </row>
    <row r="1278" spans="1:7">
      <c r="B1278" s="56" t="s">
        <v>17</v>
      </c>
      <c r="C1278" s="47">
        <v>60</v>
      </c>
      <c r="E1278" s="48">
        <v>34.914200000000001</v>
      </c>
      <c r="F1278" s="49">
        <v>0.58190333333333333</v>
      </c>
      <c r="G1278" s="92"/>
    </row>
    <row r="1279" spans="1:7">
      <c r="G1279" s="92"/>
    </row>
    <row r="1280" spans="1:7">
      <c r="B1280" s="56" t="s">
        <v>18</v>
      </c>
      <c r="C1280" s="47">
        <v>30</v>
      </c>
      <c r="E1280" s="48">
        <v>18.582799999999999</v>
      </c>
      <c r="F1280" s="49">
        <v>0.61942666666666668</v>
      </c>
      <c r="G1280" s="92"/>
    </row>
    <row r="1281" spans="2:7">
      <c r="G1281" s="92"/>
    </row>
    <row r="1282" spans="2:7">
      <c r="B1282" s="56" t="s">
        <v>19</v>
      </c>
      <c r="C1282" s="47">
        <v>20</v>
      </c>
      <c r="E1282" s="48">
        <v>12.447899999999999</v>
      </c>
      <c r="F1282" s="49">
        <v>0.62239500000000003</v>
      </c>
      <c r="G1282" s="92"/>
    </row>
    <row r="1283" spans="2:7">
      <c r="G1283" s="92"/>
    </row>
    <row r="1284" spans="2:7">
      <c r="B1284" s="56" t="s">
        <v>20</v>
      </c>
      <c r="C1284" s="47">
        <v>0</v>
      </c>
      <c r="E1284" s="48">
        <v>0</v>
      </c>
      <c r="F1284" s="49">
        <v>0</v>
      </c>
      <c r="G1284" s="92"/>
    </row>
    <row r="1285" spans="2:7">
      <c r="C1285" s="50">
        <f>SUM(C1262:C1284)</f>
        <v>120</v>
      </c>
      <c r="D1285" s="50">
        <f>MAX(D1259:D1284)</f>
        <v>0</v>
      </c>
      <c r="E1285" s="51">
        <f>SUM(E1262:E1284)</f>
        <v>71.271799999999999</v>
      </c>
      <c r="F1285" s="2">
        <f>E1285/C1285</f>
        <v>0.59393166666666664</v>
      </c>
      <c r="G1285" s="92"/>
    </row>
    <row r="1286" spans="2:7">
      <c r="B1286" s="59" t="s">
        <v>184</v>
      </c>
      <c r="C1286" s="4"/>
      <c r="D1286" s="52"/>
      <c r="E1286" s="44">
        <f>SUM(E1285,E1258)</f>
        <v>172118.05999999997</v>
      </c>
    </row>
    <row r="1289" spans="2:7">
      <c r="B1289" s="4" t="s">
        <v>276</v>
      </c>
      <c r="C1289" s="45" t="s">
        <v>271</v>
      </c>
    </row>
    <row r="1291" spans="2:7">
      <c r="C1291" s="54" t="s">
        <v>8</v>
      </c>
    </row>
    <row r="1293" spans="2:7">
      <c r="B1293" s="56" t="s">
        <v>9</v>
      </c>
      <c r="C1293" s="47">
        <v>3040</v>
      </c>
      <c r="D1293" s="47">
        <v>0</v>
      </c>
      <c r="E1293" s="48">
        <v>241.09419999999997</v>
      </c>
      <c r="F1293" s="49">
        <v>7.9307302631578938E-2</v>
      </c>
      <c r="G1293" s="89" t="s">
        <v>301</v>
      </c>
    </row>
    <row r="1294" spans="2:7">
      <c r="G1294" s="92"/>
    </row>
    <row r="1295" spans="2:7">
      <c r="B1295" s="56" t="s">
        <v>10</v>
      </c>
      <c r="C1295" s="47">
        <v>2360</v>
      </c>
      <c r="D1295" s="47">
        <v>0</v>
      </c>
      <c r="E1295" s="48">
        <v>152.9316</v>
      </c>
      <c r="F1295" s="49">
        <v>6.4801525423728815E-2</v>
      </c>
      <c r="G1295" s="92"/>
    </row>
    <row r="1296" spans="2:7">
      <c r="G1296" s="92"/>
    </row>
    <row r="1297" spans="1:7">
      <c r="B1297" s="56" t="s">
        <v>11</v>
      </c>
      <c r="C1297" s="47">
        <v>3040</v>
      </c>
      <c r="D1297" s="47">
        <v>0</v>
      </c>
      <c r="E1297" s="48">
        <v>212.3409</v>
      </c>
      <c r="F1297" s="49">
        <v>6.9848980263157889E-2</v>
      </c>
      <c r="G1297" s="92"/>
    </row>
    <row r="1298" spans="1:7">
      <c r="G1298" s="92"/>
    </row>
    <row r="1299" spans="1:7">
      <c r="B1299" s="56" t="s">
        <v>12</v>
      </c>
      <c r="C1299" s="47">
        <v>2920</v>
      </c>
      <c r="D1299" s="47">
        <v>0</v>
      </c>
      <c r="E1299" s="48">
        <v>183.98650000000001</v>
      </c>
      <c r="F1299" s="49">
        <v>6.3009075342465748E-2</v>
      </c>
      <c r="G1299" s="92"/>
    </row>
    <row r="1300" spans="1:7">
      <c r="G1300" s="92"/>
    </row>
    <row r="1301" spans="1:7">
      <c r="A1301" s="4" t="s">
        <v>184</v>
      </c>
      <c r="B1301" s="56" t="s">
        <v>13</v>
      </c>
      <c r="C1301" s="47">
        <v>2880</v>
      </c>
      <c r="D1301" s="47">
        <v>0</v>
      </c>
      <c r="E1301" s="48">
        <v>212.52760000000001</v>
      </c>
      <c r="F1301" s="49">
        <v>7.379430555555555E-2</v>
      </c>
      <c r="G1301" s="92"/>
    </row>
    <row r="1302" spans="1:7">
      <c r="G1302" s="92"/>
    </row>
    <row r="1303" spans="1:7" s="3" customFormat="1">
      <c r="A1303" s="11" t="s">
        <v>99</v>
      </c>
      <c r="B1303" s="56" t="s">
        <v>14</v>
      </c>
      <c r="C1303" s="47">
        <v>2840</v>
      </c>
      <c r="D1303" s="47">
        <v>0</v>
      </c>
      <c r="E1303" s="48">
        <v>196.51159999999999</v>
      </c>
      <c r="F1303" s="49">
        <v>6.919422535211267E-2</v>
      </c>
      <c r="G1303" s="92"/>
    </row>
    <row r="1304" spans="1:7">
      <c r="G1304" s="92"/>
    </row>
    <row r="1305" spans="1:7">
      <c r="B1305" s="56" t="s">
        <v>15</v>
      </c>
      <c r="C1305" s="47">
        <v>3160</v>
      </c>
      <c r="D1305" s="47">
        <v>0</v>
      </c>
      <c r="E1305" s="48">
        <v>398.36520000000002</v>
      </c>
      <c r="F1305" s="49">
        <v>0.12606493670886074</v>
      </c>
      <c r="G1305" s="92"/>
    </row>
    <row r="1306" spans="1:7" ht="15.75" customHeight="1">
      <c r="A1306" s="13" t="s">
        <v>7</v>
      </c>
      <c r="G1306" s="92" t="s">
        <v>195</v>
      </c>
    </row>
    <row r="1307" spans="1:7" ht="15.75" customHeight="1">
      <c r="B1307" s="56" t="s">
        <v>16</v>
      </c>
      <c r="C1307" s="47">
        <v>2680</v>
      </c>
      <c r="D1307" s="47">
        <v>0</v>
      </c>
      <c r="E1307" s="48">
        <v>257.64460000000003</v>
      </c>
      <c r="F1307" s="49">
        <v>9.6136044776119395E-2</v>
      </c>
      <c r="G1307" s="92"/>
    </row>
    <row r="1308" spans="1:7">
      <c r="G1308" s="92"/>
    </row>
    <row r="1309" spans="1:7">
      <c r="B1309" s="56" t="s">
        <v>17</v>
      </c>
      <c r="C1309" s="47">
        <v>2320</v>
      </c>
      <c r="D1309" s="47">
        <v>0</v>
      </c>
      <c r="E1309" s="48">
        <v>223.56149999999997</v>
      </c>
      <c r="F1309" s="49">
        <v>9.6362715517241376E-2</v>
      </c>
      <c r="G1309" s="92"/>
    </row>
    <row r="1310" spans="1:7">
      <c r="G1310" s="92"/>
    </row>
    <row r="1311" spans="1:7">
      <c r="B1311" s="56" t="s">
        <v>18</v>
      </c>
      <c r="C1311" s="47">
        <v>2640</v>
      </c>
      <c r="D1311" s="47">
        <v>0</v>
      </c>
      <c r="E1311" s="48">
        <v>200.21130000000002</v>
      </c>
      <c r="F1311" s="49">
        <v>7.5837613636363627E-2</v>
      </c>
      <c r="G1311" s="92"/>
    </row>
    <row r="1312" spans="1:7">
      <c r="G1312" s="92"/>
    </row>
    <row r="1313" spans="2:7">
      <c r="B1313" s="56" t="s">
        <v>19</v>
      </c>
      <c r="C1313" s="47">
        <v>2200</v>
      </c>
      <c r="D1313" s="47">
        <v>0</v>
      </c>
      <c r="E1313" s="48">
        <v>202.94220000000001</v>
      </c>
      <c r="F1313" s="49">
        <v>9.224645454545452E-2</v>
      </c>
      <c r="G1313" s="92"/>
    </row>
    <row r="1314" spans="2:7">
      <c r="G1314" s="92"/>
    </row>
    <row r="1315" spans="2:7">
      <c r="B1315" s="56" t="s">
        <v>20</v>
      </c>
      <c r="C1315" s="47">
        <v>2320</v>
      </c>
      <c r="D1315" s="47">
        <v>0</v>
      </c>
      <c r="E1315" s="48">
        <v>196.1326</v>
      </c>
      <c r="F1315" s="49">
        <v>8.4539913793103438E-2</v>
      </c>
      <c r="G1315" s="92"/>
    </row>
    <row r="1316" spans="2:7">
      <c r="C1316" s="50">
        <f>SUM(C1293:C1315)</f>
        <v>32400</v>
      </c>
      <c r="D1316" s="50">
        <f>MAX(D1290:D1315)</f>
        <v>0</v>
      </c>
      <c r="E1316" s="51">
        <f>SUM(E1293:E1315)</f>
        <v>2678.2497999999996</v>
      </c>
      <c r="F1316" s="2">
        <f>E1316/C1316</f>
        <v>8.2662030864197517E-2</v>
      </c>
      <c r="G1316" s="92"/>
    </row>
    <row r="1317" spans="2:7">
      <c r="B1317" s="59" t="s">
        <v>184</v>
      </c>
      <c r="C1317" s="4"/>
      <c r="D1317" s="52"/>
      <c r="E1317" s="44">
        <f>SUM(E1316,E1289)</f>
        <v>2678.2497999999996</v>
      </c>
    </row>
    <row r="1319" spans="2:7">
      <c r="B1319" s="57">
        <f>SUBTOTAL(9,C1318:C1318)</f>
        <v>0</v>
      </c>
      <c r="C1319" s="58">
        <f>SUBTOTAL(9,E1318:E1318)</f>
        <v>0</v>
      </c>
    </row>
    <row r="1320" spans="2:7">
      <c r="B1320" s="3" t="s">
        <v>277</v>
      </c>
      <c r="C1320" s="45"/>
    </row>
    <row r="1322" spans="2:7">
      <c r="C1322" s="54" t="s">
        <v>8</v>
      </c>
    </row>
    <row r="1324" spans="2:7">
      <c r="B1324" s="56" t="s">
        <v>9</v>
      </c>
      <c r="C1324" s="47">
        <v>41075</v>
      </c>
      <c r="D1324" s="47">
        <v>0</v>
      </c>
      <c r="E1324" s="48">
        <v>3257.5471999999995</v>
      </c>
      <c r="F1324" s="49">
        <v>7.930729640900791E-2</v>
      </c>
      <c r="G1324" s="89" t="s">
        <v>302</v>
      </c>
    </row>
    <row r="1325" spans="2:7">
      <c r="G1325" s="92"/>
    </row>
    <row r="1326" spans="2:7">
      <c r="B1326" s="56" t="s">
        <v>10</v>
      </c>
      <c r="C1326" s="47">
        <v>38701</v>
      </c>
      <c r="D1326" s="47">
        <v>0</v>
      </c>
      <c r="E1326" s="48">
        <v>2507.8838999999998</v>
      </c>
      <c r="F1326" s="49">
        <v>6.4801527092323188E-2</v>
      </c>
      <c r="G1326" s="92"/>
    </row>
    <row r="1327" spans="2:7">
      <c r="G1327" s="92"/>
    </row>
    <row r="1328" spans="2:7">
      <c r="B1328" s="56" t="s">
        <v>11</v>
      </c>
      <c r="C1328" s="47">
        <v>52820</v>
      </c>
      <c r="D1328" s="47">
        <v>0</v>
      </c>
      <c r="E1328" s="48">
        <v>3689.4227000000001</v>
      </c>
      <c r="F1328" s="49">
        <v>6.9848971980310481E-2</v>
      </c>
      <c r="G1328" s="92"/>
    </row>
    <row r="1329" spans="1:7">
      <c r="G1329" s="92"/>
    </row>
    <row r="1330" spans="1:7">
      <c r="B1330" s="56" t="s">
        <v>12</v>
      </c>
      <c r="C1330" s="47">
        <v>53420</v>
      </c>
      <c r="D1330" s="47">
        <v>0</v>
      </c>
      <c r="E1330" s="48">
        <v>3365.9443000000001</v>
      </c>
      <c r="F1330" s="49">
        <v>6.3009065892923988E-2</v>
      </c>
      <c r="G1330" s="92"/>
    </row>
    <row r="1331" spans="1:7">
      <c r="G1331" s="92"/>
    </row>
    <row r="1332" spans="1:7">
      <c r="A1332" s="13" t="s">
        <v>7</v>
      </c>
      <c r="B1332" s="56" t="s">
        <v>13</v>
      </c>
      <c r="C1332" s="47">
        <v>63567</v>
      </c>
      <c r="D1332" s="47">
        <v>0</v>
      </c>
      <c r="E1332" s="48">
        <v>4690.8837000000003</v>
      </c>
      <c r="F1332" s="49">
        <v>7.3794322525838868E-2</v>
      </c>
      <c r="G1332" s="92"/>
    </row>
    <row r="1333" spans="1:7">
      <c r="G1333" s="92" t="s">
        <v>198</v>
      </c>
    </row>
    <row r="1334" spans="1:7" ht="15.75" customHeight="1">
      <c r="B1334" s="56" t="s">
        <v>14</v>
      </c>
      <c r="C1334" s="47">
        <v>69134</v>
      </c>
      <c r="D1334" s="47">
        <v>0</v>
      </c>
      <c r="E1334" s="48">
        <v>4783.6741000000002</v>
      </c>
      <c r="F1334" s="49">
        <v>6.9194232938930192E-2</v>
      </c>
      <c r="G1334" s="92"/>
    </row>
    <row r="1335" spans="1:7">
      <c r="G1335" s="92"/>
    </row>
    <row r="1336" spans="1:7">
      <c r="B1336" s="56" t="s">
        <v>15</v>
      </c>
      <c r="C1336" s="47">
        <v>58760</v>
      </c>
      <c r="D1336" s="47">
        <v>0</v>
      </c>
      <c r="E1336" s="48">
        <v>7407.5766000000003</v>
      </c>
      <c r="F1336" s="49">
        <v>0.1260649523485364</v>
      </c>
      <c r="G1336" s="92"/>
    </row>
    <row r="1337" spans="1:7">
      <c r="G1337" s="92"/>
    </row>
    <row r="1338" spans="1:7">
      <c r="B1338" s="56" t="s">
        <v>16</v>
      </c>
      <c r="C1338" s="47">
        <v>53554</v>
      </c>
      <c r="D1338" s="47">
        <v>0</v>
      </c>
      <c r="E1338" s="48">
        <v>5148.4705999999996</v>
      </c>
      <c r="F1338" s="49">
        <v>9.6136060798446415E-2</v>
      </c>
      <c r="G1338" s="92"/>
    </row>
    <row r="1339" spans="1:7">
      <c r="G1339" s="92"/>
    </row>
    <row r="1340" spans="1:7">
      <c r="B1340" s="56" t="s">
        <v>17</v>
      </c>
      <c r="C1340" s="47">
        <v>49510</v>
      </c>
      <c r="D1340" s="47">
        <v>0</v>
      </c>
      <c r="E1340" s="48">
        <v>4770.9179000000004</v>
      </c>
      <c r="F1340" s="49">
        <v>9.6362712583316495E-2</v>
      </c>
      <c r="G1340" s="92"/>
    </row>
    <row r="1341" spans="1:7">
      <c r="G1341" s="92"/>
    </row>
    <row r="1342" spans="1:7">
      <c r="B1342" s="56" t="s">
        <v>18</v>
      </c>
      <c r="C1342" s="47">
        <v>42393</v>
      </c>
      <c r="D1342" s="47">
        <v>0</v>
      </c>
      <c r="E1342" s="48">
        <v>3214.9836999999998</v>
      </c>
      <c r="F1342" s="49">
        <v>7.5837607623900169E-2</v>
      </c>
      <c r="G1342" s="92"/>
    </row>
    <row r="1343" spans="1:7">
      <c r="G1343" s="92"/>
    </row>
    <row r="1344" spans="1:7">
      <c r="B1344" s="56" t="s">
        <v>19</v>
      </c>
      <c r="C1344" s="47">
        <v>33988</v>
      </c>
      <c r="D1344" s="47">
        <v>0</v>
      </c>
      <c r="E1344" s="48">
        <v>3135.2721999999999</v>
      </c>
      <c r="F1344" s="49">
        <v>9.2246445804401556E-2</v>
      </c>
      <c r="G1344" s="92"/>
    </row>
    <row r="1345" spans="1:7">
      <c r="G1345" s="92"/>
    </row>
    <row r="1346" spans="1:7">
      <c r="B1346" s="56" t="s">
        <v>20</v>
      </c>
      <c r="C1346" s="47">
        <v>33122</v>
      </c>
      <c r="D1346" s="47">
        <v>0</v>
      </c>
      <c r="E1346" s="48">
        <v>2800.1309000000001</v>
      </c>
      <c r="F1346" s="49">
        <v>8.4539910029587564E-2</v>
      </c>
      <c r="G1346" s="92"/>
    </row>
    <row r="1347" spans="1:7">
      <c r="C1347" s="50">
        <f>SUM(C1324:C1346)</f>
        <v>590044</v>
      </c>
      <c r="D1347" s="50">
        <f>MAX(D1321:D1346)</f>
        <v>0</v>
      </c>
      <c r="E1347" s="51">
        <f>SUM(E1324:E1346)</f>
        <v>48772.707799999989</v>
      </c>
      <c r="F1347" s="2">
        <f>E1347/C1347</f>
        <v>8.2659442007714662E-2</v>
      </c>
      <c r="G1347" s="92"/>
    </row>
    <row r="1348" spans="1:7">
      <c r="B1348" s="59" t="s">
        <v>184</v>
      </c>
      <c r="C1348" s="4"/>
      <c r="D1348" s="52"/>
      <c r="E1348" s="44">
        <f>SUM(E1347,E1320)</f>
        <v>48772.707799999989</v>
      </c>
      <c r="G1348" s="82"/>
    </row>
    <row r="1349" spans="1:7">
      <c r="B1349" s="3" t="s">
        <v>278</v>
      </c>
      <c r="C1349" s="45" t="s">
        <v>271</v>
      </c>
    </row>
    <row r="1351" spans="1:7">
      <c r="C1351" s="54" t="s">
        <v>8</v>
      </c>
    </row>
    <row r="1353" spans="1:7">
      <c r="B1353" s="56" t="s">
        <v>9</v>
      </c>
      <c r="C1353" s="47">
        <v>600</v>
      </c>
      <c r="D1353" s="47">
        <v>0</v>
      </c>
      <c r="E1353" s="48">
        <v>47.584400000000002</v>
      </c>
      <c r="F1353" s="49">
        <v>7.9307333333333327E-2</v>
      </c>
      <c r="G1353" s="89" t="s">
        <v>301</v>
      </c>
    </row>
    <row r="1354" spans="1:7">
      <c r="G1354" s="92"/>
    </row>
    <row r="1355" spans="1:7">
      <c r="B1355" s="56" t="s">
        <v>10</v>
      </c>
      <c r="C1355" s="47">
        <v>480</v>
      </c>
      <c r="D1355" s="47">
        <v>0</v>
      </c>
      <c r="E1355" s="48">
        <v>31.104700000000001</v>
      </c>
      <c r="F1355" s="49">
        <v>6.4801458333333326E-2</v>
      </c>
      <c r="G1355" s="92"/>
    </row>
    <row r="1356" spans="1:7">
      <c r="G1356" s="92"/>
    </row>
    <row r="1357" spans="1:7">
      <c r="B1357" s="56" t="s">
        <v>11</v>
      </c>
      <c r="C1357" s="47">
        <v>480</v>
      </c>
      <c r="D1357" s="47">
        <v>0</v>
      </c>
      <c r="E1357" s="48">
        <v>33.527500000000003</v>
      </c>
      <c r="F1357" s="49">
        <v>6.9848958333333336E-2</v>
      </c>
      <c r="G1357" s="92"/>
    </row>
    <row r="1358" spans="1:7">
      <c r="G1358" s="92"/>
    </row>
    <row r="1359" spans="1:7">
      <c r="A1359" s="4" t="s">
        <v>184</v>
      </c>
      <c r="B1359" s="56" t="s">
        <v>12</v>
      </c>
      <c r="C1359" s="47">
        <v>920</v>
      </c>
      <c r="D1359" s="47">
        <v>0</v>
      </c>
      <c r="E1359" s="48">
        <v>57.968299999999999</v>
      </c>
      <c r="F1359" s="49">
        <v>6.3009021739130436E-2</v>
      </c>
      <c r="G1359" s="92"/>
    </row>
    <row r="1360" spans="1:7">
      <c r="G1360" s="92"/>
    </row>
    <row r="1361" spans="1:7" s="3" customFormat="1">
      <c r="A1361" s="11" t="s">
        <v>102</v>
      </c>
      <c r="B1361" s="56" t="s">
        <v>13</v>
      </c>
      <c r="C1361" s="47">
        <v>440</v>
      </c>
      <c r="D1361" s="47">
        <v>0</v>
      </c>
      <c r="E1361" s="48">
        <v>32.469499999999996</v>
      </c>
      <c r="F1361" s="49">
        <v>7.3794318181818183E-2</v>
      </c>
      <c r="G1361" s="92"/>
    </row>
    <row r="1362" spans="1:7">
      <c r="G1362" s="92"/>
    </row>
    <row r="1363" spans="1:7">
      <c r="B1363" s="56" t="s">
        <v>14</v>
      </c>
      <c r="C1363" s="47">
        <v>80</v>
      </c>
      <c r="D1363" s="47">
        <v>0</v>
      </c>
      <c r="E1363" s="48">
        <v>5.5354999999999999</v>
      </c>
      <c r="F1363" s="49">
        <v>6.9193749999999998E-2</v>
      </c>
      <c r="G1363" s="92"/>
    </row>
    <row r="1364" spans="1:7">
      <c r="A1364" s="13" t="s">
        <v>7</v>
      </c>
      <c r="G1364" s="92"/>
    </row>
    <row r="1365" spans="1:7">
      <c r="B1365" s="56" t="s">
        <v>15</v>
      </c>
      <c r="C1365" s="47">
        <v>400</v>
      </c>
      <c r="D1365" s="47">
        <v>0</v>
      </c>
      <c r="E1365" s="48">
        <v>50.426000000000002</v>
      </c>
      <c r="F1365" s="49">
        <v>0.12606500000000001</v>
      </c>
      <c r="G1365" s="92"/>
    </row>
    <row r="1366" spans="1:7">
      <c r="G1366" s="92" t="s">
        <v>195</v>
      </c>
    </row>
    <row r="1367" spans="1:7">
      <c r="B1367" s="56" t="s">
        <v>16</v>
      </c>
      <c r="C1367" s="47">
        <v>480</v>
      </c>
      <c r="D1367" s="47">
        <v>0</v>
      </c>
      <c r="E1367" s="48">
        <v>46.145299999999999</v>
      </c>
      <c r="F1367" s="49">
        <v>9.6136041666666644E-2</v>
      </c>
      <c r="G1367" s="92"/>
    </row>
    <row r="1368" spans="1:7">
      <c r="G1368" s="92"/>
    </row>
    <row r="1369" spans="1:7">
      <c r="B1369" s="56" t="s">
        <v>17</v>
      </c>
      <c r="C1369" s="47">
        <v>400</v>
      </c>
      <c r="D1369" s="47">
        <v>0</v>
      </c>
      <c r="E1369" s="48">
        <v>38.545099999999998</v>
      </c>
      <c r="F1369" s="49">
        <v>9.6362749999999997E-2</v>
      </c>
      <c r="G1369" s="92"/>
    </row>
    <row r="1370" spans="1:7">
      <c r="G1370" s="92"/>
    </row>
    <row r="1371" spans="1:7">
      <c r="B1371" s="56" t="s">
        <v>18</v>
      </c>
      <c r="C1371" s="47">
        <v>400</v>
      </c>
      <c r="D1371" s="47">
        <v>0</v>
      </c>
      <c r="E1371" s="48">
        <v>30.335000000000001</v>
      </c>
      <c r="F1371" s="49">
        <v>7.5837500000000002E-2</v>
      </c>
      <c r="G1371" s="92"/>
    </row>
    <row r="1372" spans="1:7">
      <c r="G1372" s="92"/>
    </row>
    <row r="1373" spans="1:7">
      <c r="B1373" s="56" t="s">
        <v>19</v>
      </c>
      <c r="C1373" s="47">
        <v>320</v>
      </c>
      <c r="D1373" s="47">
        <v>0</v>
      </c>
      <c r="E1373" s="48">
        <v>29.518899999999999</v>
      </c>
      <c r="F1373" s="49">
        <v>9.2246562500000004E-2</v>
      </c>
      <c r="G1373" s="92"/>
    </row>
    <row r="1374" spans="1:7">
      <c r="G1374" s="92"/>
    </row>
    <row r="1375" spans="1:7">
      <c r="B1375" s="56" t="s">
        <v>20</v>
      </c>
      <c r="C1375" s="47">
        <v>280</v>
      </c>
      <c r="D1375" s="47">
        <v>0</v>
      </c>
      <c r="E1375" s="48">
        <v>23.671199999999999</v>
      </c>
      <c r="F1375" s="49">
        <v>8.4540000000000004E-2</v>
      </c>
      <c r="G1375" s="92"/>
    </row>
    <row r="1376" spans="1:7">
      <c r="C1376" s="50">
        <f>SUM(C1353:C1375)</f>
        <v>5280</v>
      </c>
      <c r="D1376" s="50">
        <f>MAX(D1350:D1375)</f>
        <v>0</v>
      </c>
      <c r="E1376" s="51">
        <f>SUM(E1353:E1375)</f>
        <v>426.83139999999997</v>
      </c>
      <c r="F1376" s="2">
        <f>E1376/C1376</f>
        <v>8.0839280303030295E-2</v>
      </c>
      <c r="G1376" s="92"/>
    </row>
    <row r="1377" spans="1:7">
      <c r="B1377" s="59" t="s">
        <v>184</v>
      </c>
      <c r="C1377" s="4"/>
      <c r="D1377" s="52"/>
      <c r="E1377" s="44">
        <f>SUM(E1376,E1349)</f>
        <v>426.83139999999997</v>
      </c>
    </row>
    <row r="1379" spans="1:7">
      <c r="B1379" s="57"/>
      <c r="C1379" s="58"/>
    </row>
    <row r="1380" spans="1:7">
      <c r="B1380" s="3" t="s">
        <v>279</v>
      </c>
      <c r="C1380" s="45" t="s">
        <v>280</v>
      </c>
    </row>
    <row r="1382" spans="1:7">
      <c r="C1382" s="54" t="s">
        <v>8</v>
      </c>
    </row>
    <row r="1384" spans="1:7">
      <c r="B1384" s="56" t="s">
        <v>9</v>
      </c>
      <c r="C1384" s="47">
        <v>100386.97</v>
      </c>
      <c r="D1384" s="47">
        <v>184.43</v>
      </c>
      <c r="E1384" s="48">
        <v>7961.4238000000005</v>
      </c>
      <c r="F1384" s="49">
        <v>7.9307342377202925E-2</v>
      </c>
      <c r="G1384" s="89"/>
    </row>
    <row r="1385" spans="1:7">
      <c r="G1385" s="92"/>
    </row>
    <row r="1386" spans="1:7">
      <c r="B1386" s="56" t="s">
        <v>10</v>
      </c>
      <c r="C1386" s="47">
        <v>95552.93</v>
      </c>
      <c r="D1386" s="47">
        <v>176.8</v>
      </c>
      <c r="E1386" s="48">
        <v>6191.9832999999999</v>
      </c>
      <c r="F1386" s="49">
        <v>6.4801605769702716E-2</v>
      </c>
      <c r="G1386" s="92"/>
    </row>
    <row r="1387" spans="1:7">
      <c r="G1387" s="92"/>
    </row>
    <row r="1388" spans="1:7">
      <c r="B1388" s="56" t="s">
        <v>11</v>
      </c>
      <c r="C1388" s="47">
        <v>89990</v>
      </c>
      <c r="D1388" s="47">
        <v>185.39</v>
      </c>
      <c r="E1388" s="48">
        <v>6285.7235000000001</v>
      </c>
      <c r="F1388" s="49">
        <v>6.9849133237026337E-2</v>
      </c>
      <c r="G1388" s="92"/>
    </row>
    <row r="1389" spans="1:7">
      <c r="G1389" s="92"/>
    </row>
    <row r="1390" spans="1:7">
      <c r="A1390" s="4" t="s">
        <v>184</v>
      </c>
      <c r="B1390" s="56" t="s">
        <v>12</v>
      </c>
      <c r="C1390" s="47">
        <v>89388.15</v>
      </c>
      <c r="D1390" s="47">
        <v>170.68</v>
      </c>
      <c r="E1390" s="48">
        <v>5632.2538000000004</v>
      </c>
      <c r="F1390" s="49">
        <v>6.3008953647659113E-2</v>
      </c>
      <c r="G1390" s="92"/>
    </row>
    <row r="1391" spans="1:7">
      <c r="G1391" s="92"/>
    </row>
    <row r="1392" spans="1:7" s="3" customFormat="1">
      <c r="A1392" s="11" t="s">
        <v>105</v>
      </c>
      <c r="B1392" s="56" t="s">
        <v>13</v>
      </c>
      <c r="C1392" s="47">
        <v>85136.97</v>
      </c>
      <c r="D1392" s="47">
        <v>159.53</v>
      </c>
      <c r="E1392" s="48">
        <v>6282.6372999999994</v>
      </c>
      <c r="F1392" s="49">
        <v>7.3794466728144076E-2</v>
      </c>
      <c r="G1392" s="92"/>
    </row>
    <row r="1393" spans="1:7">
      <c r="G1393" s="92"/>
    </row>
    <row r="1394" spans="1:7">
      <c r="B1394" s="56" t="s">
        <v>14</v>
      </c>
      <c r="C1394" s="47">
        <v>87972.79</v>
      </c>
      <c r="D1394" s="47">
        <v>150.25</v>
      </c>
      <c r="E1394" s="48">
        <v>6087.2109</v>
      </c>
      <c r="F1394" s="49">
        <v>6.9194246311842553E-2</v>
      </c>
      <c r="G1394" s="92"/>
    </row>
    <row r="1395" spans="1:7">
      <c r="A1395" s="13" t="s">
        <v>7</v>
      </c>
      <c r="G1395" s="92"/>
    </row>
    <row r="1396" spans="1:7">
      <c r="B1396" s="56" t="s">
        <v>15</v>
      </c>
      <c r="C1396" s="47">
        <v>91385.74</v>
      </c>
      <c r="D1396" s="47">
        <v>151.41</v>
      </c>
      <c r="E1396" s="48">
        <v>11520.541800000001</v>
      </c>
      <c r="F1396" s="49">
        <v>0.12606498344271216</v>
      </c>
      <c r="G1396" s="92"/>
    </row>
    <row r="1397" spans="1:7">
      <c r="G1397" s="92"/>
    </row>
    <row r="1398" spans="1:7">
      <c r="B1398" s="56" t="s">
        <v>16</v>
      </c>
      <c r="C1398" s="47">
        <v>82813.77</v>
      </c>
      <c r="D1398" s="47">
        <v>159.59</v>
      </c>
      <c r="E1398" s="48">
        <v>7961.3964999999998</v>
      </c>
      <c r="F1398" s="49">
        <v>9.6136143783817574E-2</v>
      </c>
      <c r="G1398" s="92"/>
    </row>
    <row r="1399" spans="1:7">
      <c r="G1399" s="92"/>
    </row>
    <row r="1400" spans="1:7">
      <c r="B1400" s="56" t="s">
        <v>17</v>
      </c>
      <c r="C1400" s="47">
        <v>85280.8</v>
      </c>
      <c r="D1400" s="47">
        <v>157.35</v>
      </c>
      <c r="E1400" s="48">
        <v>8217.8917000000001</v>
      </c>
      <c r="F1400" s="49">
        <v>9.6362741672216951E-2</v>
      </c>
      <c r="G1400" s="92"/>
    </row>
    <row r="1401" spans="1:7">
      <c r="G1401" s="92"/>
    </row>
    <row r="1402" spans="1:7">
      <c r="B1402" s="56" t="s">
        <v>18</v>
      </c>
      <c r="C1402" s="47">
        <v>84365.83</v>
      </c>
      <c r="D1402" s="47">
        <v>172.23</v>
      </c>
      <c r="E1402" s="48">
        <v>6398.1062000000002</v>
      </c>
      <c r="F1402" s="49">
        <v>7.5837648962856163E-2</v>
      </c>
      <c r="G1402" s="92"/>
    </row>
    <row r="1403" spans="1:7">
      <c r="G1403" s="92"/>
    </row>
    <row r="1404" spans="1:7">
      <c r="B1404" s="56" t="s">
        <v>19</v>
      </c>
      <c r="C1404" s="47">
        <v>88838.04</v>
      </c>
      <c r="D1404" s="47">
        <v>180.14</v>
      </c>
      <c r="E1404" s="48">
        <v>8195.0013999999992</v>
      </c>
      <c r="F1404" s="49">
        <v>9.2246535380564432E-2</v>
      </c>
      <c r="G1404" s="92"/>
    </row>
    <row r="1405" spans="1:7">
      <c r="G1405" s="92"/>
    </row>
    <row r="1406" spans="1:7">
      <c r="B1406" s="56" t="s">
        <v>20</v>
      </c>
      <c r="C1406" s="47">
        <v>100316.64</v>
      </c>
      <c r="D1406" s="47">
        <v>199.18</v>
      </c>
      <c r="E1406" s="48">
        <v>8480.7499000000007</v>
      </c>
      <c r="F1406" s="49">
        <v>8.4539812138843567E-2</v>
      </c>
      <c r="G1406" s="92"/>
    </row>
    <row r="1407" spans="1:7">
      <c r="C1407" s="50">
        <f>SUM(C1384:C1406)</f>
        <v>1081428.6300000001</v>
      </c>
      <c r="D1407" s="50">
        <f>MAX(D1381:D1406)</f>
        <v>199.18</v>
      </c>
      <c r="E1407" s="51">
        <f>SUM(E1384:E1406)</f>
        <v>89214.920099999988</v>
      </c>
      <c r="F1407" s="2">
        <f>E1407/C1407</f>
        <v>8.249727964017374E-2</v>
      </c>
      <c r="G1407" s="92"/>
    </row>
    <row r="1408" spans="1:7">
      <c r="B1408" s="59" t="s">
        <v>184</v>
      </c>
      <c r="C1408" s="4"/>
      <c r="D1408" s="52"/>
      <c r="E1408" s="44">
        <f>SUM(E1407)</f>
        <v>89214.920099999988</v>
      </c>
    </row>
    <row r="1410" spans="1:7">
      <c r="B1410" s="57"/>
      <c r="C1410" s="58"/>
    </row>
    <row r="1411" spans="1:7">
      <c r="B1411" s="3" t="s">
        <v>281</v>
      </c>
      <c r="C1411" s="45" t="s">
        <v>282</v>
      </c>
    </row>
    <row r="1413" spans="1:7">
      <c r="C1413" s="54" t="s">
        <v>8</v>
      </c>
    </row>
    <row r="1415" spans="1:7">
      <c r="B1415" s="56" t="s">
        <v>9</v>
      </c>
      <c r="C1415" s="47">
        <v>235651.69</v>
      </c>
      <c r="D1415" s="47">
        <v>0</v>
      </c>
      <c r="E1415" s="48">
        <v>18688.900000000001</v>
      </c>
      <c r="F1415" s="49">
        <v>7.9307303079388047E-2</v>
      </c>
      <c r="G1415" s="89"/>
    </row>
    <row r="1416" spans="1:7">
      <c r="G1416" s="92"/>
    </row>
    <row r="1417" spans="1:7">
      <c r="B1417" s="56" t="s">
        <v>10</v>
      </c>
      <c r="C1417" s="47">
        <v>264594.14</v>
      </c>
      <c r="D1417" s="47">
        <v>0</v>
      </c>
      <c r="E1417" s="48">
        <v>17146.099999999999</v>
      </c>
      <c r="F1417" s="49">
        <v>6.4801510721288078E-2</v>
      </c>
      <c r="G1417" s="92"/>
    </row>
    <row r="1418" spans="1:7">
      <c r="G1418" s="92"/>
    </row>
    <row r="1419" spans="1:7">
      <c r="B1419" s="56" t="s">
        <v>11</v>
      </c>
      <c r="C1419" s="47">
        <v>263424.06</v>
      </c>
      <c r="D1419" s="47">
        <v>0</v>
      </c>
      <c r="E1419" s="48">
        <v>18399.900000000001</v>
      </c>
      <c r="F1419" s="49">
        <v>6.9848972793145767E-2</v>
      </c>
      <c r="G1419" s="92"/>
    </row>
    <row r="1420" spans="1:7">
      <c r="G1420" s="92"/>
    </row>
    <row r="1421" spans="1:7">
      <c r="A1421" s="4" t="s">
        <v>184</v>
      </c>
      <c r="B1421" s="56" t="s">
        <v>12</v>
      </c>
      <c r="C1421" s="47">
        <v>270776.09000000003</v>
      </c>
      <c r="D1421" s="47">
        <v>0</v>
      </c>
      <c r="E1421" s="48">
        <v>17061.349999999999</v>
      </c>
      <c r="F1421" s="49">
        <v>6.3009071443494144E-2</v>
      </c>
      <c r="G1421" s="92"/>
    </row>
    <row r="1422" spans="1:7">
      <c r="G1422" s="92"/>
    </row>
    <row r="1423" spans="1:7" s="3" customFormat="1" ht="15" customHeight="1">
      <c r="A1423" s="11" t="s">
        <v>108</v>
      </c>
      <c r="B1423" s="56" t="s">
        <v>13</v>
      </c>
      <c r="C1423" s="47">
        <v>264619.56</v>
      </c>
      <c r="D1423" s="47">
        <v>0</v>
      </c>
      <c r="E1423" s="48">
        <v>19527.419999999998</v>
      </c>
      <c r="F1423" s="49">
        <v>7.3794318152444957E-2</v>
      </c>
      <c r="G1423" s="92"/>
    </row>
    <row r="1424" spans="1:7">
      <c r="G1424" s="92"/>
    </row>
    <row r="1425" spans="1:7">
      <c r="B1425" s="56" t="s">
        <v>14</v>
      </c>
      <c r="C1425" s="47">
        <v>269867.94</v>
      </c>
      <c r="D1425" s="47">
        <v>0</v>
      </c>
      <c r="E1425" s="48">
        <v>18680.990000000002</v>
      </c>
      <c r="F1425" s="49">
        <v>6.9222709448184164E-2</v>
      </c>
      <c r="G1425" s="92"/>
    </row>
    <row r="1426" spans="1:7">
      <c r="A1426" s="13" t="s">
        <v>7</v>
      </c>
      <c r="G1426" s="92"/>
    </row>
    <row r="1427" spans="1:7">
      <c r="B1427" s="56" t="s">
        <v>15</v>
      </c>
      <c r="C1427" s="47">
        <v>279314.38</v>
      </c>
      <c r="D1427" s="47">
        <v>0</v>
      </c>
      <c r="E1427" s="48">
        <v>35211.75</v>
      </c>
      <c r="F1427" s="49">
        <v>0.12606493800999433</v>
      </c>
      <c r="G1427" s="92"/>
    </row>
    <row r="1428" spans="1:7">
      <c r="G1428" s="92"/>
    </row>
    <row r="1429" spans="1:7">
      <c r="B1429" s="56" t="s">
        <v>16</v>
      </c>
      <c r="C1429" s="47">
        <v>249343.93</v>
      </c>
      <c r="D1429" s="47">
        <v>0</v>
      </c>
      <c r="E1429" s="48">
        <v>23970.94</v>
      </c>
      <c r="F1429" s="49">
        <v>9.6136047907803487E-2</v>
      </c>
      <c r="G1429" s="92"/>
    </row>
    <row r="1430" spans="1:7">
      <c r="G1430" s="92"/>
    </row>
    <row r="1431" spans="1:7">
      <c r="B1431" s="56" t="s">
        <v>17</v>
      </c>
      <c r="C1431" s="47">
        <v>265121</v>
      </c>
      <c r="D1431" s="47">
        <v>0</v>
      </c>
      <c r="E1431" s="48">
        <v>25547.73</v>
      </c>
      <c r="F1431" s="49">
        <v>9.6362528807601044E-2</v>
      </c>
      <c r="G1431" s="92"/>
    </row>
    <row r="1432" spans="1:7">
      <c r="G1432" s="92"/>
    </row>
    <row r="1433" spans="1:7">
      <c r="B1433" s="56" t="s">
        <v>18</v>
      </c>
      <c r="C1433" s="47">
        <v>263254.42</v>
      </c>
      <c r="D1433" s="47">
        <v>0</v>
      </c>
      <c r="E1433" s="48">
        <v>19964.59</v>
      </c>
      <c r="F1433" s="49">
        <v>7.5837625062477584E-2</v>
      </c>
      <c r="G1433" s="92"/>
    </row>
    <row r="1434" spans="1:7">
      <c r="G1434" s="92"/>
    </row>
    <row r="1435" spans="1:7">
      <c r="B1435" s="56" t="s">
        <v>19</v>
      </c>
      <c r="C1435" s="47">
        <v>240986.2</v>
      </c>
      <c r="D1435" s="47">
        <v>0</v>
      </c>
      <c r="E1435" s="48">
        <v>22230.12</v>
      </c>
      <c r="F1435" s="49">
        <v>9.2246443987249058E-2</v>
      </c>
      <c r="G1435" s="92"/>
    </row>
    <row r="1436" spans="1:7">
      <c r="G1436" s="92"/>
    </row>
    <row r="1437" spans="1:7">
      <c r="B1437" s="56" t="s">
        <v>20</v>
      </c>
      <c r="C1437" s="47">
        <v>236761.99</v>
      </c>
      <c r="D1437" s="47">
        <v>0</v>
      </c>
      <c r="E1437" s="48">
        <v>20015.84</v>
      </c>
      <c r="F1437" s="49">
        <v>8.4539921293954323E-2</v>
      </c>
      <c r="G1437" s="92"/>
    </row>
    <row r="1438" spans="1:7">
      <c r="C1438" s="50">
        <f>SUM(C1415:C1437)</f>
        <v>3103715.4000000004</v>
      </c>
      <c r="D1438" s="50">
        <f>MAX(D1412:D1437)</f>
        <v>0</v>
      </c>
      <c r="E1438" s="51">
        <f>SUM(E1415:E1437)</f>
        <v>256445.63</v>
      </c>
      <c r="F1438" s="2">
        <f>E1438/C1438</f>
        <v>8.2625368936855473E-2</v>
      </c>
      <c r="G1438" s="92"/>
    </row>
    <row r="1439" spans="1:7">
      <c r="B1439" s="57"/>
      <c r="C1439" s="58"/>
    </row>
    <row r="1440" spans="1:7">
      <c r="C1440" s="54" t="s">
        <v>21</v>
      </c>
    </row>
    <row r="1442" spans="1:7">
      <c r="B1442" s="56" t="s">
        <v>9</v>
      </c>
      <c r="C1442" s="47">
        <v>13</v>
      </c>
      <c r="E1442" s="48">
        <v>7.3772000000000002</v>
      </c>
      <c r="F1442" s="49">
        <v>0.5674769230769231</v>
      </c>
      <c r="G1442" s="89" t="s">
        <v>303</v>
      </c>
    </row>
    <row r="1443" spans="1:7">
      <c r="G1443" s="92"/>
    </row>
    <row r="1444" spans="1:7">
      <c r="B1444" s="56" t="s">
        <v>10</v>
      </c>
      <c r="C1444" s="47">
        <v>57</v>
      </c>
      <c r="E1444" s="48">
        <v>30.934899999999999</v>
      </c>
      <c r="F1444" s="49">
        <v>0.5427175438596491</v>
      </c>
      <c r="G1444" s="92"/>
    </row>
    <row r="1445" spans="1:7">
      <c r="G1445" s="92"/>
    </row>
    <row r="1446" spans="1:7">
      <c r="B1446" s="56" t="s">
        <v>11</v>
      </c>
      <c r="C1446" s="47">
        <v>87</v>
      </c>
      <c r="E1446" s="48">
        <v>45.812300000000008</v>
      </c>
      <c r="F1446" s="49">
        <v>0.52657816091954024</v>
      </c>
      <c r="G1446" s="92"/>
    </row>
    <row r="1447" spans="1:7">
      <c r="G1447" s="92"/>
    </row>
    <row r="1448" spans="1:7">
      <c r="B1448" s="56" t="s">
        <v>12</v>
      </c>
      <c r="C1448" s="47">
        <v>603</v>
      </c>
      <c r="E1448" s="48">
        <v>311.91070000000002</v>
      </c>
      <c r="F1448" s="49">
        <v>0.51726484245439464</v>
      </c>
      <c r="G1448" s="92"/>
    </row>
    <row r="1449" spans="1:7">
      <c r="G1449" s="92"/>
    </row>
    <row r="1450" spans="1:7">
      <c r="B1450" s="56" t="s">
        <v>13</v>
      </c>
      <c r="C1450" s="47">
        <v>160</v>
      </c>
      <c r="E1450" s="48">
        <v>79.116399999999999</v>
      </c>
      <c r="F1450" s="49">
        <v>0.49447750000000001</v>
      </c>
      <c r="G1450" s="92"/>
    </row>
    <row r="1451" spans="1:7">
      <c r="G1451" s="92"/>
    </row>
    <row r="1452" spans="1:7">
      <c r="A1452" s="4" t="s">
        <v>184</v>
      </c>
      <c r="B1452" s="56" t="s">
        <v>14</v>
      </c>
      <c r="C1452" s="47">
        <v>300</v>
      </c>
      <c r="E1452" s="48">
        <v>159.80699999999999</v>
      </c>
      <c r="F1452" s="49">
        <v>0.53269</v>
      </c>
      <c r="G1452" s="92"/>
    </row>
    <row r="1453" spans="1:7">
      <c r="G1453" s="92"/>
    </row>
    <row r="1454" spans="1:7" s="3" customFormat="1">
      <c r="A1454" s="11" t="s">
        <v>111</v>
      </c>
      <c r="B1454" s="56" t="s">
        <v>15</v>
      </c>
      <c r="C1454" s="47">
        <v>124</v>
      </c>
      <c r="D1454" s="24"/>
      <c r="E1454" s="48">
        <v>70.246499999999997</v>
      </c>
      <c r="F1454" s="49">
        <v>0.56650403225806456</v>
      </c>
      <c r="G1454" s="92"/>
    </row>
    <row r="1455" spans="1:7">
      <c r="G1455" s="92"/>
    </row>
    <row r="1456" spans="1:7">
      <c r="B1456" s="56" t="s">
        <v>16</v>
      </c>
      <c r="C1456" s="47">
        <v>34</v>
      </c>
      <c r="E1456" s="48">
        <v>20.867599999999996</v>
      </c>
      <c r="F1456" s="49">
        <v>0.61375294117647061</v>
      </c>
      <c r="G1456" s="92"/>
    </row>
    <row r="1457" spans="1:7">
      <c r="A1457" s="13" t="s">
        <v>7</v>
      </c>
      <c r="G1457" s="92" t="s">
        <v>201</v>
      </c>
    </row>
    <row r="1458" spans="1:7" ht="15.75" customHeight="1">
      <c r="B1458" s="56" t="s">
        <v>17</v>
      </c>
      <c r="C1458" s="47">
        <v>14</v>
      </c>
      <c r="E1458" s="48">
        <v>8.1465999999999994</v>
      </c>
      <c r="F1458" s="49">
        <v>0.58189999999999997</v>
      </c>
      <c r="G1458" s="92"/>
    </row>
    <row r="1459" spans="1:7">
      <c r="G1459" s="92"/>
    </row>
    <row r="1460" spans="1:7">
      <c r="B1460" s="56" t="s">
        <v>18</v>
      </c>
      <c r="C1460" s="47">
        <v>11</v>
      </c>
      <c r="E1460" s="48">
        <v>6.8136999999999999</v>
      </c>
      <c r="F1460" s="49">
        <v>0.61942727272727272</v>
      </c>
      <c r="G1460" s="92"/>
    </row>
    <row r="1461" spans="1:7">
      <c r="G1461" s="92"/>
    </row>
    <row r="1462" spans="1:7">
      <c r="B1462" s="56" t="s">
        <v>19</v>
      </c>
      <c r="C1462" s="47">
        <v>0</v>
      </c>
      <c r="E1462" s="48">
        <v>0</v>
      </c>
      <c r="F1462" s="49">
        <v>0</v>
      </c>
      <c r="G1462" s="92"/>
    </row>
    <row r="1463" spans="1:7">
      <c r="G1463" s="92"/>
    </row>
    <row r="1464" spans="1:7">
      <c r="B1464" s="56" t="s">
        <v>20</v>
      </c>
      <c r="C1464" s="47">
        <v>0</v>
      </c>
      <c r="E1464" s="48">
        <v>0</v>
      </c>
      <c r="F1464" s="49">
        <v>0</v>
      </c>
      <c r="G1464" s="92"/>
    </row>
    <row r="1465" spans="1:7">
      <c r="C1465" s="50">
        <f>SUM(C1442:C1464)</f>
        <v>1403</v>
      </c>
      <c r="D1465" s="50">
        <f>MAX(D1439:D1464)</f>
        <v>0</v>
      </c>
      <c r="E1465" s="51">
        <f>SUM(E1442:E1464)</f>
        <v>741.03290000000015</v>
      </c>
      <c r="F1465" s="2">
        <f>E1465/C1465</f>
        <v>0.52817740555951542</v>
      </c>
      <c r="G1465" s="92"/>
    </row>
    <row r="1466" spans="1:7">
      <c r="B1466" s="59" t="s">
        <v>184</v>
      </c>
      <c r="C1466" s="4"/>
      <c r="D1466" s="52"/>
      <c r="E1466" s="44">
        <f>SUM(E1465,E1438)</f>
        <v>257186.6629</v>
      </c>
      <c r="G1466" s="83"/>
    </row>
    <row r="1468" spans="1:7">
      <c r="B1468" s="3" t="s">
        <v>283</v>
      </c>
      <c r="C1468" s="45" t="s">
        <v>284</v>
      </c>
    </row>
    <row r="1470" spans="1:7">
      <c r="C1470" s="54" t="s">
        <v>8</v>
      </c>
    </row>
    <row r="1472" spans="1:7">
      <c r="B1472" s="56" t="s">
        <v>9</v>
      </c>
      <c r="C1472" s="47">
        <v>43153</v>
      </c>
      <c r="D1472" s="47">
        <v>139.15</v>
      </c>
      <c r="E1472" s="48">
        <v>3422.3476999999998</v>
      </c>
      <c r="F1472" s="49">
        <v>7.9307294973698234E-2</v>
      </c>
      <c r="G1472" s="89"/>
    </row>
    <row r="1473" spans="1:7">
      <c r="G1473" s="92"/>
    </row>
    <row r="1474" spans="1:7">
      <c r="B1474" s="56" t="s">
        <v>10</v>
      </c>
      <c r="C1474" s="47">
        <v>41333</v>
      </c>
      <c r="D1474" s="47">
        <v>136.19</v>
      </c>
      <c r="E1474" s="48">
        <v>2678.4414999999995</v>
      </c>
      <c r="F1474" s="49">
        <v>6.4801526625214712E-2</v>
      </c>
      <c r="G1474" s="92"/>
    </row>
    <row r="1475" spans="1:7">
      <c r="G1475" s="92"/>
    </row>
    <row r="1476" spans="1:7">
      <c r="B1476" s="56" t="s">
        <v>11</v>
      </c>
      <c r="C1476" s="47">
        <v>36546</v>
      </c>
      <c r="D1476" s="47">
        <v>133.81</v>
      </c>
      <c r="E1476" s="48">
        <v>2552.7004999999999</v>
      </c>
      <c r="F1476" s="49">
        <v>6.9848971159634426E-2</v>
      </c>
      <c r="G1476" s="92"/>
    </row>
    <row r="1477" spans="1:7">
      <c r="G1477" s="92"/>
    </row>
    <row r="1478" spans="1:7">
      <c r="B1478" s="56" t="s">
        <v>12</v>
      </c>
      <c r="C1478" s="47">
        <v>38066</v>
      </c>
      <c r="D1478" s="47">
        <v>109</v>
      </c>
      <c r="E1478" s="48">
        <v>2398.5030999999999</v>
      </c>
      <c r="F1478" s="49">
        <v>6.3009065833026845E-2</v>
      </c>
      <c r="G1478" s="92"/>
    </row>
    <row r="1479" spans="1:7">
      <c r="G1479" s="92"/>
    </row>
    <row r="1480" spans="1:7">
      <c r="B1480" s="56" t="s">
        <v>13</v>
      </c>
      <c r="C1480" s="47">
        <v>33838</v>
      </c>
      <c r="D1480" s="47">
        <v>87.11</v>
      </c>
      <c r="E1480" s="48">
        <v>2497.0522999999998</v>
      </c>
      <c r="F1480" s="49">
        <v>7.3794322950528984E-2</v>
      </c>
      <c r="G1480" s="92"/>
    </row>
    <row r="1481" spans="1:7">
      <c r="G1481" s="92"/>
    </row>
    <row r="1482" spans="1:7">
      <c r="B1482" s="56" t="s">
        <v>14</v>
      </c>
      <c r="C1482" s="47">
        <v>35185</v>
      </c>
      <c r="D1482" s="47">
        <v>80.95</v>
      </c>
      <c r="E1482" s="48">
        <v>2434.5990999999999</v>
      </c>
      <c r="F1482" s="49">
        <v>6.9194233338070205E-2</v>
      </c>
      <c r="G1482" s="92"/>
    </row>
    <row r="1483" spans="1:7">
      <c r="A1483" s="13" t="s">
        <v>7</v>
      </c>
      <c r="G1483" s="92"/>
    </row>
    <row r="1484" spans="1:7">
      <c r="B1484" s="56" t="s">
        <v>15</v>
      </c>
      <c r="C1484" s="47">
        <v>37448</v>
      </c>
      <c r="D1484" s="47">
        <v>94.54</v>
      </c>
      <c r="E1484" s="48">
        <v>4720.8802999999998</v>
      </c>
      <c r="F1484" s="49">
        <v>0.12606495139927365</v>
      </c>
      <c r="G1484" s="92" t="s">
        <v>201</v>
      </c>
    </row>
    <row r="1485" spans="1:7" ht="15.75" customHeight="1">
      <c r="G1485" s="92"/>
    </row>
    <row r="1486" spans="1:7">
      <c r="B1486" s="56" t="s">
        <v>16</v>
      </c>
      <c r="C1486" s="47">
        <v>35201</v>
      </c>
      <c r="D1486" s="47">
        <v>108.14</v>
      </c>
      <c r="E1486" s="48">
        <v>3384.0853999999999</v>
      </c>
      <c r="F1486" s="49">
        <v>9.6136058634697874E-2</v>
      </c>
      <c r="G1486" s="92"/>
    </row>
    <row r="1487" spans="1:7">
      <c r="G1487" s="92"/>
    </row>
    <row r="1488" spans="1:7">
      <c r="B1488" s="56" t="s">
        <v>17</v>
      </c>
      <c r="C1488" s="47">
        <v>38946</v>
      </c>
      <c r="D1488" s="47">
        <v>88.42</v>
      </c>
      <c r="E1488" s="48">
        <v>3752.9421999999995</v>
      </c>
      <c r="F1488" s="49">
        <v>9.63627124736815E-2</v>
      </c>
      <c r="G1488" s="92"/>
    </row>
    <row r="1489" spans="2:7">
      <c r="G1489" s="92"/>
    </row>
    <row r="1490" spans="2:7">
      <c r="B1490" s="56" t="s">
        <v>18</v>
      </c>
      <c r="C1490" s="47">
        <v>37099</v>
      </c>
      <c r="D1490" s="47">
        <v>92.49</v>
      </c>
      <c r="E1490" s="48">
        <v>2813.4994000000002</v>
      </c>
      <c r="F1490" s="49">
        <v>7.5837607482681466E-2</v>
      </c>
      <c r="G1490" s="92"/>
    </row>
    <row r="1491" spans="2:7">
      <c r="G1491" s="92"/>
    </row>
    <row r="1492" spans="2:7">
      <c r="B1492" s="56" t="s">
        <v>19</v>
      </c>
      <c r="C1492" s="47">
        <v>38582</v>
      </c>
      <c r="D1492" s="47">
        <v>124.46</v>
      </c>
      <c r="E1492" s="48">
        <v>3559.0524</v>
      </c>
      <c r="F1492" s="49">
        <v>9.2246446529469714E-2</v>
      </c>
      <c r="G1492" s="92"/>
    </row>
    <row r="1493" spans="2:7">
      <c r="G1493" s="92"/>
    </row>
    <row r="1494" spans="2:7">
      <c r="B1494" s="56" t="s">
        <v>20</v>
      </c>
      <c r="C1494" s="47">
        <v>43923</v>
      </c>
      <c r="D1494" s="47">
        <v>147.77000000000001</v>
      </c>
      <c r="E1494" s="48">
        <v>3713.2465999999999</v>
      </c>
      <c r="F1494" s="49">
        <v>8.4539913029620009E-2</v>
      </c>
      <c r="G1494" s="92"/>
    </row>
    <row r="1495" spans="2:7">
      <c r="C1495" s="50">
        <f>SUM(C1472:C1494)</f>
        <v>459320</v>
      </c>
      <c r="D1495" s="50">
        <f>MAX(D1469:D1494)</f>
        <v>147.77000000000001</v>
      </c>
      <c r="E1495" s="51">
        <f>SUM(E1472:E1494)</f>
        <v>37927.350499999993</v>
      </c>
      <c r="F1495" s="2">
        <f>E1495/C1495</f>
        <v>8.2572826134285446E-2</v>
      </c>
      <c r="G1495" s="92"/>
    </row>
    <row r="1496" spans="2:7">
      <c r="B1496" s="57"/>
      <c r="C1496" s="58"/>
    </row>
    <row r="1497" spans="2:7">
      <c r="C1497" s="54" t="s">
        <v>21</v>
      </c>
    </row>
    <row r="1499" spans="2:7">
      <c r="B1499" s="56" t="s">
        <v>9</v>
      </c>
      <c r="C1499" s="47">
        <v>52</v>
      </c>
      <c r="E1499" s="48">
        <v>29.508699999999997</v>
      </c>
      <c r="F1499" s="49">
        <v>0.56747499999999995</v>
      </c>
      <c r="G1499" s="89" t="s">
        <v>304</v>
      </c>
    </row>
    <row r="1500" spans="2:7">
      <c r="G1500" s="92"/>
    </row>
    <row r="1501" spans="2:7">
      <c r="B1501" s="56" t="s">
        <v>10</v>
      </c>
      <c r="C1501" s="47">
        <v>48</v>
      </c>
      <c r="E1501" s="48">
        <v>26.0504</v>
      </c>
      <c r="F1501" s="49">
        <v>0.54271666666666663</v>
      </c>
      <c r="G1501" s="92"/>
    </row>
    <row r="1502" spans="2:7">
      <c r="G1502" s="92"/>
    </row>
    <row r="1503" spans="2:7">
      <c r="B1503" s="56" t="s">
        <v>11</v>
      </c>
      <c r="C1503" s="47">
        <v>55</v>
      </c>
      <c r="E1503" s="48">
        <v>28.961799999999997</v>
      </c>
      <c r="F1503" s="49">
        <v>0.52657818181818183</v>
      </c>
      <c r="G1503" s="92"/>
    </row>
    <row r="1504" spans="2:7">
      <c r="G1504" s="92"/>
    </row>
    <row r="1505" spans="1:7">
      <c r="B1505" s="56" t="s">
        <v>12</v>
      </c>
      <c r="C1505" s="47">
        <v>58</v>
      </c>
      <c r="E1505" s="48">
        <v>30.0014</v>
      </c>
      <c r="F1505" s="49">
        <v>0.51726551724137926</v>
      </c>
      <c r="G1505" s="92"/>
    </row>
    <row r="1506" spans="1:7">
      <c r="G1506" s="92"/>
    </row>
    <row r="1507" spans="1:7">
      <c r="B1507" s="56" t="s">
        <v>13</v>
      </c>
      <c r="C1507" s="47">
        <v>58</v>
      </c>
      <c r="E1507" s="48">
        <v>28.67</v>
      </c>
      <c r="F1507" s="49">
        <v>0.49431034482758618</v>
      </c>
      <c r="G1507" s="92"/>
    </row>
    <row r="1508" spans="1:7">
      <c r="G1508" s="92"/>
    </row>
    <row r="1509" spans="1:7">
      <c r="B1509" s="56" t="s">
        <v>14</v>
      </c>
      <c r="C1509" s="47">
        <v>65</v>
      </c>
      <c r="E1509" s="48">
        <v>34.624899999999997</v>
      </c>
      <c r="F1509" s="49">
        <v>0.53269076923076919</v>
      </c>
      <c r="G1509" s="92"/>
    </row>
    <row r="1510" spans="1:7">
      <c r="A1510" s="4" t="s">
        <v>184</v>
      </c>
      <c r="G1510" s="92"/>
    </row>
    <row r="1511" spans="1:7">
      <c r="B1511" s="56" t="s">
        <v>15</v>
      </c>
      <c r="C1511" s="47">
        <v>73</v>
      </c>
      <c r="E1511" s="48">
        <v>41.354799999999997</v>
      </c>
      <c r="F1511" s="49">
        <v>0.56650410958904107</v>
      </c>
      <c r="G1511" s="92"/>
    </row>
    <row r="1512" spans="1:7" s="3" customFormat="1">
      <c r="A1512" s="11" t="s">
        <v>114</v>
      </c>
      <c r="B1512" s="24"/>
      <c r="C1512" s="24"/>
      <c r="D1512" s="24"/>
      <c r="E1512" s="24"/>
      <c r="F1512" s="24"/>
      <c r="G1512" s="92"/>
    </row>
    <row r="1513" spans="1:7">
      <c r="B1513" s="56" t="s">
        <v>16</v>
      </c>
      <c r="C1513" s="47">
        <v>65</v>
      </c>
      <c r="E1513" s="48">
        <v>39.893900000000002</v>
      </c>
      <c r="F1513" s="49">
        <v>0.61375230769230771</v>
      </c>
      <c r="G1513" s="92"/>
    </row>
    <row r="1514" spans="1:7">
      <c r="G1514" s="92"/>
    </row>
    <row r="1515" spans="1:7">
      <c r="A1515" s="13" t="s">
        <v>7</v>
      </c>
      <c r="B1515" s="56" t="s">
        <v>17</v>
      </c>
      <c r="C1515" s="47">
        <v>82</v>
      </c>
      <c r="E1515" s="48">
        <v>47.716099999999997</v>
      </c>
      <c r="F1515" s="49">
        <v>0.58190365853658532</v>
      </c>
      <c r="G1515" s="92" t="s">
        <v>202</v>
      </c>
    </row>
    <row r="1516" spans="1:7">
      <c r="G1516" s="92"/>
    </row>
    <row r="1517" spans="1:7">
      <c r="B1517" s="56" t="s">
        <v>18</v>
      </c>
      <c r="C1517" s="47">
        <v>73</v>
      </c>
      <c r="E1517" s="48">
        <v>45.218000000000004</v>
      </c>
      <c r="F1517" s="49">
        <v>0.61942465753424658</v>
      </c>
      <c r="G1517" s="92"/>
    </row>
    <row r="1518" spans="1:7">
      <c r="G1518" s="92"/>
    </row>
    <row r="1519" spans="1:7">
      <c r="B1519" s="56" t="s">
        <v>19</v>
      </c>
      <c r="C1519" s="47">
        <v>48</v>
      </c>
      <c r="E1519" s="48">
        <v>29.875</v>
      </c>
      <c r="F1519" s="49">
        <v>0.62239583333333337</v>
      </c>
      <c r="G1519" s="92"/>
    </row>
    <row r="1520" spans="1:7">
      <c r="G1520" s="92"/>
    </row>
    <row r="1521" spans="1:7">
      <c r="B1521" s="56" t="s">
        <v>20</v>
      </c>
      <c r="C1521" s="47">
        <v>66</v>
      </c>
      <c r="E1521" s="48">
        <v>42.494499999999995</v>
      </c>
      <c r="F1521" s="49">
        <v>0.6438560606060606</v>
      </c>
      <c r="G1521" s="92"/>
    </row>
    <row r="1522" spans="1:7">
      <c r="C1522" s="50">
        <f>SUM(C1499:C1521)</f>
        <v>743</v>
      </c>
      <c r="D1522" s="50">
        <f>MAX(D1496:D1521)</f>
        <v>0</v>
      </c>
      <c r="E1522" s="51">
        <f>SUM(E1499:E1521)</f>
        <v>424.36949999999996</v>
      </c>
      <c r="F1522" s="2">
        <f>E1522/C1522</f>
        <v>0.57115679676985187</v>
      </c>
      <c r="G1522" s="92"/>
    </row>
    <row r="1523" spans="1:7">
      <c r="B1523" s="59" t="s">
        <v>184</v>
      </c>
      <c r="C1523" s="4"/>
      <c r="D1523" s="52"/>
      <c r="E1523" s="44">
        <f>SUM(E1522,E1495)</f>
        <v>38351.719999999994</v>
      </c>
      <c r="G1523" s="84"/>
    </row>
    <row r="1525" spans="1:7" s="3" customFormat="1">
      <c r="B1525" s="45" t="s">
        <v>285</v>
      </c>
      <c r="C1525" s="46" t="s">
        <v>286</v>
      </c>
      <c r="G1525" s="25"/>
    </row>
    <row r="1527" spans="1:7">
      <c r="A1527" s="13" t="s">
        <v>7</v>
      </c>
      <c r="C1527" s="54" t="s">
        <v>8</v>
      </c>
      <c r="G1527" s="53"/>
    </row>
    <row r="1528" spans="1:7">
      <c r="A1528" s="13"/>
      <c r="B1528" s="56" t="s">
        <v>9</v>
      </c>
      <c r="C1528" s="47">
        <v>32409</v>
      </c>
      <c r="D1528" s="47">
        <v>57.24</v>
      </c>
      <c r="E1528" s="48">
        <v>2570.2701999999999</v>
      </c>
      <c r="F1528" s="49">
        <v>7.9307297355672796E-2</v>
      </c>
      <c r="G1528" s="94" t="s">
        <v>310</v>
      </c>
    </row>
    <row r="1529" spans="1:7">
      <c r="A1529" s="13"/>
      <c r="G1529" s="92"/>
    </row>
    <row r="1530" spans="1:7">
      <c r="B1530" s="56" t="s">
        <v>10</v>
      </c>
      <c r="C1530" s="47">
        <v>10610</v>
      </c>
      <c r="D1530" s="47">
        <v>78.89</v>
      </c>
      <c r="E1530" s="48">
        <v>687.54419999999993</v>
      </c>
      <c r="F1530" s="49">
        <v>6.4801526861451464E-2</v>
      </c>
      <c r="G1530" s="92"/>
    </row>
    <row r="1531" spans="1:7">
      <c r="B1531" s="56"/>
      <c r="C1531" s="47"/>
      <c r="D1531" s="47"/>
      <c r="E1531" s="48"/>
      <c r="F1531" s="49"/>
      <c r="G1531" s="92"/>
    </row>
    <row r="1532" spans="1:7">
      <c r="B1532" s="56" t="s">
        <v>11</v>
      </c>
      <c r="C1532" s="47">
        <v>105449</v>
      </c>
      <c r="D1532" s="47">
        <v>717.18</v>
      </c>
      <c r="E1532" s="48">
        <v>7365.5042000000003</v>
      </c>
      <c r="F1532" s="49">
        <v>6.9848971540744806E-2</v>
      </c>
      <c r="G1532" s="92"/>
    </row>
    <row r="1533" spans="1:7">
      <c r="G1533" s="92"/>
    </row>
    <row r="1534" spans="1:7">
      <c r="B1534" s="56" t="s">
        <v>12</v>
      </c>
      <c r="C1534" s="47">
        <v>18386</v>
      </c>
      <c r="D1534" s="47">
        <v>40.450000000000003</v>
      </c>
      <c r="E1534" s="48">
        <v>1158.4847</v>
      </c>
      <c r="F1534" s="49">
        <v>6.3009066681170456E-2</v>
      </c>
      <c r="G1534" s="92"/>
    </row>
    <row r="1535" spans="1:7">
      <c r="G1535" s="92"/>
    </row>
    <row r="1536" spans="1:7">
      <c r="B1536" s="56" t="s">
        <v>13</v>
      </c>
      <c r="C1536" s="47">
        <v>20832</v>
      </c>
      <c r="D1536" s="47">
        <v>40.119999999999997</v>
      </c>
      <c r="E1536" s="48">
        <v>1537.2833000000001</v>
      </c>
      <c r="F1536" s="49">
        <v>7.3794321236559129E-2</v>
      </c>
      <c r="G1536" s="92"/>
    </row>
    <row r="1537" spans="2:7">
      <c r="G1537" s="92"/>
    </row>
    <row r="1538" spans="2:7">
      <c r="B1538" s="56" t="s">
        <v>14</v>
      </c>
      <c r="C1538" s="47">
        <v>23634</v>
      </c>
      <c r="D1538" s="47">
        <v>44.07</v>
      </c>
      <c r="E1538" s="48">
        <v>1635.3364999999999</v>
      </c>
      <c r="F1538" s="49">
        <v>6.9194232884826942E-2</v>
      </c>
      <c r="G1538" s="92"/>
    </row>
    <row r="1539" spans="2:7">
      <c r="G1539" s="92"/>
    </row>
    <row r="1540" spans="2:7">
      <c r="B1540" s="56" t="s">
        <v>15</v>
      </c>
      <c r="C1540" s="47">
        <v>25299</v>
      </c>
      <c r="D1540" s="47">
        <v>46.28</v>
      </c>
      <c r="E1540" s="48">
        <v>3189.3171999999995</v>
      </c>
      <c r="F1540" s="49">
        <v>0.12606495118384126</v>
      </c>
      <c r="G1540" s="92"/>
    </row>
    <row r="1541" spans="2:7">
      <c r="G1541" s="92"/>
    </row>
    <row r="1542" spans="2:7">
      <c r="B1542" s="56" t="s">
        <v>16</v>
      </c>
      <c r="C1542" s="47">
        <v>21684</v>
      </c>
      <c r="D1542" s="47">
        <v>44.65</v>
      </c>
      <c r="E1542" s="48">
        <v>2084.6143000000002</v>
      </c>
      <c r="F1542" s="49">
        <v>9.613605884523152E-2</v>
      </c>
      <c r="G1542" s="92"/>
    </row>
    <row r="1543" spans="2:7">
      <c r="G1543" s="92"/>
    </row>
    <row r="1544" spans="2:7">
      <c r="B1544" s="56" t="s">
        <v>17</v>
      </c>
      <c r="C1544" s="47">
        <v>22340</v>
      </c>
      <c r="D1544" s="47">
        <v>42.18</v>
      </c>
      <c r="E1544" s="48">
        <v>2152.7429999999999</v>
      </c>
      <c r="F1544" s="49">
        <v>9.6362712623097563E-2</v>
      </c>
      <c r="G1544" s="92"/>
    </row>
    <row r="1545" spans="2:7">
      <c r="G1545" s="92"/>
    </row>
    <row r="1546" spans="2:7">
      <c r="B1546" s="56" t="s">
        <v>18</v>
      </c>
      <c r="C1546" s="47">
        <v>17325</v>
      </c>
      <c r="D1546" s="47">
        <v>35.450000000000003</v>
      </c>
      <c r="E1546" s="48">
        <v>1313.8864999999998</v>
      </c>
      <c r="F1546" s="49">
        <v>7.5837604617604609E-2</v>
      </c>
      <c r="G1546" s="92"/>
    </row>
    <row r="1547" spans="2:7">
      <c r="G1547" s="92"/>
    </row>
    <row r="1548" spans="2:7">
      <c r="B1548" s="56" t="s">
        <v>19</v>
      </c>
      <c r="C1548" s="47">
        <v>14995</v>
      </c>
      <c r="D1548" s="47">
        <v>30.29</v>
      </c>
      <c r="E1548" s="48">
        <v>1383.2354999999998</v>
      </c>
      <c r="F1548" s="49">
        <v>9.2246448816272086E-2</v>
      </c>
      <c r="G1548" s="92"/>
    </row>
    <row r="1549" spans="2:7">
      <c r="G1549" s="92"/>
    </row>
    <row r="1550" spans="2:7">
      <c r="B1550" s="56" t="s">
        <v>20</v>
      </c>
      <c r="C1550" s="47">
        <v>14126</v>
      </c>
      <c r="D1550" s="47">
        <v>33.43</v>
      </c>
      <c r="E1550" s="48">
        <v>1194.2108000000001</v>
      </c>
      <c r="F1550" s="49">
        <v>8.4539912218603991E-2</v>
      </c>
      <c r="G1550" s="92"/>
    </row>
    <row r="1551" spans="2:7">
      <c r="C1551" s="50">
        <f>SUM(C1528:C1550)</f>
        <v>327089</v>
      </c>
      <c r="D1551" s="50">
        <f>MAX(D1525:D1550)</f>
        <v>717.18</v>
      </c>
      <c r="E1551" s="51">
        <f>SUM(E1528:E1550)</f>
        <v>26272.430399999997</v>
      </c>
      <c r="F1551" s="2">
        <f>E1551/C1551</f>
        <v>8.0321962523961357E-2</v>
      </c>
      <c r="G1551" s="92"/>
    </row>
    <row r="1552" spans="2:7">
      <c r="B1552" s="57"/>
      <c r="C1552" s="58"/>
    </row>
    <row r="1553" spans="1:7">
      <c r="C1553" s="55" t="s">
        <v>21</v>
      </c>
      <c r="D1553" s="13" t="s">
        <v>183</v>
      </c>
    </row>
    <row r="1555" spans="1:7">
      <c r="B1555" s="56" t="s">
        <v>9</v>
      </c>
      <c r="C1555" s="47">
        <v>1</v>
      </c>
      <c r="E1555" s="48">
        <v>0.5675</v>
      </c>
      <c r="F1555" s="49">
        <v>0.5675</v>
      </c>
      <c r="G1555" s="94" t="s">
        <v>311</v>
      </c>
    </row>
    <row r="1556" spans="1:7">
      <c r="A1556" s="4" t="s">
        <v>184</v>
      </c>
      <c r="G1556" s="92"/>
    </row>
    <row r="1557" spans="1:7">
      <c r="B1557" s="56" t="s">
        <v>10</v>
      </c>
      <c r="C1557" s="47">
        <v>1</v>
      </c>
      <c r="E1557" s="48">
        <v>0.54269999999999996</v>
      </c>
      <c r="F1557" s="49">
        <v>0.54269999999999996</v>
      </c>
      <c r="G1557" s="92"/>
    </row>
    <row r="1558" spans="1:7" s="3" customFormat="1">
      <c r="A1558" s="11" t="s">
        <v>120</v>
      </c>
      <c r="B1558" s="24"/>
      <c r="C1558" s="24"/>
      <c r="D1558" s="24"/>
      <c r="E1558" s="24"/>
      <c r="F1558" s="24"/>
      <c r="G1558" s="92"/>
    </row>
    <row r="1559" spans="1:7">
      <c r="B1559" s="56" t="s">
        <v>11</v>
      </c>
      <c r="C1559" s="47">
        <v>9</v>
      </c>
      <c r="E1559" s="48">
        <v>4.7392000000000003</v>
      </c>
      <c r="F1559" s="49">
        <v>0.52657777777777781</v>
      </c>
      <c r="G1559" s="92"/>
    </row>
    <row r="1560" spans="1:7">
      <c r="G1560" s="92"/>
    </row>
    <row r="1561" spans="1:7">
      <c r="A1561" s="13" t="s">
        <v>7</v>
      </c>
      <c r="B1561" s="56" t="s">
        <v>12</v>
      </c>
      <c r="C1561" s="47">
        <v>3</v>
      </c>
      <c r="E1561" s="48">
        <v>1.5518000000000001</v>
      </c>
      <c r="F1561" s="49">
        <v>0.51726666666666665</v>
      </c>
      <c r="G1561" s="92"/>
    </row>
    <row r="1562" spans="1:7">
      <c r="G1562" s="92"/>
    </row>
    <row r="1563" spans="1:7">
      <c r="B1563" s="56" t="s">
        <v>13</v>
      </c>
      <c r="C1563" s="47">
        <v>381</v>
      </c>
      <c r="E1563" s="48">
        <v>188.39580000000001</v>
      </c>
      <c r="F1563" s="49">
        <v>0.49447716535433073</v>
      </c>
      <c r="G1563" s="92"/>
    </row>
    <row r="1564" spans="1:7">
      <c r="G1564" s="92"/>
    </row>
    <row r="1565" spans="1:7">
      <c r="B1565" s="56" t="s">
        <v>14</v>
      </c>
      <c r="C1565" s="47">
        <v>628</v>
      </c>
      <c r="E1565" s="48">
        <v>334.52940000000001</v>
      </c>
      <c r="F1565" s="49">
        <v>0.53269012738853505</v>
      </c>
      <c r="G1565" s="92"/>
    </row>
    <row r="1566" spans="1:7">
      <c r="G1566" s="92"/>
    </row>
    <row r="1567" spans="1:7">
      <c r="B1567" s="56" t="s">
        <v>15</v>
      </c>
      <c r="C1567" s="47">
        <v>954</v>
      </c>
      <c r="E1567" s="48">
        <v>540.44460000000004</v>
      </c>
      <c r="F1567" s="49">
        <v>0.56650377358490567</v>
      </c>
      <c r="G1567" s="92"/>
    </row>
    <row r="1568" spans="1:7">
      <c r="G1568" s="92"/>
    </row>
    <row r="1569" spans="2:7">
      <c r="B1569" s="56" t="s">
        <v>16</v>
      </c>
      <c r="C1569" s="47">
        <v>911</v>
      </c>
      <c r="E1569" s="48">
        <v>559.12890000000004</v>
      </c>
      <c r="F1569" s="49">
        <v>0.61375290889132816</v>
      </c>
      <c r="G1569" s="92"/>
    </row>
    <row r="1570" spans="2:7">
      <c r="G1570" s="92"/>
    </row>
    <row r="1571" spans="2:7">
      <c r="B1571" s="56" t="s">
        <v>17</v>
      </c>
      <c r="C1571" s="47">
        <v>728</v>
      </c>
      <c r="E1571" s="48">
        <v>423.62549999999993</v>
      </c>
      <c r="F1571" s="49">
        <v>0.58190315934065939</v>
      </c>
      <c r="G1571" s="92"/>
    </row>
    <row r="1572" spans="2:7">
      <c r="G1572" s="92"/>
    </row>
    <row r="1573" spans="2:7">
      <c r="B1573" s="56" t="s">
        <v>18</v>
      </c>
      <c r="C1573" s="47">
        <v>531</v>
      </c>
      <c r="E1573" s="48">
        <v>328.91480000000001</v>
      </c>
      <c r="F1573" s="49">
        <v>0.61942523540489647</v>
      </c>
      <c r="G1573" s="92"/>
    </row>
    <row r="1574" spans="2:7">
      <c r="G1574" s="92"/>
    </row>
    <row r="1575" spans="2:7">
      <c r="B1575" s="56" t="s">
        <v>19</v>
      </c>
      <c r="C1575" s="47">
        <v>212</v>
      </c>
      <c r="E1575" s="48">
        <v>131.94810000000001</v>
      </c>
      <c r="F1575" s="49">
        <v>0.62239669811320752</v>
      </c>
      <c r="G1575" s="92"/>
    </row>
    <row r="1576" spans="2:7">
      <c r="G1576" s="92"/>
    </row>
    <row r="1577" spans="2:7">
      <c r="B1577" s="56" t="s">
        <v>20</v>
      </c>
      <c r="C1577" s="47">
        <v>105</v>
      </c>
      <c r="E1577" s="48">
        <v>97.020899999999997</v>
      </c>
      <c r="F1577" s="49">
        <v>0.92400857142857129</v>
      </c>
      <c r="G1577" s="92"/>
    </row>
    <row r="1578" spans="2:7">
      <c r="C1578" s="50">
        <f>SUM(C1555:C1577)</f>
        <v>4464</v>
      </c>
      <c r="D1578" s="50">
        <f>MAX(D1552:D1577)</f>
        <v>0</v>
      </c>
      <c r="E1578" s="51">
        <f>SUM(E1555:E1577)</f>
        <v>2611.4092000000005</v>
      </c>
      <c r="F1578" s="2">
        <f>E1578/C1578</f>
        <v>0.584993100358423</v>
      </c>
    </row>
    <row r="1579" spans="2:7">
      <c r="B1579" s="59" t="s">
        <v>184</v>
      </c>
      <c r="C1579" s="4"/>
      <c r="D1579" s="52"/>
      <c r="E1579" s="44">
        <f>SUM(E1578,E1551)</f>
        <v>28883.839599999999</v>
      </c>
    </row>
    <row r="1586" spans="1:7">
      <c r="A1586" s="13" t="s">
        <v>7</v>
      </c>
    </row>
    <row r="1587" spans="1:7">
      <c r="G1587" s="53"/>
    </row>
    <row r="1613" spans="1:7">
      <c r="A1613" s="4" t="s">
        <v>184</v>
      </c>
    </row>
    <row r="1615" spans="1:7" s="3" customFormat="1">
      <c r="A1615" s="11" t="s">
        <v>123</v>
      </c>
      <c r="B1615" s="24"/>
      <c r="C1615" s="24"/>
      <c r="D1615" s="24"/>
      <c r="E1615" s="24"/>
      <c r="F1615" s="24"/>
      <c r="G1615" s="25"/>
    </row>
    <row r="1618" spans="1:7">
      <c r="A1618" s="13" t="s">
        <v>7</v>
      </c>
      <c r="G1618" s="53"/>
    </row>
    <row r="1619" spans="1:7">
      <c r="G1619" s="64"/>
    </row>
    <row r="1620" spans="1:7">
      <c r="G1620" s="64"/>
    </row>
    <row r="1621" spans="1:7">
      <c r="G1621" s="64"/>
    </row>
    <row r="1622" spans="1:7">
      <c r="G1622" s="64"/>
    </row>
    <row r="1623" spans="1:7">
      <c r="G1623" s="64"/>
    </row>
    <row r="1624" spans="1:7">
      <c r="G1624" s="64"/>
    </row>
    <row r="1625" spans="1:7">
      <c r="G1625" s="64"/>
    </row>
    <row r="1626" spans="1:7">
      <c r="G1626" s="64"/>
    </row>
    <row r="1627" spans="1:7">
      <c r="G1627" s="64"/>
    </row>
    <row r="1628" spans="1:7">
      <c r="G1628" s="64"/>
    </row>
    <row r="1629" spans="1:7">
      <c r="G1629" s="64"/>
    </row>
    <row r="1630" spans="1:7">
      <c r="G1630" s="64"/>
    </row>
    <row r="1631" spans="1:7">
      <c r="G1631" s="64"/>
    </row>
    <row r="1632" spans="1:7">
      <c r="G1632" s="64"/>
    </row>
    <row r="1633" spans="1:7">
      <c r="G1633" s="64"/>
    </row>
    <row r="1635" spans="1:7">
      <c r="A1635" s="22" t="s">
        <v>176</v>
      </c>
    </row>
  </sheetData>
  <mergeCells count="53">
    <mergeCell ref="G1555:G1577"/>
    <mergeCell ref="G1528:G1551"/>
    <mergeCell ref="G1204:G1227"/>
    <mergeCell ref="G1235:G1258"/>
    <mergeCell ref="G1262:G1285"/>
    <mergeCell ref="G1293:G1316"/>
    <mergeCell ref="G1324:G1347"/>
    <mergeCell ref="G1353:G1376"/>
    <mergeCell ref="G1472:G1495"/>
    <mergeCell ref="G1499:G1522"/>
    <mergeCell ref="G999:G1022"/>
    <mergeCell ref="G437:G460"/>
    <mergeCell ref="G464:G487"/>
    <mergeCell ref="G495:G518"/>
    <mergeCell ref="G526:G549"/>
    <mergeCell ref="G553:G576"/>
    <mergeCell ref="G585:G608"/>
    <mergeCell ref="G612:G635"/>
    <mergeCell ref="G643:G666"/>
    <mergeCell ref="G670:G693"/>
    <mergeCell ref="G701:G724"/>
    <mergeCell ref="G848:G871"/>
    <mergeCell ref="G879:G902"/>
    <mergeCell ref="G910:G933"/>
    <mergeCell ref="G941:G964"/>
    <mergeCell ref="G968:G991"/>
    <mergeCell ref="G13:G36"/>
    <mergeCell ref="G44:G67"/>
    <mergeCell ref="G75:G98"/>
    <mergeCell ref="G106:G129"/>
    <mergeCell ref="G133:G156"/>
    <mergeCell ref="G165:G188"/>
    <mergeCell ref="G195:G218"/>
    <mergeCell ref="G222:G245"/>
    <mergeCell ref="G1415:G1438"/>
    <mergeCell ref="G1442:G1465"/>
    <mergeCell ref="G1384:G1407"/>
    <mergeCell ref="G1088:G1111"/>
    <mergeCell ref="G1115:G1138"/>
    <mergeCell ref="G1146:G1169"/>
    <mergeCell ref="G1177:G1200"/>
    <mergeCell ref="G1030:G1053"/>
    <mergeCell ref="G1057:G1080"/>
    <mergeCell ref="G732:G755"/>
    <mergeCell ref="G759:G782"/>
    <mergeCell ref="G790:G813"/>
    <mergeCell ref="G821:G844"/>
    <mergeCell ref="G317:G340"/>
    <mergeCell ref="G344:G367"/>
    <mergeCell ref="G375:G398"/>
    <mergeCell ref="G406:G429"/>
    <mergeCell ref="G253:G276"/>
    <mergeCell ref="G284:G307"/>
  </mergeCells>
  <pageMargins left="0.25" right="0.25" top="0.5" bottom="0.5" header="0.5" footer="0.5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Campus 13-14</vt:lpstr>
      <vt:lpstr>South Campus 13-14</vt:lpstr>
      <vt:lpstr>'North Campus 13-14'!Print_Area</vt:lpstr>
      <vt:lpstr>'South Campus 13-14'!Print_Area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Sinclair, Avis</dc:creator>
  <cp:lastModifiedBy>Microsoft Office User</cp:lastModifiedBy>
  <cp:lastPrinted>2014-09-05T20:52:50Z</cp:lastPrinted>
  <dcterms:created xsi:type="dcterms:W3CDTF">2014-09-05T15:34:52Z</dcterms:created>
  <dcterms:modified xsi:type="dcterms:W3CDTF">2018-04-24T01:58:43Z</dcterms:modified>
</cp:coreProperties>
</file>