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  <sheet state="visible" name="Order Total" sheetId="2" r:id="rId5"/>
    <sheet state="visible" name="SCF" sheetId="3" r:id="rId6"/>
  </sheets>
  <definedNames/>
  <calcPr/>
</workbook>
</file>

<file path=xl/sharedStrings.xml><?xml version="1.0" encoding="utf-8"?>
<sst xmlns="http://schemas.openxmlformats.org/spreadsheetml/2006/main" count="1443" uniqueCount="830">
  <si>
    <t>Timestamp</t>
  </si>
  <si>
    <t>PROGRAM</t>
  </si>
  <si>
    <t>SECTION</t>
  </si>
  <si>
    <t>Fullname
Ex: Juan D. Cruz</t>
  </si>
  <si>
    <t>Name of Sender (Gcash)</t>
  </si>
  <si>
    <t>Reference No. of Payment</t>
  </si>
  <si>
    <t>Proof of Payment 
Upload here your screenshot as proof of payment.</t>
  </si>
  <si>
    <t>Gcash Number</t>
  </si>
  <si>
    <t>Column 8</t>
  </si>
  <si>
    <t>Type number of keychain/s you want purchase and pay on June 18 after the Hooding Ceremony.</t>
  </si>
  <si>
    <t>Payment method</t>
  </si>
  <si>
    <t>Number</t>
  </si>
  <si>
    <t>Found in Gcash &amp; Refunded 210</t>
  </si>
  <si>
    <t>Not found in Gcash</t>
  </si>
  <si>
    <t>Bachelor of Science in Information Technology</t>
  </si>
  <si>
    <t>4-IT1</t>
  </si>
  <si>
    <t>John Paul Galido</t>
  </si>
  <si>
    <t>Lorie Erasga</t>
  </si>
  <si>
    <t>00000000</t>
  </si>
  <si>
    <t>https://drive.google.com/open?id=14fQzuzVx3BednIKmRUXookodJcud30yR</t>
  </si>
  <si>
    <t>Bachelor of Elementary Education (BEED)</t>
  </si>
  <si>
    <t>4-EED2</t>
  </si>
  <si>
    <t>LENNEL D. GRANDE</t>
  </si>
  <si>
    <t xml:space="preserve">ARNEL GRANDE </t>
  </si>
  <si>
    <t>8029 211 774207</t>
  </si>
  <si>
    <t>https://drive.google.com/open?id=1TcawMF3LlJ7C6v7gAlIv95QSJrl7-jmz</t>
  </si>
  <si>
    <t>09305424246</t>
  </si>
  <si>
    <t>4 IT - 1</t>
  </si>
  <si>
    <t>Danyca Alliah Villanueva</t>
  </si>
  <si>
    <t>https://drive.google.com/open?id=1cRelER2Xgs5jfif4YFr84iFPYJqaUsLB</t>
  </si>
  <si>
    <t>09258471460</t>
  </si>
  <si>
    <t>4IT-4</t>
  </si>
  <si>
    <t>Dianne T. Domingo</t>
  </si>
  <si>
    <t>Dianne Domingo</t>
  </si>
  <si>
    <t>https://drive.google.com/open?id=1UbatZ5wGsBhPXbVwbQhNcOZatt0KBPAn</t>
  </si>
  <si>
    <t>09955116313</t>
  </si>
  <si>
    <t>EED3</t>
  </si>
  <si>
    <t>Mary Grace V. Lastre</t>
  </si>
  <si>
    <t>Mary Grace Lastre</t>
  </si>
  <si>
    <t>0029247709648</t>
  </si>
  <si>
    <t>https://drive.google.com/open?id=19U8DfOMyaNco4fU9_rPXy2TYDZPoErC4</t>
  </si>
  <si>
    <t>09667742796</t>
  </si>
  <si>
    <t>4-Eed1</t>
  </si>
  <si>
    <t>Fiona May Anne L. San Diego</t>
  </si>
  <si>
    <t>https://drive.google.com/open?id=1QdQyTIShfgaJvcgloNv2UG5wBZ8IkcDX</t>
  </si>
  <si>
    <t>09065558912</t>
  </si>
  <si>
    <t>Bachelor of Secondary Education Major in English (BSED-E)</t>
  </si>
  <si>
    <t>4-SEDE1</t>
  </si>
  <si>
    <t>Chelo Mae B. Arrogante</t>
  </si>
  <si>
    <t>Chelo Mae Arrogante</t>
  </si>
  <si>
    <t>https://drive.google.com/open?id=1uNNuBOxtoMYjufu8PGb-tYPNI-T9XaD-</t>
  </si>
  <si>
    <t>4-SEDE1 and 4-SEDE2</t>
  </si>
  <si>
    <t>Sarah Joy Mangeron,  Ingrid Montero, Chelo Mae Arrogante, Daphne June Durias, Dezerie Mae Amongan, Janna Marie Felias,  Maxxieline Dela Cruz</t>
  </si>
  <si>
    <t xml:space="preserve">Maxxieline D. </t>
  </si>
  <si>
    <t>https://drive.google.com/open?id=1zrc0IeZpZJutb-_FxqffZESnyWLUIal7</t>
  </si>
  <si>
    <t>4-SEDE2</t>
  </si>
  <si>
    <t xml:space="preserve">Jean Ivy G. Fresnido </t>
  </si>
  <si>
    <t xml:space="preserve">Jean Ivy Fresnido </t>
  </si>
  <si>
    <t>5029 321 285188</t>
  </si>
  <si>
    <t>https://drive.google.com/open?id=18ZpR4IbtU-DQOuQw7b6CyH3UyRpWAINK</t>
  </si>
  <si>
    <t xml:space="preserve">Cyril Del Valle </t>
  </si>
  <si>
    <t xml:space="preserve">Jamaica Banaticla </t>
  </si>
  <si>
    <t>2029-321-484664</t>
  </si>
  <si>
    <t>https://drive.google.com/open?id=1ZzWic2hxyDi2EkD1hUxMkXEKJtx1-Xte</t>
  </si>
  <si>
    <t>Sarah Joy H. Mangeron</t>
  </si>
  <si>
    <t>Sarah Joy M.</t>
  </si>
  <si>
    <t>1029 313 458219</t>
  </si>
  <si>
    <t>https://drive.google.com/open?id=1GV5mm8wcAslIF5uOCTzPm7_Lxx5A0xa9</t>
  </si>
  <si>
    <t>Lhyn Marie P. Tabieros</t>
  </si>
  <si>
    <t xml:space="preserve">Lhyn Marie T </t>
  </si>
  <si>
    <t>9029 322 399032</t>
  </si>
  <si>
    <t>https://drive.google.com/open?id=1jOqW_cPskhH8CKW9XwaUOOh8urL9lcNM</t>
  </si>
  <si>
    <t>4SEDE1</t>
  </si>
  <si>
    <t>Aubrey A. Pielago</t>
  </si>
  <si>
    <t>Mariesol B.</t>
  </si>
  <si>
    <t>4029 322 666870</t>
  </si>
  <si>
    <t>https://drive.google.com/open?id=1lQiq612rMURgpKgWVFq3P6Kn2WXPocRH</t>
  </si>
  <si>
    <t>SEDE1</t>
  </si>
  <si>
    <t>Jemelyn C. Desacula</t>
  </si>
  <si>
    <t>Juliana Marie C. Desacula</t>
  </si>
  <si>
    <t>https://drive.google.com/open?id=10em77mRbSyHiEufzlTEvMgrmvG3Qi6fc</t>
  </si>
  <si>
    <t xml:space="preserve">Ingrid C. Montero </t>
  </si>
  <si>
    <t>Ma.Victoria Montero</t>
  </si>
  <si>
    <t>https://drive.google.com/open?id=1mtuf9V_juxemr7HNVDfK8mRo-E-uwXlu</t>
  </si>
  <si>
    <t xml:space="preserve">4-SEDE2 </t>
  </si>
  <si>
    <t xml:space="preserve">Dezerie Mae L. Amongan </t>
  </si>
  <si>
    <t xml:space="preserve">Esperanza Amongan </t>
  </si>
  <si>
    <t>5029 316 401888</t>
  </si>
  <si>
    <t>https://drive.google.com/open?id=10qCvKcF8HW5MADvK2OEYtY9COQW3v4Qp</t>
  </si>
  <si>
    <t>4EED4</t>
  </si>
  <si>
    <t>Robe Yuan P. Benito</t>
  </si>
  <si>
    <t>Lilibeth Benito</t>
  </si>
  <si>
    <t>4029 325 981662</t>
  </si>
  <si>
    <t>https://drive.google.com/open?id=11-T1a-VMI0tT-TPW_ZI0sH0udU25-gGr</t>
  </si>
  <si>
    <t>4SEDE-2</t>
  </si>
  <si>
    <t>Arbie M. Crazo</t>
  </si>
  <si>
    <t>ARBIE C.</t>
  </si>
  <si>
    <t>https://drive.google.com/open?id=1FcV50WNuXyvTESFlX7L1FLySBrWXyQ3D</t>
  </si>
  <si>
    <t>SEDE—2</t>
  </si>
  <si>
    <t>Mara Charisma A. Suarez</t>
  </si>
  <si>
    <t>John Edward Mayuga</t>
  </si>
  <si>
    <t>2029 329 861078</t>
  </si>
  <si>
    <t>https://drive.google.com/open?id=1OrmijUWeLBv6rFemA9ntZnj14V18DFu8</t>
  </si>
  <si>
    <t>4- IT1</t>
  </si>
  <si>
    <t xml:space="preserve">Leah Marie M. Ferares </t>
  </si>
  <si>
    <t xml:space="preserve">Aberde Leo </t>
  </si>
  <si>
    <t>0029 334 765119</t>
  </si>
  <si>
    <t>https://drive.google.com/open?id=16M2bh30mvREy4nvP7TrIDE9Cg-piF6Tq</t>
  </si>
  <si>
    <t>Jerome M. Lubrin</t>
  </si>
  <si>
    <t>JEROME L.</t>
  </si>
  <si>
    <t>1029 336 504149</t>
  </si>
  <si>
    <t>https://drive.google.com/open?id=1GK3aNDIuNMLOZ7BVfgzxKodxQcQCfH0D</t>
  </si>
  <si>
    <t>4IT-1</t>
  </si>
  <si>
    <t>Cristina S. Equial</t>
  </si>
  <si>
    <t>Cristina E.</t>
  </si>
  <si>
    <t>https://drive.google.com/open?id=19L1Oj1qIbnQzaHvskLw2KIPpB0_ZuFjJ</t>
  </si>
  <si>
    <t>IV-IT1</t>
  </si>
  <si>
    <t>Paul Ivan A. Arazo</t>
  </si>
  <si>
    <t>0029337486691</t>
  </si>
  <si>
    <t>https://drive.google.com/open?id=10Xqy-HXUeQ5kzVvu-ZJhIvM4hHGRcJ8I</t>
  </si>
  <si>
    <t>Bachelor of Science in Accounting Information System</t>
  </si>
  <si>
    <t xml:space="preserve">Anna Grace M. Rosco </t>
  </si>
  <si>
    <t xml:space="preserve">Anna Grace Rosco </t>
  </si>
  <si>
    <t>1029 337 578059</t>
  </si>
  <si>
    <t>https://drive.google.com/open?id=1q6tjWZHmvUAaQdn8dnhH_rblkXgOe5R8</t>
  </si>
  <si>
    <t>EED4</t>
  </si>
  <si>
    <t>Justine A. Bandales</t>
  </si>
  <si>
    <t>7029 338 115436</t>
  </si>
  <si>
    <t>https://drive.google.com/open?id=1rLNHKdhBdv1yTvwFHHFXODZQu_frrz5W</t>
  </si>
  <si>
    <t>Bachelor of Science in Computer Science</t>
  </si>
  <si>
    <t>4-CS2</t>
  </si>
  <si>
    <t>Lloyd Anthony Hontiveros</t>
  </si>
  <si>
    <t>5029 338 230120</t>
  </si>
  <si>
    <t>https://drive.google.com/open?id=1W2m1y0z2eZSXObX6XL3RLb5OYu9ok-yq</t>
  </si>
  <si>
    <t>Kristine T. Oruga</t>
  </si>
  <si>
    <t>Kristine Oruga</t>
  </si>
  <si>
    <t>4029 338 289102</t>
  </si>
  <si>
    <t>https://drive.google.com/open?id=1egCZgI3Jd15h0h-psuwVcxPdx30gA6ax</t>
  </si>
  <si>
    <t xml:space="preserve">Tengco, Nixon D. </t>
  </si>
  <si>
    <t>Nixon Tengco</t>
  </si>
  <si>
    <t>https://drive.google.com/open?id=1WJdxqeKkxG_9YOBdF1T3Gwb9TT2sV4mS</t>
  </si>
  <si>
    <t xml:space="preserve">Bernalet S. Matanguihan </t>
  </si>
  <si>
    <t>Jayvie Matanguihan</t>
  </si>
  <si>
    <t>0029 339 223795</t>
  </si>
  <si>
    <t>https://drive.google.com/open?id=1EqnGuQRgLWv_DcGQI9WjjYmL4fVGyNyJ</t>
  </si>
  <si>
    <t>Bachelor of Science in Accountancy</t>
  </si>
  <si>
    <t>A6</t>
  </si>
  <si>
    <t>Mary Jane S. Arcansalin</t>
  </si>
  <si>
    <t>Mary Jane Arcansalin</t>
  </si>
  <si>
    <t>0029339819752</t>
  </si>
  <si>
    <t>https://drive.google.com/open?id=1N0jIasobyJRK10gM3i-XWS_aS1IKmC4T</t>
  </si>
  <si>
    <t>4-cs3</t>
  </si>
  <si>
    <t>Judy Anne S. Ortile</t>
  </si>
  <si>
    <t>https://drive.google.com/open?id=1hHXMgChHrwO6HfxkXek1SQDvBfwRf77i</t>
  </si>
  <si>
    <t>4-A3</t>
  </si>
  <si>
    <t>Charisse Mae R. Cardiño</t>
  </si>
  <si>
    <t>Charisse Mae Cardiño</t>
  </si>
  <si>
    <t>https://drive.google.com/open?id=1KSYrOOY4zVDyYchfjl21mpa9FEugXFgU</t>
  </si>
  <si>
    <t>4SEDE 1</t>
  </si>
  <si>
    <t xml:space="preserve">Glamirose U. Napiza </t>
  </si>
  <si>
    <t>Glamirose Napiza</t>
  </si>
  <si>
    <t>Bachelor of Secondary Education Major in Science (BSED-S)</t>
  </si>
  <si>
    <t>4SEDS-2</t>
  </si>
  <si>
    <t>Shyla Marie M. Buseta</t>
  </si>
  <si>
    <t>https://drive.google.com/open?id=1TU180I7XuHKhnSDTDQiMgpiituZT9bXr</t>
  </si>
  <si>
    <t>Mariel Joy M. Mayor</t>
  </si>
  <si>
    <t>Mariel Joy Mayor</t>
  </si>
  <si>
    <t>https://drive.google.com/open?id=11AtJk9KnYXNR5KmBPJZJU8GSUozSxGEM</t>
  </si>
  <si>
    <t>4-A4</t>
  </si>
  <si>
    <t>Pauline B. Tingzon</t>
  </si>
  <si>
    <t>Pauline Tingzon</t>
  </si>
  <si>
    <t>https://drive.google.com/open?id=1_5TAGkZkeksHvgBJcqNngINV1CBOe_kY</t>
  </si>
  <si>
    <t>4-A6</t>
  </si>
  <si>
    <t>Bernadette R. Arboleda</t>
  </si>
  <si>
    <t>Bernadette Arboleda</t>
  </si>
  <si>
    <t>https://drive.google.com/open?id=1kFxDAB0Bhvn6OS58_xD9PaFulZ_tGiNv</t>
  </si>
  <si>
    <t>Eed2</t>
  </si>
  <si>
    <t xml:space="preserve">Jackie N. Carandang </t>
  </si>
  <si>
    <t>https://drive.google.com/open?id=1R2m97vjM5VRgKTSp45TtDAvlDEipcX1W</t>
  </si>
  <si>
    <t xml:space="preserve">4-EED1 </t>
  </si>
  <si>
    <t xml:space="preserve">Michael C. Valenzuela </t>
  </si>
  <si>
    <t xml:space="preserve">John Arman P. Baldonado </t>
  </si>
  <si>
    <t>https://drive.google.com/open?id=1TW1hD0sqh-8uXMRQiGCyx6y05nozki49</t>
  </si>
  <si>
    <t>4eed4</t>
  </si>
  <si>
    <t>Christine Marie C. Bakilid</t>
  </si>
  <si>
    <t>https://drive.google.com/open?id=1WabWeJAf-l5DZnLsiR2Xo_RnhOwS9Op9</t>
  </si>
  <si>
    <t xml:space="preserve">Argelle Ann Sierra </t>
  </si>
  <si>
    <t>4029-352-925659</t>
  </si>
  <si>
    <t>https://drive.google.com/open?id=1eI_dqsLGLaZP0lr-Pmlw4zX2b4TABqYz</t>
  </si>
  <si>
    <t>IV- EED2</t>
  </si>
  <si>
    <t>Sophia Reign N. Oropesa+</t>
  </si>
  <si>
    <t>Rosie Oropesa</t>
  </si>
  <si>
    <t>https://drive.google.com/open?id=1T3X6Iq9ZIo6vhQ8qX5UCWFhSS5KIDlUM</t>
  </si>
  <si>
    <t>Alliana Mae D. De Gula</t>
  </si>
  <si>
    <t>.</t>
  </si>
  <si>
    <t>8029 354 239913</t>
  </si>
  <si>
    <t>https://drive.google.com/open?id=14MBrT075p_ADI_QJg8G8-oUJwTe-coEY</t>
  </si>
  <si>
    <t>Ma. Nicole A. Babadilla</t>
  </si>
  <si>
    <t>0029 356 240384</t>
  </si>
  <si>
    <t>https://drive.google.com/open?id=1HEOW3X9n5skFzbPDYeMpvSDfUvQt3shz</t>
  </si>
  <si>
    <t>09928468524</t>
  </si>
  <si>
    <t>Bachelor of Secondary Education Major in Mathematics (BSED-M)</t>
  </si>
  <si>
    <t>IV-SEdM1</t>
  </si>
  <si>
    <t xml:space="preserve">Julie Jane Bilolo </t>
  </si>
  <si>
    <t>Julie Jane Bilolo</t>
  </si>
  <si>
    <t>9029 356 342767</t>
  </si>
  <si>
    <t>https://drive.google.com/open?id=1ZXiCBdRfoqp4nUEK4bL4T-jsUbHe2Csd</t>
  </si>
  <si>
    <t>09636858519</t>
  </si>
  <si>
    <t>Jenneth M. Sequete</t>
  </si>
  <si>
    <t>Mary Grace O.</t>
  </si>
  <si>
    <t>9029 356 638197</t>
  </si>
  <si>
    <t>https://drive.google.com/open?id=1FSoFlacf-th0eLliuEh50iMt1daY-lhq</t>
  </si>
  <si>
    <t>09359109141</t>
  </si>
  <si>
    <t xml:space="preserve">Kaye Zaira C. Sumicad </t>
  </si>
  <si>
    <t xml:space="preserve">Emelita Sumicad </t>
  </si>
  <si>
    <t>https://drive.google.com/open?id=1ETsvftwUwQPLsbZKwrm_qMQtsqrE2L6O</t>
  </si>
  <si>
    <t>09538110972</t>
  </si>
  <si>
    <t>Mayden D. Corilla</t>
  </si>
  <si>
    <t>Mayden Corilla</t>
  </si>
  <si>
    <t>4029 359 105564</t>
  </si>
  <si>
    <t>https://drive.google.com/open?id=1PfZ6v7qaO_xwNCs0zHQ8JyquPZOqmPN6</t>
  </si>
  <si>
    <t>09196981274</t>
  </si>
  <si>
    <t xml:space="preserve">4-EED4 </t>
  </si>
  <si>
    <t xml:space="preserve">Mheagan B. Dacutanan </t>
  </si>
  <si>
    <t xml:space="preserve">Maria Dacutanan </t>
  </si>
  <si>
    <t>https://drive.google.com/open?id=1q3BUcoEFFbvjZsXtYip0QP0j3L3-sKRz</t>
  </si>
  <si>
    <t>09166891818</t>
  </si>
  <si>
    <t xml:space="preserve">Ma. Cristy Y. Pujalte </t>
  </si>
  <si>
    <t xml:space="preserve">Janet Pujalte </t>
  </si>
  <si>
    <t>6029 367 276588</t>
  </si>
  <si>
    <t>https://drive.google.com/open?id=14w1YAt8ULrja7zvaOFl2oRSsKOrNFCpd</t>
  </si>
  <si>
    <t>09212172682</t>
  </si>
  <si>
    <t xml:space="preserve"> Joy-Ann E. Rubio</t>
  </si>
  <si>
    <t>Joy ann rubio</t>
  </si>
  <si>
    <t>8029 368 838672</t>
  </si>
  <si>
    <t>https://drive.google.com/open?id=1m_p66FANV6-SDdYGuV9POYCzfsvC2DWU</t>
  </si>
  <si>
    <t>09675618289</t>
  </si>
  <si>
    <t>EED2</t>
  </si>
  <si>
    <t>Miracle Irish Gavarra</t>
  </si>
  <si>
    <t>4029 369 992540</t>
  </si>
  <si>
    <t>https://drive.google.com/open?id=1cxLWUZjk9pMwIm0TTA7djpL1mjOAGs8l</t>
  </si>
  <si>
    <t>09918024017</t>
  </si>
  <si>
    <t>Christine Joy B. Felipe</t>
  </si>
  <si>
    <t>Christine Joy Felipe</t>
  </si>
  <si>
    <t>https://drive.google.com/open?id=1iykx-HhuSz7kTNEQcDXTDIqyrVYSRQ2F</t>
  </si>
  <si>
    <t>09106884577</t>
  </si>
  <si>
    <t>IT-3</t>
  </si>
  <si>
    <t>Jerico A. Ventura</t>
  </si>
  <si>
    <t>Jerico V.</t>
  </si>
  <si>
    <t>3029 376 593094</t>
  </si>
  <si>
    <t>https://drive.google.com/open?id=1thJatTVKXnMrSlb-5Wv9iWfySb2wCxe6</t>
  </si>
  <si>
    <t>09479677452</t>
  </si>
  <si>
    <t>Julia May M. Balag</t>
  </si>
  <si>
    <t>Maxxieline D.</t>
  </si>
  <si>
    <t>1029 367 590457</t>
  </si>
  <si>
    <t>https://drive.google.com/open?id=1IH1VnBVT8W-pCkyz4dz0xpXsoYDL65o2</t>
  </si>
  <si>
    <t>09760392348</t>
  </si>
  <si>
    <t>Jethro R. Frane</t>
  </si>
  <si>
    <t>Jethro Frane</t>
  </si>
  <si>
    <t>0029379407183</t>
  </si>
  <si>
    <t>https://drive.google.com/open?id=1EwhXvDf3oQB7dj9BIpYhlTaGool0sGnj</t>
  </si>
  <si>
    <t>0976 109 8047</t>
  </si>
  <si>
    <t>4SEDE2</t>
  </si>
  <si>
    <t>Mica Ella D. Mateo</t>
  </si>
  <si>
    <t>Amiel Medalla</t>
  </si>
  <si>
    <t>https://drive.google.com/open?id=1T_-QHavWSIDiv2xAhJIaWqwA_cssxwLK</t>
  </si>
  <si>
    <t>09614175849</t>
  </si>
  <si>
    <t>4-IT</t>
  </si>
  <si>
    <t>Bernadette Fopalan</t>
  </si>
  <si>
    <t>https://drive.google.com/open?id=1oqps1M7T_EK88eLMym_kCq1sPYHzrdXo</t>
  </si>
  <si>
    <t>09929058054</t>
  </si>
  <si>
    <t>EVANGELISTA CHERRY M.</t>
  </si>
  <si>
    <t xml:space="preserve">Cherry Evangelista </t>
  </si>
  <si>
    <t>9029 380 782555</t>
  </si>
  <si>
    <t>https://drive.google.com/open?id=1UOYCq7eFnVcw_kEpPfMLc1SDWoh9P0qm</t>
  </si>
  <si>
    <t>09760274585</t>
  </si>
  <si>
    <t>IT-2</t>
  </si>
  <si>
    <t>Junievil M. Tamsi</t>
  </si>
  <si>
    <t>Junievil Tamsi</t>
  </si>
  <si>
    <t>2029 380 800797</t>
  </si>
  <si>
    <t>https://drive.google.com/open?id=1OkznGtJEgqD7OH2SQncAuL2FhK5PiSfk</t>
  </si>
  <si>
    <t>09932535210</t>
  </si>
  <si>
    <t>IT 3</t>
  </si>
  <si>
    <t>Racel Nean O. Padoc</t>
  </si>
  <si>
    <t>Racel Nean Padoc</t>
  </si>
  <si>
    <t>5029 380 830614</t>
  </si>
  <si>
    <t>https://drive.google.com/open?id=1QWYpr7Hg6A3YEqzGFxmy_oVzSFe96njq</t>
  </si>
  <si>
    <t>09567299904</t>
  </si>
  <si>
    <t>Jeffrey C. Regalario</t>
  </si>
  <si>
    <t>Jeffrey Regalario</t>
  </si>
  <si>
    <t>5029 381 009995</t>
  </si>
  <si>
    <t>https://drive.google.com/open?id=1Hu_bQrwJd2ikPoB9w833S18ha580q2cf</t>
  </si>
  <si>
    <t>09761247202</t>
  </si>
  <si>
    <t>IV-EED2</t>
  </si>
  <si>
    <t>Erika Gwyneth G. Esplana</t>
  </si>
  <si>
    <t>Gloribel Esplana</t>
  </si>
  <si>
    <t>8029 381 045232</t>
  </si>
  <si>
    <t>https://drive.google.com/open?id=1JkqE8-8yXd1j30sk-xo_E5tC6_GwUxa-</t>
  </si>
  <si>
    <t>09774772134</t>
  </si>
  <si>
    <t>Princess D. Castillo</t>
  </si>
  <si>
    <t>2029 381 153176</t>
  </si>
  <si>
    <t>https://drive.google.com/open?id=1lFDuLC1A_Ea3mvhXudFF_-Y0FuX6Hpb9</t>
  </si>
  <si>
    <t>4-IT2</t>
  </si>
  <si>
    <t>Ralph Louis M. Obispo</t>
  </si>
  <si>
    <t xml:space="preserve">Archie Obispo </t>
  </si>
  <si>
    <t>https://drive.google.com/open?id=1WwrOndBiFRYVOsIRGGY6q5aETR3hH2rO</t>
  </si>
  <si>
    <t>09385826535</t>
  </si>
  <si>
    <t>4-IT 2</t>
  </si>
  <si>
    <t>Ryan R. Ofalsa</t>
  </si>
  <si>
    <t>Ryan Ofalsa</t>
  </si>
  <si>
    <t>1029 381 536109</t>
  </si>
  <si>
    <t>https://drive.google.com/open?id=1dAKJiF4K2VNp3wg89CEe7QUXcXfdx1ml</t>
  </si>
  <si>
    <t>09947438623</t>
  </si>
  <si>
    <t>Christallyn O. Frianeza</t>
  </si>
  <si>
    <t>Sonny Frianeza</t>
  </si>
  <si>
    <t>https://drive.google.com/open?id=1Z_tF8oeXrXKuuDb2rvgO_zj8A1kOTzFn</t>
  </si>
  <si>
    <t>09753901568</t>
  </si>
  <si>
    <t>Ailyn R. Manjares</t>
  </si>
  <si>
    <t xml:space="preserve">Ailyn Manjares </t>
  </si>
  <si>
    <t>3029-382-067838</t>
  </si>
  <si>
    <t>https://drive.google.com/open?id=1yoS4uDgxnIWt9iba3WdzJmtt36nruZWZ</t>
  </si>
  <si>
    <t>09085489935</t>
  </si>
  <si>
    <t>4BSIT-1</t>
  </si>
  <si>
    <t>Jose Carlo Habacon Arintoc</t>
  </si>
  <si>
    <t>Jose Carlo H. Arintoc</t>
  </si>
  <si>
    <t>3029 382 155651</t>
  </si>
  <si>
    <t>https://drive.google.com/open?id=1guXEe5vwzdoRfMboKwnz-NoGZBbu5Xsg</t>
  </si>
  <si>
    <t>09474413295</t>
  </si>
  <si>
    <t>4SEDS2</t>
  </si>
  <si>
    <t>Mary Joyce Narise T. Reblando</t>
  </si>
  <si>
    <t>Mary Joyce Narise Reblando</t>
  </si>
  <si>
    <t>5029 384 552701</t>
  </si>
  <si>
    <t>https://drive.google.com/open?id=1qUKOv2T_pmfMCURw8ZddscZR0k68aupx</t>
  </si>
  <si>
    <t>09511526267</t>
  </si>
  <si>
    <t>IV - IT I</t>
  </si>
  <si>
    <t>Pamela Joy L. Bien</t>
  </si>
  <si>
    <t>Pamela Joy Bien</t>
  </si>
  <si>
    <t>https://drive.google.com/open?id=1cJCSZnL67QXb44HW4whgZxqzyQiuVZxH</t>
  </si>
  <si>
    <t>09059213014</t>
  </si>
  <si>
    <t xml:space="preserve">4SEDE-2 </t>
  </si>
  <si>
    <t>Marielle Kathleen M. Perez</t>
  </si>
  <si>
    <t xml:space="preserve">Marielle Perez </t>
  </si>
  <si>
    <t>https://drive.google.com/open?id=1kJ9yuskV2TgoyghnjteZ6ZTWks3l4U4T</t>
  </si>
  <si>
    <t>09923480184</t>
  </si>
  <si>
    <t>Cristine Joy M. Reboltan</t>
  </si>
  <si>
    <t>Elisa Laranjo</t>
  </si>
  <si>
    <t>0029 395 615690</t>
  </si>
  <si>
    <t>https://drive.google.com/open?id=1F-Z-k5e5qoiY3OkKfasH7ANN3VEN3YPE</t>
  </si>
  <si>
    <t>09665634578</t>
  </si>
  <si>
    <t xml:space="preserve">Jizelle A. Martinez </t>
  </si>
  <si>
    <t xml:space="preserve">Jhamie Anne Martinez </t>
  </si>
  <si>
    <t>7029 395 868576</t>
  </si>
  <si>
    <t>https://drive.google.com/open?id=1UCpt0rSFlYwkNTnUVcsx9NO912-PCxya</t>
  </si>
  <si>
    <t>09934332618</t>
  </si>
  <si>
    <t xml:space="preserve">Jojie May T. Colongan </t>
  </si>
  <si>
    <t>Sheila May C</t>
  </si>
  <si>
    <t>8029 394 648113</t>
  </si>
  <si>
    <t>https://drive.google.com/open?id=1n-RDqtqdDxNxci3cmRQMYlP3yWoIoNiI</t>
  </si>
  <si>
    <t>09335969036</t>
  </si>
  <si>
    <t>Cailyn Fae L. Canicon</t>
  </si>
  <si>
    <t>Cailyn Fae Canicon</t>
  </si>
  <si>
    <t>2029 401 555126</t>
  </si>
  <si>
    <t>https://drive.google.com/open?id=1KQbvB2dGDMSO2WnSbwnL-orf9Q-tJjpv</t>
  </si>
  <si>
    <t>09477476197</t>
  </si>
  <si>
    <t>4EED-2</t>
  </si>
  <si>
    <t>Shimei C. Canave</t>
  </si>
  <si>
    <t>Shimei Canave</t>
  </si>
  <si>
    <t>3029 402 038930</t>
  </si>
  <si>
    <t>https://drive.google.com/open?id=104LDM0IzF7VW32qjrLqAkyE3qLfWzH6i</t>
  </si>
  <si>
    <t>09921498992</t>
  </si>
  <si>
    <t>4-EED3</t>
  </si>
  <si>
    <t xml:space="preserve">Russel Ann S. Mabilangan </t>
  </si>
  <si>
    <t xml:space="preserve">Russel Ann Mabilangan </t>
  </si>
  <si>
    <t>6049 402 578364</t>
  </si>
  <si>
    <t>https://drive.google.com/open?id=1fIzokkaWwZaAHhBFUy2PA0gl6x6pa7A1</t>
  </si>
  <si>
    <t>09858045093</t>
  </si>
  <si>
    <t>EED1</t>
  </si>
  <si>
    <t>Mary Rose D. Javier</t>
  </si>
  <si>
    <t>Mary Rose Javier</t>
  </si>
  <si>
    <t>4029 402 656425</t>
  </si>
  <si>
    <t>https://drive.google.com/open?id=1XOYVlW9oGxbvN3-qnoMagqtmhOSdhVGk</t>
  </si>
  <si>
    <t>09551625297</t>
  </si>
  <si>
    <t>Czarina Elaine Z. Ribleza</t>
  </si>
  <si>
    <t>Czarina Ribleza</t>
  </si>
  <si>
    <t>https://drive.google.com/open?id=1UWhTYqOHHMgA3gnl_YdJXW2iMo2GsbDi</t>
  </si>
  <si>
    <t>09665506242</t>
  </si>
  <si>
    <t>Bernadette V. Tanhueco</t>
  </si>
  <si>
    <t>Bernadette Tanhueco</t>
  </si>
  <si>
    <t>1029 403 781693</t>
  </si>
  <si>
    <t>https://drive.google.com/open?id=1WB2nCykTIV5NNDr6m2aOeCH_GpN8FJp7</t>
  </si>
  <si>
    <t>09519750242</t>
  </si>
  <si>
    <t>4-EED4</t>
  </si>
  <si>
    <t>Ma. Regina A. Ferreras</t>
  </si>
  <si>
    <t>Ma. Regina Ferreras</t>
  </si>
  <si>
    <t>Ref No. 6029405686192</t>
  </si>
  <si>
    <t>https://drive.google.com/open?id=1fEkoaVQLe9hGIrzvvnBnpHNWLOAwl3H4</t>
  </si>
  <si>
    <t>09761753197</t>
  </si>
  <si>
    <t>4CS-1</t>
  </si>
  <si>
    <t>Harold G. Hayagan</t>
  </si>
  <si>
    <t>Harold Hayagan</t>
  </si>
  <si>
    <t>https://drive.google.com/open?id=1W5_v1wJPGJYc0i5XvWrtTR5T3rFnAGVv</t>
  </si>
  <si>
    <t>09941701252</t>
  </si>
  <si>
    <t>2-EED2</t>
  </si>
  <si>
    <t xml:space="preserve">Cyra Jean S. Narvaja </t>
  </si>
  <si>
    <t>8029 406 970742</t>
  </si>
  <si>
    <t>https://drive.google.com/open?id=1rjsStw3ZT6wXCQ_q9jxiPK1g0qlOKZ4E</t>
  </si>
  <si>
    <t>4CS3</t>
  </si>
  <si>
    <t>Claire T. Salazar</t>
  </si>
  <si>
    <t>Claire Salazar</t>
  </si>
  <si>
    <t>https://drive.google.com/open?id=1qUHO9v96CKhwb53mB74R-DG-_RGWmHR6</t>
  </si>
  <si>
    <t>09219542635</t>
  </si>
  <si>
    <t>4-SEDM1</t>
  </si>
  <si>
    <t xml:space="preserve">Ma. Aurora Dianna E. Atanacio </t>
  </si>
  <si>
    <t xml:space="preserve">Ma. Aurora Dianna Atanacio </t>
  </si>
  <si>
    <t>https://drive.google.com/open?id=1DlFWojR6pBx5Ey-9uhTzjxivxsvxYpcL</t>
  </si>
  <si>
    <t>0992-992-7280</t>
  </si>
  <si>
    <t>Timothy Jake D. Del Mundo</t>
  </si>
  <si>
    <t>Timothy Jake Del Mundo</t>
  </si>
  <si>
    <t>https://drive.google.com/open?id=1oCIYBhkD39snMr1uuy5JNxFL4WT3u8TU</t>
  </si>
  <si>
    <t>09503426942</t>
  </si>
  <si>
    <t>CS1</t>
  </si>
  <si>
    <t xml:space="preserve">Christian Genesis A. Medina </t>
  </si>
  <si>
    <t>Christian Genesis Medina</t>
  </si>
  <si>
    <t>3029 411 406255</t>
  </si>
  <si>
    <t>https://drive.google.com/open?id=19dOv0Cq3Q0c6D516SSYlQitqB8_-AO1c</t>
  </si>
  <si>
    <t>09622848997</t>
  </si>
  <si>
    <t>A4</t>
  </si>
  <si>
    <t xml:space="preserve">Eshiel Mae D. Alano </t>
  </si>
  <si>
    <t>Helen Alano</t>
  </si>
  <si>
    <t>https://drive.google.com/open?id=1JJV_NIAv4BpuDqVGZZe9BF7MI9-YaM-1</t>
  </si>
  <si>
    <t>09931145082</t>
  </si>
  <si>
    <t>A1</t>
  </si>
  <si>
    <t>Elliemer R. Rocello</t>
  </si>
  <si>
    <t>Emerson Rocello</t>
  </si>
  <si>
    <t>1029 413 345806</t>
  </si>
  <si>
    <t>https://drive.google.com/open?id=1zNeBCAbvG5zq8Ulctets-uvgAOrZSDdS</t>
  </si>
  <si>
    <t>09269513992</t>
  </si>
  <si>
    <t>Sakura A. Takata</t>
  </si>
  <si>
    <t>Princess Angelo</t>
  </si>
  <si>
    <t>https://drive.google.com/open?id=1aUs71EUQHfncsg3N8grL0HdTNn8NqAio</t>
  </si>
  <si>
    <t>09656447435</t>
  </si>
  <si>
    <t>4-AIS1</t>
  </si>
  <si>
    <t>Ashley M. Domingo</t>
  </si>
  <si>
    <t>Ashley D.</t>
  </si>
  <si>
    <t>https://drive.google.com/open?id=1yOeLBDbhs-CKAMXt1rNriBJhx9AhsjZH</t>
  </si>
  <si>
    <t>09100412692</t>
  </si>
  <si>
    <t>Rovea P. Domer</t>
  </si>
  <si>
    <t>Cash madam</t>
  </si>
  <si>
    <t>N/a</t>
  </si>
  <si>
    <t>https://drive.google.com/open?id=1QQnGyuGvNiBQDpnzeVnmS_1MlrPz4FWT</t>
  </si>
  <si>
    <t>Cash (Upon claiming on June 18)</t>
  </si>
  <si>
    <t>4-A2</t>
  </si>
  <si>
    <t>Alyana Cheska L. Humarang</t>
  </si>
  <si>
    <t>https://drive.google.com/open?id=1CTkQtapd5MAHVyofaPiLUk4Hsu4DyOcV</t>
  </si>
  <si>
    <t>4-A1</t>
  </si>
  <si>
    <t>Cathlyn Kaye B. Alday</t>
  </si>
  <si>
    <t>Cathlyn Kaye Alday</t>
  </si>
  <si>
    <t>https://drive.google.com/open?id=1HAXNu_xFmnUQlFZ9B-I64EsC6gl-hcRv</t>
  </si>
  <si>
    <t>09668452385</t>
  </si>
  <si>
    <t>GGash</t>
  </si>
  <si>
    <t>Cera S. Olitoquit</t>
  </si>
  <si>
    <t>4-A5</t>
  </si>
  <si>
    <t>John Jericho D. Layug</t>
  </si>
  <si>
    <t>John Jericho Layug</t>
  </si>
  <si>
    <t>7029 416 026821</t>
  </si>
  <si>
    <t>https://drive.google.com/open?id=1fQicBis4xVCM5bmKnsHLzIar3H-1i4lO</t>
  </si>
  <si>
    <t>09471944802</t>
  </si>
  <si>
    <t>Thrisha M. De Torres</t>
  </si>
  <si>
    <t>Claire Ann Digamon</t>
  </si>
  <si>
    <t xml:space="preserve">Anliyah Beverly C. Cabangil </t>
  </si>
  <si>
    <t xml:space="preserve">Maria Lourdes C. Cabangil </t>
  </si>
  <si>
    <t>3029 417 508659</t>
  </si>
  <si>
    <t>https://drive.google.com/open?id=1tBYMazCZUrY7N205zoYzd5gBour7elKZ</t>
  </si>
  <si>
    <t>09952325060</t>
  </si>
  <si>
    <t>Sednyl Andrie B. Eugenio</t>
  </si>
  <si>
    <t xml:space="preserve">BSA 4-A4 </t>
  </si>
  <si>
    <t>Nimfa S. Quitara</t>
  </si>
  <si>
    <t>4-SEDS2</t>
  </si>
  <si>
    <t>Junaima S. Coyogan</t>
  </si>
  <si>
    <t>Rica Mhay E. Rosales</t>
  </si>
  <si>
    <t>A5</t>
  </si>
  <si>
    <t>Geodel S. Vejerano</t>
  </si>
  <si>
    <t>Geodel Vejerano</t>
  </si>
  <si>
    <t>7029 418 967991</t>
  </si>
  <si>
    <t>https://drive.google.com/open?id=1DnwJ3ysHXXoWOu7Qc7p3DrBEQQJUhao0</t>
  </si>
  <si>
    <t>09184157897</t>
  </si>
  <si>
    <t>Irregular</t>
  </si>
  <si>
    <t xml:space="preserve">John Michael Guavar </t>
  </si>
  <si>
    <t>Jinky G. Blesrubio</t>
  </si>
  <si>
    <t>Caila Janiel P. Omnes</t>
  </si>
  <si>
    <t>https://drive.google.com/open?id=1t5CtkpgTmhoDaOaJ5YNgtS4mv3OvGyH2</t>
  </si>
  <si>
    <t>09267216605</t>
  </si>
  <si>
    <t>Juliana Nicole L.</t>
  </si>
  <si>
    <t>4-IT3</t>
  </si>
  <si>
    <t xml:space="preserve">Camelia M. Agosto </t>
  </si>
  <si>
    <t xml:space="preserve">4-IT1 </t>
  </si>
  <si>
    <t>Mark Angelo C. Canilan</t>
  </si>
  <si>
    <t>Rino C. Angeles</t>
  </si>
  <si>
    <t>4IT3</t>
  </si>
  <si>
    <t>Mark Vincent Capilitan</t>
  </si>
  <si>
    <t>IT1</t>
  </si>
  <si>
    <t>Hanna Franzeen A. Lara</t>
  </si>
  <si>
    <t>IT2</t>
  </si>
  <si>
    <t>Jessame L. Pedrosa</t>
  </si>
  <si>
    <t>Jessame Pedrosa</t>
  </si>
  <si>
    <t>4029 423 486255</t>
  </si>
  <si>
    <t>https://drive.google.com/open?id=171xvDrcQmcZZeAyrCjW34lkWd7VaDNaS</t>
  </si>
  <si>
    <t>09631545252</t>
  </si>
  <si>
    <t>Jackielyn Joy C. Logo</t>
  </si>
  <si>
    <t xml:space="preserve">Jackielyn Joy Logo </t>
  </si>
  <si>
    <t>https://drive.google.com/open?id=1OrXdZJuhFUMMr6Zz6RcsZXD6fedjjl0v</t>
  </si>
  <si>
    <t>09196350184</t>
  </si>
  <si>
    <t xml:space="preserve">Yuri I. Tangalin </t>
  </si>
  <si>
    <t>4A3</t>
  </si>
  <si>
    <t xml:space="preserve">Belle A. Ocampo </t>
  </si>
  <si>
    <t xml:space="preserve">Merielle Edelle Allagones </t>
  </si>
  <si>
    <t>Jean April P. Manaig</t>
  </si>
  <si>
    <t>A3</t>
  </si>
  <si>
    <t>Angelica G. Enriquez</t>
  </si>
  <si>
    <t>Cassandra Jade E. Alipio</t>
  </si>
  <si>
    <t>James Lorenz S. Corcuera</t>
  </si>
  <si>
    <t>9029 426 541019</t>
  </si>
  <si>
    <t>https://drive.google.com/open?id=1DQYtW2oAX2TWgyHeUZrz0RzWuvuRuOw-</t>
  </si>
  <si>
    <t>09566301479</t>
  </si>
  <si>
    <t xml:space="preserve">Abegael R. Gonzalez </t>
  </si>
  <si>
    <t>https://drive.google.com/open?id=1BbjD50kvbs0TdKdEoMVlNSl6_UOsX07w</t>
  </si>
  <si>
    <t>09150097686</t>
  </si>
  <si>
    <t>4A1</t>
  </si>
  <si>
    <t>Desiree P. Manahan</t>
  </si>
  <si>
    <t>Crystalyn Mae C. Manaig</t>
  </si>
  <si>
    <t>Kristine Manaig</t>
  </si>
  <si>
    <t>https://drive.google.com/open?id=1AHR_rXoSLGH25y7UX61cubFdP8jpV6g4</t>
  </si>
  <si>
    <t>09351041747</t>
  </si>
  <si>
    <t xml:space="preserve">4-A5 </t>
  </si>
  <si>
    <t xml:space="preserve">Elizabeth C. Ferreras </t>
  </si>
  <si>
    <t>IT-1</t>
  </si>
  <si>
    <t>Julie Ann R. Olaco</t>
  </si>
  <si>
    <t>Marbie Shane A. Batusin</t>
  </si>
  <si>
    <t>4-IT5</t>
  </si>
  <si>
    <t>Aira Monique M. Milano</t>
  </si>
  <si>
    <t>Jecel L. Llacona</t>
  </si>
  <si>
    <t>Izzy E. Pastrana</t>
  </si>
  <si>
    <t>Cristina Calalo</t>
  </si>
  <si>
    <t>https://drive.google.com/open?id=1NJPpBTxr5GiMT_E6vQCjJ76HZ9WC-ibX</t>
  </si>
  <si>
    <t>09638859618</t>
  </si>
  <si>
    <t>Aldrich M. Dumayas</t>
  </si>
  <si>
    <t>AIS 1</t>
  </si>
  <si>
    <t>Jannelle A. Galpao</t>
  </si>
  <si>
    <t>4A6</t>
  </si>
  <si>
    <t xml:space="preserve">Cristine Joy Betis </t>
  </si>
  <si>
    <t>Francheska C. Endona</t>
  </si>
  <si>
    <t>Francheska Endona</t>
  </si>
  <si>
    <t>7029 440 817720</t>
  </si>
  <si>
    <t>https://drive.google.com/open?id=1l2n8Dypa5owLOfoD6NpXQfmSOTjklHsT</t>
  </si>
  <si>
    <t>09368803246</t>
  </si>
  <si>
    <t xml:space="preserve">Krizzah Faith G. Alarcio </t>
  </si>
  <si>
    <t xml:space="preserve">Edeliza Alarcio </t>
  </si>
  <si>
    <t>6029 442 344195</t>
  </si>
  <si>
    <t>https://drive.google.com/open?id=1tIwACYLBobEI3jODYB_v3vkh4ZspUpnr</t>
  </si>
  <si>
    <t>09637173112</t>
  </si>
  <si>
    <t>4-EED1</t>
  </si>
  <si>
    <t>Angeline C. Apalla</t>
  </si>
  <si>
    <t>Angeline Apalla</t>
  </si>
  <si>
    <t>https://drive.google.com/open?id=1IWf9MbjN2aXKVDr4VXyLFGVgWj9YZ54Y</t>
  </si>
  <si>
    <t>09930937185</t>
  </si>
  <si>
    <t>Zylene L. De Leon</t>
  </si>
  <si>
    <t>Zylene De Leon</t>
  </si>
  <si>
    <t>https://drive.google.com/open?id=1jvOQjbK3YDYaWPtx6kpuI46ysEIcHGGv</t>
  </si>
  <si>
    <t>0999 437 1428</t>
  </si>
  <si>
    <t>Eed3</t>
  </si>
  <si>
    <t xml:space="preserve">Henniely H. Austria </t>
  </si>
  <si>
    <t>Gina Austria</t>
  </si>
  <si>
    <t>https://drive.google.com/open?id=1EhW5Inez2wDtWR5dqUtjD-foaozjuhxg</t>
  </si>
  <si>
    <t>09458157357</t>
  </si>
  <si>
    <t>Rayniel B. Laycano</t>
  </si>
  <si>
    <t>Rayniel Laycano</t>
  </si>
  <si>
    <t>7029 445 470341</t>
  </si>
  <si>
    <t>https://drive.google.com/open?id=1Cp37ZvhkrkOqVhJe6fP49zUvfa_pQW5J</t>
  </si>
  <si>
    <t>0929 381 8557</t>
  </si>
  <si>
    <t xml:space="preserve">4-EED3 </t>
  </si>
  <si>
    <t xml:space="preserve">Ariana Guttierez </t>
  </si>
  <si>
    <t xml:space="preserve">Ariana G. </t>
  </si>
  <si>
    <t>4029 447 242547</t>
  </si>
  <si>
    <t>https://drive.google.com/open?id=1-V99l7S--AepKoxlebPIvfVmOOs0W0OO</t>
  </si>
  <si>
    <t>09319009946</t>
  </si>
  <si>
    <t xml:space="preserve">John Ace E. Colasito </t>
  </si>
  <si>
    <t>John Ace C.</t>
  </si>
  <si>
    <t>2029 448 930348</t>
  </si>
  <si>
    <t>https://drive.google.com/open?id=1b6IMprDR0ETboJbLonYoJYCn20cGTUFG</t>
  </si>
  <si>
    <t>09301153351</t>
  </si>
  <si>
    <t>4-SEDS1</t>
  </si>
  <si>
    <t xml:space="preserve">Ma. Louisa Mae B. Palcon </t>
  </si>
  <si>
    <t>4-EED2, 4-EED1</t>
  </si>
  <si>
    <t>Dimple D. Rodriguez, Nathaneal E. Ibanez, Francine Belleza   Paid 150.00 in gcash</t>
  </si>
  <si>
    <t xml:space="preserve">Marilou S. </t>
  </si>
  <si>
    <t>https://drive.google.com/open?id=1elWWQv1VK-WnWKlvgYKBo9KMNsg3lS2L</t>
  </si>
  <si>
    <t>09066806523</t>
  </si>
  <si>
    <t>Jersey Ann M. Manalo</t>
  </si>
  <si>
    <t>4-BSIT1</t>
  </si>
  <si>
    <t>Neil Ceasar B. Garbo</t>
  </si>
  <si>
    <t>Neil Ceasar Garbo</t>
  </si>
  <si>
    <t>6029 456 967175</t>
  </si>
  <si>
    <t>https://drive.google.com/open?id=15yFiYivZmY1Mlt3UIJlCtH0f-tnSEdPN</t>
  </si>
  <si>
    <t>09949153297</t>
  </si>
  <si>
    <t>Angelica U. Burgos</t>
  </si>
  <si>
    <t>Grace Burgos</t>
  </si>
  <si>
    <t>https://drive.google.com/open?id=1X2G7apnU6uF92C1Th3V-o2yN5OrjYsme</t>
  </si>
  <si>
    <t>+63 976 560 7318</t>
  </si>
  <si>
    <t xml:space="preserve">Jacelle M. Maligaya </t>
  </si>
  <si>
    <t>Jacelle Maligaya</t>
  </si>
  <si>
    <t>1029 457 657813</t>
  </si>
  <si>
    <t>https://drive.google.com/open?id=1ThUOVJ3Ph23iqGdaizsx-jlPijb5c84t</t>
  </si>
  <si>
    <t>09764235995</t>
  </si>
  <si>
    <t xml:space="preserve">Natividad, Angel </t>
  </si>
  <si>
    <t xml:space="preserve">Angel Natividad </t>
  </si>
  <si>
    <t>0029 458 141990</t>
  </si>
  <si>
    <t>https://drive.google.com/open?id=1cl08d2a2Qoi0dLPuA9g6PPEyArbwmpzP</t>
  </si>
  <si>
    <t>09268876368</t>
  </si>
  <si>
    <t>4IT1</t>
  </si>
  <si>
    <t xml:space="preserve">Jan Michelle V. Banaticla </t>
  </si>
  <si>
    <t>Jean Maxine P. Mercado</t>
  </si>
  <si>
    <t xml:space="preserve">Jean Maxine Mercado </t>
  </si>
  <si>
    <t>0029469050908</t>
  </si>
  <si>
    <t>https://drive.google.com/open?id=1ZiZ0uLup_TFl3NA2zKDnt6Tpg4EmbdMP</t>
  </si>
  <si>
    <t>09455721959</t>
  </si>
  <si>
    <t xml:space="preserve">Kyl Marei Ysabel V. Quiatchon </t>
  </si>
  <si>
    <t xml:space="preserve">Carese Bathan </t>
  </si>
  <si>
    <t>Regene Anne Daphne M. Dimapilis</t>
  </si>
  <si>
    <t>Maui I. Manito</t>
  </si>
  <si>
    <t>Geland S. Ordoñez</t>
  </si>
  <si>
    <t xml:space="preserve">4-EED2 </t>
  </si>
  <si>
    <t>Jenan A. Abdul Rauf, Alyana Melintante</t>
  </si>
  <si>
    <t>Geneen Lucia T. Leyba</t>
  </si>
  <si>
    <t xml:space="preserve">Ricca Victoria S. Domingo </t>
  </si>
  <si>
    <t>4-EED 2</t>
  </si>
  <si>
    <t>Abegail Dulay</t>
  </si>
  <si>
    <t>Melanie C. Alviar &amp; Karylle C. Baniel</t>
  </si>
  <si>
    <t>EED 1</t>
  </si>
  <si>
    <t>Kathleene M. Magsino</t>
  </si>
  <si>
    <t>Jannica Mendiola</t>
  </si>
  <si>
    <t xml:space="preserve"> eed2</t>
  </si>
  <si>
    <t>Maricel F. Zulueta</t>
  </si>
  <si>
    <t>Pearl Eden C. Fiel</t>
  </si>
  <si>
    <t xml:space="preserve">Ma. Daisyree O. Dalisay </t>
  </si>
  <si>
    <t>4EED1</t>
  </si>
  <si>
    <t xml:space="preserve">Kim Angela B. Elequio </t>
  </si>
  <si>
    <t>Julie M. Valderama</t>
  </si>
  <si>
    <t>Julie Valderama</t>
  </si>
  <si>
    <t>https://drive.google.com/open?id=110pKRQLoYmEakJv3yogHqvZH6JIfMSb-</t>
  </si>
  <si>
    <t>09127929710</t>
  </si>
  <si>
    <t xml:space="preserve">EED-4 </t>
  </si>
  <si>
    <t xml:space="preserve">DESSERIE FAYE MINA </t>
  </si>
  <si>
    <t xml:space="preserve">John Andrei O. Martinez </t>
  </si>
  <si>
    <t>Jhan Nicole P. Mantala</t>
  </si>
  <si>
    <t>4EED2</t>
  </si>
  <si>
    <t>Kristine Queleen S. Encarnacion</t>
  </si>
  <si>
    <t>Norhaina M. Mangalen</t>
  </si>
  <si>
    <t>Norhaina Mangalen</t>
  </si>
  <si>
    <t>https://drive.google.com/open?id=1TrgWBu-WZoio_MqWlPeihvb-2OURpdMH</t>
  </si>
  <si>
    <t>09942406272</t>
  </si>
  <si>
    <t>Mark Gideon Alarcon</t>
  </si>
  <si>
    <t xml:space="preserve">Kriznel M. Piamonte </t>
  </si>
  <si>
    <t>4_EED1</t>
  </si>
  <si>
    <t xml:space="preserve">Mark James R. Dela Cruz </t>
  </si>
  <si>
    <t>Given Cyrille C. Manalo</t>
  </si>
  <si>
    <t>4 SEDE 1</t>
  </si>
  <si>
    <t>Princes Angelbert Losing</t>
  </si>
  <si>
    <t xml:space="preserve">Princes Angelbert Losing </t>
  </si>
  <si>
    <t>https://drive.google.com/open?id=1cZmdeqsUMFT3coAiF_11LI2WXc5R9qz1</t>
  </si>
  <si>
    <t>Mary Faith T. Quiling</t>
  </si>
  <si>
    <t>Mary Faith Quiling</t>
  </si>
  <si>
    <t>https://drive.google.com/open?id=11iOFs-mxpwVsydByRb-FZM-2KnV2CixG</t>
  </si>
  <si>
    <t>09384620702</t>
  </si>
  <si>
    <t>KAYE AIRA T. COLUMBINO</t>
  </si>
  <si>
    <t>3-EED3</t>
  </si>
  <si>
    <t>Jonalyn S. Manzano</t>
  </si>
  <si>
    <t>3 BEED</t>
  </si>
  <si>
    <t>Catherine Enriquez</t>
  </si>
  <si>
    <t xml:space="preserve">Benedict Seño </t>
  </si>
  <si>
    <t>Michaela V. Capunitan</t>
  </si>
  <si>
    <t>Lyka Joselle C. Gecolea</t>
  </si>
  <si>
    <t>4 BEED 2</t>
  </si>
  <si>
    <t>Hannah Mischza Anne T. Marco</t>
  </si>
  <si>
    <t>Hannah Mischza Anne Marco</t>
  </si>
  <si>
    <t>5029 481 967557</t>
  </si>
  <si>
    <t>https://drive.google.com/open?id=1ZSW0Do9vV8ED9NjpqxA9fkD5G-CVecn2</t>
  </si>
  <si>
    <t>09919144627</t>
  </si>
  <si>
    <t>4-CS1</t>
  </si>
  <si>
    <t>Emmanuel Charles B. Pableo</t>
  </si>
  <si>
    <t>Alyssa Joy B. Lizardo</t>
  </si>
  <si>
    <t>Jazmine L. Medel</t>
  </si>
  <si>
    <t>Rafael Canza</t>
  </si>
  <si>
    <t>4029 483 447162</t>
  </si>
  <si>
    <t>https://drive.google.com/open?id=1hApFvJCal32fnh56YxwPnaehJL_sC7dZ</t>
  </si>
  <si>
    <t xml:space="preserve">4 EED 3 </t>
  </si>
  <si>
    <t xml:space="preserve">Ashley G. Surco </t>
  </si>
  <si>
    <t>Mark Angelo M. Hitalia</t>
  </si>
  <si>
    <t>Andrea Mae O. Arimado</t>
  </si>
  <si>
    <t>Jhon Cris Arimado</t>
  </si>
  <si>
    <t>https://drive.google.com/open?id=1foO2U0ff9WNBr_ASEaHdMg2MaFNIXJ8t</t>
  </si>
  <si>
    <t>09773869939</t>
  </si>
  <si>
    <t>Mashlyhnie O. Imam</t>
  </si>
  <si>
    <t>Hannah Bea N. Formento</t>
  </si>
  <si>
    <t>Hannah Bea Formento</t>
  </si>
  <si>
    <t>9029 485 101692</t>
  </si>
  <si>
    <t>https://drive.google.com/open?id=1oYB5C6uYQtGlQGMImetV2CI6SuzrVaYx</t>
  </si>
  <si>
    <t>0938 366 7859</t>
  </si>
  <si>
    <t>Jamaica D. Banaticla</t>
  </si>
  <si>
    <t>4SEDS-1</t>
  </si>
  <si>
    <t>Rietzel Marie A. Paner</t>
  </si>
  <si>
    <t>4_EED4</t>
  </si>
  <si>
    <t>James Barney F Fameronag</t>
  </si>
  <si>
    <t>BSEd-E II</t>
  </si>
  <si>
    <t xml:space="preserve">Mary Phil Suarez Saluya </t>
  </si>
  <si>
    <t xml:space="preserve">Arjay P. Escabusa </t>
  </si>
  <si>
    <t xml:space="preserve">Josephine Escabusa </t>
  </si>
  <si>
    <t>https://drive.google.com/open?id=1rHE_XkwltGyXSH6_i8FevY0KTZlXuBvc</t>
  </si>
  <si>
    <t>09120045175</t>
  </si>
  <si>
    <t xml:space="preserve">Leahrose Manangkil </t>
  </si>
  <si>
    <t xml:space="preserve">FELICITY ZAFE </t>
  </si>
  <si>
    <t>BSA-4A5</t>
  </si>
  <si>
    <t xml:space="preserve">Saypoding A. Basman </t>
  </si>
  <si>
    <t>4 SEDE1</t>
  </si>
  <si>
    <t xml:space="preserve">Mica Brizuela </t>
  </si>
  <si>
    <t xml:space="preserve">Paul Angelo C. Grefal </t>
  </si>
  <si>
    <t>Missy Lei D. Manabat</t>
  </si>
  <si>
    <t>Dianne Kyla L. Torrecampo</t>
  </si>
  <si>
    <t>4-SEDE 1</t>
  </si>
  <si>
    <t>Angelie F. Buña</t>
  </si>
  <si>
    <t xml:space="preserve">John Lester Dela Guardia </t>
  </si>
  <si>
    <t>Maria Paula L. Paz</t>
  </si>
  <si>
    <t>4-SEdE2</t>
  </si>
  <si>
    <t>Angelo Gratil</t>
  </si>
  <si>
    <t>UANNE CEAZAR P. DANAO</t>
  </si>
  <si>
    <t>Joshua D. Cabe</t>
  </si>
  <si>
    <t xml:space="preserve">Eulan Risse Parao </t>
  </si>
  <si>
    <t>Shampien B. Tabamo</t>
  </si>
  <si>
    <t>Peter John U. Oca</t>
  </si>
  <si>
    <t xml:space="preserve">Niña Bernadette H. Castillo </t>
  </si>
  <si>
    <t>4 EED3</t>
  </si>
  <si>
    <t xml:space="preserve">Aila Uenice M. Del Mundo </t>
  </si>
  <si>
    <t>Jhane Penera</t>
  </si>
  <si>
    <t>SEDE2</t>
  </si>
  <si>
    <t>prettiest Lee</t>
  </si>
  <si>
    <t>1029 488 989146</t>
  </si>
  <si>
    <t>https://drive.google.com/open?id=1RzhmZ5Nr-9CnmxvdZ2R_Egz6GS6gMX2Y</t>
  </si>
  <si>
    <t xml:space="preserve">Sophia P. Umbawa </t>
  </si>
  <si>
    <t>E-2</t>
  </si>
  <si>
    <t>Mikaela L. Amistoso</t>
  </si>
  <si>
    <t>Glezarie Anne R. Reyes</t>
  </si>
  <si>
    <t>Glezarie Anne Reyes</t>
  </si>
  <si>
    <t>https://drive.google.com/open?id=13Mllw1YZXOfWtIkIYsGrybn76H1_nofC</t>
  </si>
  <si>
    <t>09773301074</t>
  </si>
  <si>
    <t>Christine T. Daño</t>
  </si>
  <si>
    <t>Mark Joseph Dela Cruz</t>
  </si>
  <si>
    <t>Danilaida Payao</t>
  </si>
  <si>
    <t>IV-CS3</t>
  </si>
  <si>
    <t>Denzel Keneth L. Dasallas</t>
  </si>
  <si>
    <t>Gnet Dasallas</t>
  </si>
  <si>
    <t>7029 489 828539</t>
  </si>
  <si>
    <t>https://drive.google.com/open?id=1LtD9m5BzE2oCKYuCRVUTho06ke7rU0lS</t>
  </si>
  <si>
    <t>09994568608</t>
  </si>
  <si>
    <t>Angel Mae I. Bibat</t>
  </si>
  <si>
    <t xml:space="preserve">Rachel B. Macompas </t>
  </si>
  <si>
    <t xml:space="preserve">Rachel Macompas </t>
  </si>
  <si>
    <t>https://drive.google.com/open?id=17a0Vi3HemTL_NjQcs4dwEJ1EZBeVMOIL</t>
  </si>
  <si>
    <t>09812429379</t>
  </si>
  <si>
    <t>4A2.</t>
  </si>
  <si>
    <t>Nikka Buno</t>
  </si>
  <si>
    <t>ANGELA PUSON</t>
  </si>
  <si>
    <t>HANCEL CASTILLO</t>
  </si>
  <si>
    <t>JORILOU LLAMZON</t>
  </si>
  <si>
    <t>MARISSA MAUNAHAN</t>
  </si>
  <si>
    <t>MAXINE MAUNAHAN</t>
  </si>
  <si>
    <t>JHEAN LYCA M. BONEO</t>
  </si>
  <si>
    <t xml:space="preserve">SONNY G. LANTACON </t>
  </si>
  <si>
    <t>PAULA YVES M. MACAIROG</t>
  </si>
  <si>
    <t>JINKY DINOLANG</t>
  </si>
  <si>
    <t>JOHN LLOYD YU</t>
  </si>
  <si>
    <t>BIANCA SAMANTHA ABAYBAY</t>
  </si>
  <si>
    <t>ROVILYN CALICOY</t>
  </si>
  <si>
    <t>JAYSON R. ORTIZ</t>
  </si>
  <si>
    <t>SOPHIA UMBAWA</t>
  </si>
  <si>
    <t>AMIHAN ALLE</t>
  </si>
  <si>
    <t>NORIEL FONDEVILLA</t>
  </si>
  <si>
    <t>KATHLEEN MENDOZA</t>
  </si>
  <si>
    <t>FREDLYN DEQUILLA</t>
  </si>
  <si>
    <t>JENE ROSE MONTERON</t>
  </si>
  <si>
    <t>ARIEN BARDOQUILLO</t>
  </si>
  <si>
    <t>MHENN LAWRENZE QUIATCHON</t>
  </si>
  <si>
    <t>ANGELA BARTOLATA</t>
  </si>
  <si>
    <t>EMMA CONCEPCION MEGIA</t>
  </si>
  <si>
    <t>BSED-M</t>
  </si>
  <si>
    <t>Dianna Lenn Juanata</t>
  </si>
  <si>
    <t>gcash</t>
  </si>
  <si>
    <t>NUMBER OF ORDERS</t>
  </si>
  <si>
    <t>overall</t>
  </si>
  <si>
    <t>OVERALL TOTAL</t>
  </si>
  <si>
    <t>cash</t>
  </si>
  <si>
    <t>STATEMENT OF CASH FLOWS</t>
  </si>
  <si>
    <t>Incoming Payments</t>
  </si>
  <si>
    <t>Refunds due to Price Change</t>
  </si>
  <si>
    <t>Gcash received for Pre-Payment</t>
  </si>
  <si>
    <t>Cash to be received in June 18</t>
  </si>
  <si>
    <t>TOTAL AMOUNT</t>
  </si>
  <si>
    <t>Keychain Cost</t>
  </si>
  <si>
    <t>Bundle Deal Discount</t>
  </si>
  <si>
    <t>Payment Discount (ShopeePay)</t>
  </si>
  <si>
    <t>Shopee Voucher</t>
  </si>
  <si>
    <t>Shipping Fee</t>
  </si>
  <si>
    <t>Shipping Discount</t>
  </si>
  <si>
    <t>Transfer Costs</t>
  </si>
  <si>
    <t>Gcash to ShopeePay</t>
  </si>
  <si>
    <t>Gross Profit</t>
  </si>
  <si>
    <t>PRICE</t>
  </si>
  <si>
    <t># OF TRASH BINS</t>
  </si>
  <si>
    <t>ShopeePay balance</t>
  </si>
  <si>
    <t>Transfer Fee</t>
  </si>
  <si>
    <t>Received in ShopeePay</t>
  </si>
  <si>
    <t>Payments</t>
  </si>
  <si>
    <t>Receipt 1</t>
  </si>
  <si>
    <t>Receipt 2</t>
  </si>
  <si>
    <t>Receipt 3</t>
  </si>
  <si>
    <t>Receipt 4</t>
  </si>
  <si>
    <t>Remaining balance to be added to GCash Balance</t>
  </si>
  <si>
    <t>GCash Balance</t>
  </si>
  <si>
    <t>Payment Received (net of refunds)</t>
  </si>
  <si>
    <t>Remaining GCash after payment</t>
  </si>
  <si>
    <t>Add back: ShopeePay (sobra)</t>
  </si>
  <si>
    <t>Total Amount Remaining in GCash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</si>
</sst>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[$₱]#,##0.00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b/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21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9900"/>
      </right>
      <top style="thin">
        <color rgb="FFFF9900"/>
      </top>
      <bottom style="thin">
        <color rgb="FFFF9900"/>
      </bottom>
    </border>
    <border>
      <left style="thin">
        <color rgb="FFFF9900"/>
      </left>
      <right style="thin">
        <color rgb="FFFF9900"/>
      </right>
      <top style="thin">
        <color rgb="FFFF9900"/>
      </top>
      <bottom style="thin">
        <color rgb="FFFF99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00FF00"/>
      </right>
      <top style="thin">
        <color rgb="FF00FF00"/>
      </top>
      <bottom style="thin">
        <color rgb="FF00FF00"/>
      </bottom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  <border>
      <bottom style="thin">
        <color rgb="FF000000"/>
      </bottom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4" xfId="0" applyAlignment="1" applyBorder="1" applyFont="1" applyNumberFormat="1">
      <alignment horizontal="left" readingOrder="0" shrinkToFit="0" vertical="center" wrapText="0"/>
    </xf>
    <xf borderId="0" fillId="2" fontId="1" numFmtId="0" xfId="0" applyAlignment="1" applyFill="1" applyFont="1">
      <alignment readingOrder="0" shrinkToFit="0" vertical="center" wrapText="1"/>
    </xf>
    <xf borderId="0" fillId="3" fontId="1" numFmtId="0" xfId="0" applyAlignment="1" applyFill="1" applyFont="1">
      <alignment readingOrder="0"/>
    </xf>
    <xf borderId="4" fillId="3" fontId="1" numFmtId="164" xfId="0" applyAlignment="1" applyBorder="1" applyFont="1" applyNumberFormat="1">
      <alignment readingOrder="0" shrinkToFit="0" vertical="center" wrapText="0"/>
    </xf>
    <xf borderId="5" fillId="3" fontId="1" numFmtId="0" xfId="0" applyAlignment="1" applyBorder="1" applyFont="1">
      <alignment readingOrder="0" shrinkToFit="0" vertical="center" wrapText="0"/>
    </xf>
    <xf quotePrefix="1" borderId="5" fillId="3" fontId="1" numFmtId="0" xfId="0" applyAlignment="1" applyBorder="1" applyFont="1">
      <alignment readingOrder="0" shrinkToFit="0" vertical="center" wrapText="0"/>
    </xf>
    <xf borderId="5" fillId="3" fontId="2" numFmtId="0" xfId="0" applyAlignment="1" applyBorder="1" applyFont="1">
      <alignment readingOrder="0" shrinkToFit="0" vertical="center" wrapText="0"/>
    </xf>
    <xf borderId="5" fillId="3" fontId="1" numFmtId="0" xfId="0" applyAlignment="1" applyBorder="1" applyFont="1">
      <alignment readingOrder="0" shrinkToFit="0" vertical="center" wrapText="0"/>
    </xf>
    <xf borderId="6" fillId="3" fontId="1" numFmtId="0" xfId="0" applyAlignment="1" applyBorder="1" applyFont="1">
      <alignment readingOrder="0" shrinkToFit="0" vertical="center" wrapText="0"/>
    </xf>
    <xf borderId="7" fillId="3" fontId="1" numFmtId="3" xfId="0" applyAlignment="1" applyBorder="1" applyFont="1" applyNumberFormat="1">
      <alignment readingOrder="0" shrinkToFit="0" vertical="center" wrapText="0"/>
    </xf>
    <xf borderId="0" fillId="3" fontId="1" numFmtId="0" xfId="0" applyFont="1"/>
    <xf borderId="8" fillId="2" fontId="1" numFmtId="164" xfId="0" applyAlignment="1" applyBorder="1" applyFont="1" applyNumberFormat="1">
      <alignment readingOrder="0" shrinkToFit="0" vertical="center" wrapText="0"/>
    </xf>
    <xf borderId="9" fillId="2" fontId="1" numFmtId="0" xfId="0" applyAlignment="1" applyBorder="1" applyFont="1">
      <alignment readingOrder="0" shrinkToFit="0" vertical="center" wrapText="0"/>
    </xf>
    <xf borderId="9" fillId="2" fontId="3" numFmtId="0" xfId="0" applyAlignment="1" applyBorder="1" applyFont="1">
      <alignment readingOrder="0" shrinkToFit="0" vertical="center" wrapText="0"/>
    </xf>
    <xf borderId="9" fillId="2" fontId="4" numFmtId="0" xfId="0" applyAlignment="1" applyBorder="1" applyFont="1">
      <alignment readingOrder="0" shrinkToFit="0" vertical="center" wrapText="0"/>
    </xf>
    <xf borderId="9" fillId="2" fontId="1" numFmtId="0" xfId="0" applyAlignment="1" applyBorder="1" applyFont="1">
      <alignment readingOrder="0" shrinkToFit="0" vertical="center" wrapText="0"/>
    </xf>
    <xf borderId="10" fillId="0" fontId="1" numFmtId="49" xfId="0" applyAlignment="1" applyBorder="1" applyFont="1" applyNumberFormat="1">
      <alignment readingOrder="0" shrinkToFit="0" vertical="center" wrapText="0"/>
    </xf>
    <xf borderId="11" fillId="0" fontId="1" numFmtId="3" xfId="0" applyAlignment="1" applyBorder="1" applyFont="1" applyNumberFormat="1">
      <alignment readingOrder="0" shrinkToFit="0" vertical="center" wrapText="0"/>
    </xf>
    <xf borderId="0" fillId="2" fontId="1" numFmtId="0" xfId="0" applyFont="1"/>
    <xf borderId="6" fillId="0" fontId="1" numFmtId="49" xfId="0" applyAlignment="1" applyBorder="1" applyFont="1" applyNumberFormat="1">
      <alignment readingOrder="0" shrinkToFit="0" vertical="center" wrapText="0"/>
    </xf>
    <xf borderId="7" fillId="0" fontId="1" numFmtId="3" xfId="0" applyAlignment="1" applyBorder="1" applyFont="1" applyNumberFormat="1">
      <alignment readingOrder="0" shrinkToFit="0" vertical="center" wrapText="0"/>
    </xf>
    <xf quotePrefix="1" borderId="9" fillId="2" fontId="1" numFmtId="0" xfId="0" applyAlignment="1" applyBorder="1" applyFont="1">
      <alignment readingOrder="0" shrinkToFit="0" vertical="center" wrapText="0"/>
    </xf>
    <xf borderId="12" fillId="0" fontId="1" numFmtId="164" xfId="0" applyAlignment="1" applyBorder="1" applyFont="1" applyNumberForma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6" fillId="0" fontId="5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3" xfId="0" applyAlignment="1" applyBorder="1" applyFont="1" applyNumberFormat="1">
      <alignment readingOrder="0" shrinkToFit="0" vertical="center" wrapText="0"/>
    </xf>
    <xf borderId="13" fillId="0" fontId="1" numFmtId="164" xfId="0" applyAlignment="1" applyBorder="1" applyFont="1" applyNumberForma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0" fillId="0" fontId="6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3" xfId="0" applyAlignment="1" applyBorder="1" applyFont="1" applyNumberFormat="1">
      <alignment readingOrder="0" shrinkToFit="0" vertical="center" wrapText="0"/>
    </xf>
    <xf quotePrefix="1" borderId="6" fillId="0" fontId="1" numFmtId="0" xfId="0" applyAlignment="1" applyBorder="1" applyFont="1">
      <alignment readingOrder="0" shrinkToFit="0" vertical="center" wrapText="0"/>
    </xf>
    <xf quotePrefix="1" borderId="10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3" xfId="0" applyAlignment="1" applyBorder="1" applyFont="1" applyNumberFormat="1">
      <alignment shrinkToFit="0" vertical="center" wrapText="0"/>
    </xf>
    <xf borderId="11" fillId="0" fontId="1" numFmtId="3" xfId="0" applyAlignment="1" applyBorder="1" applyFont="1" applyNumberFormat="1">
      <alignment shrinkToFit="0" vertical="center" wrapText="0"/>
    </xf>
    <xf borderId="12" fillId="0" fontId="1" numFmtId="164" xfId="0" applyAlignment="1" applyBorder="1" applyFont="1" applyNumberForma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13" fillId="0" fontId="1" numFmtId="164" xfId="0" applyAlignment="1" applyBorder="1" applyFont="1" applyNumberFormat="1">
      <alignment readingOrder="0" shrinkToFit="0" vertical="center" wrapText="0"/>
    </xf>
    <xf borderId="10" fillId="0" fontId="7" numFmtId="0" xfId="0" applyAlignment="1" applyBorder="1" applyFont="1">
      <alignment shrinkToFit="0" vertical="bottom" wrapText="0"/>
    </xf>
    <xf borderId="10" fillId="0" fontId="7" numFmtId="0" xfId="0" applyAlignment="1" applyBorder="1" applyFont="1">
      <alignment horizontal="right" shrinkToFit="0" vertical="bottom" wrapText="0"/>
    </xf>
    <xf borderId="10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shrinkToFit="0" vertical="center" wrapText="0"/>
    </xf>
    <xf borderId="6" fillId="0" fontId="7" numFmtId="0" xfId="0" applyAlignment="1" applyBorder="1" applyFont="1">
      <alignment shrinkToFit="0" vertical="bottom" wrapText="0"/>
    </xf>
    <xf borderId="6" fillId="0" fontId="7" numFmtId="0" xfId="0" applyAlignment="1" applyBorder="1" applyFont="1">
      <alignment horizontal="right" shrinkToFit="0" vertical="bottom" wrapText="0"/>
    </xf>
    <xf borderId="14" fillId="0" fontId="7" numFmtId="0" xfId="0" applyAlignment="1" applyBorder="1" applyFont="1">
      <alignment shrinkToFit="0" vertical="bottom" wrapText="0"/>
    </xf>
    <xf borderId="15" fillId="0" fontId="7" numFmtId="0" xfId="0" applyAlignment="1" applyBorder="1" applyFont="1">
      <alignment shrinkToFit="0" vertical="bottom" wrapText="0"/>
    </xf>
    <xf borderId="6" fillId="0" fontId="7" numFmtId="0" xfId="0" applyAlignment="1" applyBorder="1" applyFont="1">
      <alignment horizontal="right" readingOrder="0" shrinkToFit="0" vertical="bottom" wrapText="0"/>
    </xf>
    <xf borderId="7" fillId="0" fontId="1" numFmtId="3" xfId="0" applyAlignment="1" applyBorder="1" applyFont="1" applyNumberFormat="1">
      <alignment shrinkToFit="0" vertical="center" wrapText="0"/>
    </xf>
    <xf borderId="16" fillId="0" fontId="1" numFmtId="164" xfId="0" applyAlignment="1" applyBorder="1" applyFont="1" applyNumberFormat="1">
      <alignment readingOrder="0" shrinkToFit="0" vertical="center" wrapText="0"/>
    </xf>
    <xf borderId="17" fillId="0" fontId="1" numFmtId="0" xfId="0" applyAlignment="1" applyBorder="1" applyFont="1">
      <alignment readingOrder="0" shrinkToFit="0" vertical="center" wrapText="0"/>
    </xf>
    <xf borderId="17" fillId="0" fontId="7" numFmtId="0" xfId="0" applyAlignment="1" applyBorder="1" applyFont="1">
      <alignment shrinkToFit="0" vertical="bottom" wrapText="0"/>
    </xf>
    <xf borderId="17" fillId="0" fontId="1" numFmtId="0" xfId="0" applyAlignment="1" applyBorder="1" applyFont="1">
      <alignment shrinkToFit="0" vertical="center" wrapText="0"/>
    </xf>
    <xf borderId="17" fillId="0" fontId="1" numFmtId="0" xfId="0" applyAlignment="1" applyBorder="1" applyFont="1">
      <alignment readingOrder="0" shrinkToFit="0" vertical="center" wrapText="0"/>
    </xf>
    <xf borderId="17" fillId="0" fontId="7" numFmtId="0" xfId="0" applyAlignment="1" applyBorder="1" applyFont="1">
      <alignment horizontal="right" shrinkToFit="0" vertical="bottom" wrapText="0"/>
    </xf>
    <xf borderId="18" fillId="0" fontId="1" numFmtId="3" xfId="0" applyAlignment="1" applyBorder="1" applyFont="1" applyNumberFormat="1">
      <alignment shrinkToFit="0" vertical="center" wrapText="0"/>
    </xf>
    <xf borderId="0" fillId="0" fontId="1" numFmtId="3" xfId="0" applyFont="1" applyNumberFormat="1"/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4" fontId="3" numFmtId="0" xfId="0" applyAlignment="1" applyFill="1" applyFont="1">
      <alignment horizontal="center" readingOrder="0"/>
    </xf>
    <xf borderId="0" fillId="0" fontId="1" numFmtId="0" xfId="0" applyAlignment="1" applyFont="1">
      <alignment horizontal="right" readingOrder="0"/>
    </xf>
    <xf borderId="0" fillId="2" fontId="3" numFmtId="0" xfId="0" applyAlignment="1" applyFont="1">
      <alignment horizontal="center" readingOrder="0"/>
    </xf>
    <xf borderId="0" fillId="4" fontId="3" numFmtId="0" xfId="0" applyAlignment="1" applyFont="1">
      <alignment readingOrder="0"/>
    </xf>
    <xf borderId="0" fillId="4" fontId="3" numFmtId="0" xfId="0" applyAlignment="1" applyFont="1">
      <alignment horizontal="center"/>
    </xf>
    <xf borderId="0" fillId="2" fontId="3" numFmtId="0" xfId="0" applyAlignment="1" applyFont="1">
      <alignment readingOrder="0"/>
    </xf>
    <xf borderId="0" fillId="2" fontId="3" numFmtId="0" xfId="0" applyAlignment="1" applyFont="1">
      <alignment horizontal="center"/>
    </xf>
    <xf borderId="0" fillId="5" fontId="3" numFmtId="0" xfId="0" applyAlignment="1" applyFill="1" applyFont="1">
      <alignment horizontal="center" readingOrder="0"/>
    </xf>
    <xf borderId="0" fillId="5" fontId="3" numFmtId="0" xfId="0" applyAlignment="1" applyFont="1">
      <alignment readingOrder="0"/>
    </xf>
    <xf borderId="0" fillId="5" fontId="3" numFmtId="0" xfId="0" applyAlignment="1" applyFont="1">
      <alignment horizontal="center"/>
    </xf>
    <xf borderId="0" fillId="0" fontId="3" numFmtId="165" xfId="0" applyAlignment="1" applyFont="1" applyNumberFormat="1">
      <alignment horizontal="right"/>
    </xf>
    <xf borderId="19" fillId="0" fontId="1" numFmtId="4" xfId="0" applyBorder="1" applyFont="1" applyNumberFormat="1"/>
    <xf borderId="19" fillId="0" fontId="1" numFmtId="0" xfId="0" applyBorder="1" applyFont="1"/>
    <xf borderId="0" fillId="0" fontId="1" numFmtId="165" xfId="0" applyFont="1" applyNumberFormat="1"/>
    <xf borderId="0" fillId="0" fontId="1" numFmtId="4" xfId="0" applyFont="1" applyNumberFormat="1"/>
    <xf borderId="0" fillId="0" fontId="3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4" fontId="3" numFmtId="0" xfId="0" applyFont="1"/>
    <xf borderId="20" fillId="4" fontId="3" numFmtId="165" xfId="0" applyBorder="1" applyFont="1" applyNumberFormat="1"/>
    <xf borderId="15" fillId="0" fontId="3" numFmtId="165" xfId="0" applyAlignment="1" applyBorder="1" applyFont="1" applyNumberFormat="1">
      <alignment horizontal="center"/>
    </xf>
    <xf borderId="15" fillId="0" fontId="3" numFmtId="4" xfId="0" applyAlignment="1" applyBorder="1" applyFont="1" applyNumberFormat="1">
      <alignment horizontal="center"/>
    </xf>
    <xf borderId="15" fillId="0" fontId="3" numFmtId="0" xfId="0" applyAlignment="1" applyBorder="1" applyFont="1">
      <alignment horizontal="center" readingOrder="0"/>
    </xf>
    <xf borderId="0" fillId="0" fontId="3" numFmtId="4" xfId="0" applyAlignment="1" applyFont="1" applyNumberFormat="1">
      <alignment horizontal="center"/>
    </xf>
    <xf borderId="0" fillId="0" fontId="3" numFmtId="0" xfId="0" applyAlignment="1" applyFont="1">
      <alignment horizontal="center" readingOrder="0"/>
    </xf>
    <xf borderId="0" fillId="0" fontId="3" numFmtId="3" xfId="0" applyAlignment="1" applyFont="1" applyNumberForma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6.jpg"/><Relationship Id="rId3" Type="http://schemas.openxmlformats.org/officeDocument/2006/relationships/image" Target="../media/image4.jpg"/><Relationship Id="rId4" Type="http://schemas.openxmlformats.org/officeDocument/2006/relationships/image" Target="../media/image8.jpg"/><Relationship Id="rId11" Type="http://schemas.openxmlformats.org/officeDocument/2006/relationships/image" Target="../media/image11.jpg"/><Relationship Id="rId10" Type="http://schemas.openxmlformats.org/officeDocument/2006/relationships/image" Target="../media/image12.jpg"/><Relationship Id="rId12" Type="http://schemas.openxmlformats.org/officeDocument/2006/relationships/image" Target="../media/image1.png"/><Relationship Id="rId9" Type="http://schemas.openxmlformats.org/officeDocument/2006/relationships/image" Target="../media/image9.jpg"/><Relationship Id="rId5" Type="http://schemas.openxmlformats.org/officeDocument/2006/relationships/image" Target="../media/image3.jpg"/><Relationship Id="rId6" Type="http://schemas.openxmlformats.org/officeDocument/2006/relationships/image" Target="../media/image5.jpg"/><Relationship Id="rId7" Type="http://schemas.openxmlformats.org/officeDocument/2006/relationships/image" Target="../media/image10.jpg"/><Relationship Id="rId8" Type="http://schemas.openxmlformats.org/officeDocument/2006/relationships/image" Target="../media/image7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26</xdr:row>
      <xdr:rowOff>0</xdr:rowOff>
    </xdr:from>
    <xdr:ext cx="1304925" cy="304800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1314450</xdr:colOff>
      <xdr:row>25</xdr:row>
      <xdr:rowOff>190500</xdr:rowOff>
    </xdr:from>
    <xdr:ext cx="1352550" cy="3048000"/>
    <xdr:pic>
      <xdr:nvPicPr>
        <xdr:cNvPr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676275</xdr:colOff>
      <xdr:row>26</xdr:row>
      <xdr:rowOff>9525</xdr:rowOff>
    </xdr:from>
    <xdr:ext cx="1352550" cy="3048000"/>
    <xdr:pic>
      <xdr:nvPicPr>
        <xdr:cNvPr id="0" name="image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123825</xdr:colOff>
      <xdr:row>26</xdr:row>
      <xdr:rowOff>38100</xdr:rowOff>
    </xdr:from>
    <xdr:ext cx="1352550" cy="3048000"/>
    <xdr:pic>
      <xdr:nvPicPr>
        <xdr:cNvPr id="0" name="image8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0</xdr:rowOff>
    </xdr:from>
    <xdr:ext cx="1352550" cy="3048000"/>
    <xdr:pic>
      <xdr:nvPicPr>
        <xdr:cNvPr id="0" name="image3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1409700</xdr:colOff>
      <xdr:row>42</xdr:row>
      <xdr:rowOff>9525</xdr:rowOff>
    </xdr:from>
    <xdr:ext cx="1152525" cy="3048000"/>
    <xdr:pic>
      <xdr:nvPicPr>
        <xdr:cNvPr id="0" name="image5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676275</xdr:colOff>
      <xdr:row>41</xdr:row>
      <xdr:rowOff>190500</xdr:rowOff>
    </xdr:from>
    <xdr:ext cx="1152525" cy="3048000"/>
    <xdr:pic>
      <xdr:nvPicPr>
        <xdr:cNvPr id="0" name="image10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76200</xdr:colOff>
      <xdr:row>42</xdr:row>
      <xdr:rowOff>0</xdr:rowOff>
    </xdr:from>
    <xdr:ext cx="1257300" cy="3048000"/>
    <xdr:pic>
      <xdr:nvPicPr>
        <xdr:cNvPr id="0" name="image7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400050</xdr:colOff>
      <xdr:row>25</xdr:row>
      <xdr:rowOff>190500</xdr:rowOff>
    </xdr:from>
    <xdr:ext cx="1371600" cy="3048000"/>
    <xdr:pic>
      <xdr:nvPicPr>
        <xdr:cNvPr id="0" name="image9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247650</xdr:colOff>
      <xdr:row>41</xdr:row>
      <xdr:rowOff>161925</xdr:rowOff>
    </xdr:from>
    <xdr:ext cx="1371600" cy="3048000"/>
    <xdr:pic>
      <xdr:nvPicPr>
        <xdr:cNvPr id="0" name="image12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752475</xdr:colOff>
      <xdr:row>41</xdr:row>
      <xdr:rowOff>171450</xdr:rowOff>
    </xdr:from>
    <xdr:ext cx="1371600" cy="3048000"/>
    <xdr:pic>
      <xdr:nvPicPr>
        <xdr:cNvPr id="0" name="image11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885825</xdr:colOff>
      <xdr:row>26</xdr:row>
      <xdr:rowOff>19050</xdr:rowOff>
    </xdr:from>
    <xdr:ext cx="1304925" cy="3048000"/>
    <xdr:pic>
      <xdr:nvPicPr>
        <xdr:cNvPr id="0" name="image1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headerRowCount="0" ref="A1:M257" displayName="Form_Responses1" name="Form_Responses1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eI_dqsLGLaZP0lr-Pmlw4zX2b4TABqYz" TargetMode="External"/><Relationship Id="rId42" Type="http://schemas.openxmlformats.org/officeDocument/2006/relationships/hyperlink" Target="https://drive.google.com/open?id=14MBrT075p_ADI_QJg8G8-oUJwTe-coEY" TargetMode="External"/><Relationship Id="rId41" Type="http://schemas.openxmlformats.org/officeDocument/2006/relationships/hyperlink" Target="https://drive.google.com/open?id=1T3X6Iq9ZIo6vhQ8qX5UCWFhSS5KIDlUM" TargetMode="External"/><Relationship Id="rId44" Type="http://schemas.openxmlformats.org/officeDocument/2006/relationships/hyperlink" Target="https://drive.google.com/open?id=1ZXiCBdRfoqp4nUEK4bL4T-jsUbHe2Csd" TargetMode="External"/><Relationship Id="rId43" Type="http://schemas.openxmlformats.org/officeDocument/2006/relationships/hyperlink" Target="https://drive.google.com/open?id=1HEOW3X9n5skFzbPDYeMpvSDfUvQt3shz" TargetMode="External"/><Relationship Id="rId46" Type="http://schemas.openxmlformats.org/officeDocument/2006/relationships/hyperlink" Target="https://drive.google.com/open?id=1ETsvftwUwQPLsbZKwrm_qMQtsqrE2L6O" TargetMode="External"/><Relationship Id="rId45" Type="http://schemas.openxmlformats.org/officeDocument/2006/relationships/hyperlink" Target="https://drive.google.com/open?id=1FSoFlacf-th0eLliuEh50iMt1daY-lhq" TargetMode="External"/><Relationship Id="rId107" Type="http://schemas.openxmlformats.org/officeDocument/2006/relationships/hyperlink" Target="https://drive.google.com/open?id=1IWf9MbjN2aXKVDr4VXyLFGVgWj9YZ54Y" TargetMode="External"/><Relationship Id="rId106" Type="http://schemas.openxmlformats.org/officeDocument/2006/relationships/hyperlink" Target="https://drive.google.com/open?id=1tIwACYLBobEI3jODYB_v3vkh4ZspUpnr" TargetMode="External"/><Relationship Id="rId105" Type="http://schemas.openxmlformats.org/officeDocument/2006/relationships/hyperlink" Target="https://drive.google.com/open?id=1l2n8Dypa5owLOfoD6NpXQfmSOTjklHsT" TargetMode="External"/><Relationship Id="rId104" Type="http://schemas.openxmlformats.org/officeDocument/2006/relationships/hyperlink" Target="https://drive.google.com/open?id=1NJPpBTxr5GiMT_E6vQCjJ76HZ9WC-ibX" TargetMode="External"/><Relationship Id="rId109" Type="http://schemas.openxmlformats.org/officeDocument/2006/relationships/hyperlink" Target="https://drive.google.com/open?id=1EhW5Inez2wDtWR5dqUtjD-foaozjuhxg" TargetMode="External"/><Relationship Id="rId108" Type="http://schemas.openxmlformats.org/officeDocument/2006/relationships/hyperlink" Target="https://drive.google.com/open?id=1jvOQjbK3YDYaWPtx6kpuI46ysEIcHGGv" TargetMode="External"/><Relationship Id="rId48" Type="http://schemas.openxmlformats.org/officeDocument/2006/relationships/hyperlink" Target="https://drive.google.com/open?id=1q3BUcoEFFbvjZsXtYip0QP0j3L3-sKRz" TargetMode="External"/><Relationship Id="rId47" Type="http://schemas.openxmlformats.org/officeDocument/2006/relationships/hyperlink" Target="https://drive.google.com/open?id=1PfZ6v7qaO_xwNCs0zHQ8JyquPZOqmPN6" TargetMode="External"/><Relationship Id="rId49" Type="http://schemas.openxmlformats.org/officeDocument/2006/relationships/hyperlink" Target="https://drive.google.com/open?id=14w1YAt8ULrja7zvaOFl2oRSsKOrNFCpd" TargetMode="External"/><Relationship Id="rId103" Type="http://schemas.openxmlformats.org/officeDocument/2006/relationships/hyperlink" Target="https://drive.google.com/open?id=1AHR_rXoSLGH25y7UX61cubFdP8jpV6g4" TargetMode="External"/><Relationship Id="rId102" Type="http://schemas.openxmlformats.org/officeDocument/2006/relationships/hyperlink" Target="https://drive.google.com/open?id=1BbjD50kvbs0TdKdEoMVlNSl6_UOsX07w" TargetMode="External"/><Relationship Id="rId101" Type="http://schemas.openxmlformats.org/officeDocument/2006/relationships/hyperlink" Target="https://drive.google.com/open?id=1DQYtW2oAX2TWgyHeUZrz0RzWuvuRuOw-" TargetMode="External"/><Relationship Id="rId100" Type="http://schemas.openxmlformats.org/officeDocument/2006/relationships/hyperlink" Target="https://drive.google.com/open?id=1OrXdZJuhFUMMr6Zz6RcsZXD6fedjjl0v" TargetMode="External"/><Relationship Id="rId31" Type="http://schemas.openxmlformats.org/officeDocument/2006/relationships/hyperlink" Target="https://drive.google.com/open?id=1hHXMgChHrwO6HfxkXek1SQDvBfwRf77i" TargetMode="External"/><Relationship Id="rId30" Type="http://schemas.openxmlformats.org/officeDocument/2006/relationships/hyperlink" Target="https://drive.google.com/open?id=1N0jIasobyJRK10gM3i-XWS_aS1IKmC4T" TargetMode="External"/><Relationship Id="rId33" Type="http://schemas.openxmlformats.org/officeDocument/2006/relationships/hyperlink" Target="https://drive.google.com/open?id=1TU180I7XuHKhnSDTDQiMgpiituZT9bXr" TargetMode="External"/><Relationship Id="rId32" Type="http://schemas.openxmlformats.org/officeDocument/2006/relationships/hyperlink" Target="https://drive.google.com/open?id=1KSYrOOY4zVDyYchfjl21mpa9FEugXFgU" TargetMode="External"/><Relationship Id="rId35" Type="http://schemas.openxmlformats.org/officeDocument/2006/relationships/hyperlink" Target="https://drive.google.com/open?id=1_5TAGkZkeksHvgBJcqNngINV1CBOe_kY" TargetMode="External"/><Relationship Id="rId34" Type="http://schemas.openxmlformats.org/officeDocument/2006/relationships/hyperlink" Target="https://drive.google.com/open?id=11AtJk9KnYXNR5KmBPJZJU8GSUozSxGEM" TargetMode="External"/><Relationship Id="rId37" Type="http://schemas.openxmlformats.org/officeDocument/2006/relationships/hyperlink" Target="https://drive.google.com/open?id=1R2m97vjM5VRgKTSp45TtDAvlDEipcX1W" TargetMode="External"/><Relationship Id="rId36" Type="http://schemas.openxmlformats.org/officeDocument/2006/relationships/hyperlink" Target="https://drive.google.com/open?id=1kFxDAB0Bhvn6OS58_xD9PaFulZ_tGiNv" TargetMode="External"/><Relationship Id="rId39" Type="http://schemas.openxmlformats.org/officeDocument/2006/relationships/hyperlink" Target="https://drive.google.com/open?id=1WabWeJAf-l5DZnLsiR2Xo_RnhOwS9Op9" TargetMode="External"/><Relationship Id="rId38" Type="http://schemas.openxmlformats.org/officeDocument/2006/relationships/hyperlink" Target="https://drive.google.com/open?id=1TW1hD0sqh-8uXMRQiGCyx6y05nozki49" TargetMode="External"/><Relationship Id="rId20" Type="http://schemas.openxmlformats.org/officeDocument/2006/relationships/hyperlink" Target="https://drive.google.com/open?id=16M2bh30mvREy4nvP7TrIDE9Cg-piF6Tq" TargetMode="External"/><Relationship Id="rId22" Type="http://schemas.openxmlformats.org/officeDocument/2006/relationships/hyperlink" Target="https://drive.google.com/open?id=19L1Oj1qIbnQzaHvskLw2KIPpB0_ZuFjJ" TargetMode="External"/><Relationship Id="rId21" Type="http://schemas.openxmlformats.org/officeDocument/2006/relationships/hyperlink" Target="https://drive.google.com/open?id=1GK3aNDIuNMLOZ7BVfgzxKodxQcQCfH0D" TargetMode="External"/><Relationship Id="rId24" Type="http://schemas.openxmlformats.org/officeDocument/2006/relationships/hyperlink" Target="https://drive.google.com/open?id=1q6tjWZHmvUAaQdn8dnhH_rblkXgOe5R8" TargetMode="External"/><Relationship Id="rId23" Type="http://schemas.openxmlformats.org/officeDocument/2006/relationships/hyperlink" Target="https://drive.google.com/open?id=10Xqy-HXUeQ5kzVvu-ZJhIvM4hHGRcJ8I" TargetMode="External"/><Relationship Id="rId129" Type="http://schemas.openxmlformats.org/officeDocument/2006/relationships/hyperlink" Target="https://drive.google.com/open?id=13Mllw1YZXOfWtIkIYsGrybn76H1_nofC" TargetMode="External"/><Relationship Id="rId128" Type="http://schemas.openxmlformats.org/officeDocument/2006/relationships/hyperlink" Target="https://drive.google.com/open?id=1RzhmZ5Nr-9CnmxvdZ2R_Egz6GS6gMX2Y" TargetMode="External"/><Relationship Id="rId127" Type="http://schemas.openxmlformats.org/officeDocument/2006/relationships/hyperlink" Target="https://drive.google.com/open?id=1rHE_XkwltGyXSH6_i8FevY0KTZlXuBvc" TargetMode="External"/><Relationship Id="rId126" Type="http://schemas.openxmlformats.org/officeDocument/2006/relationships/hyperlink" Target="https://drive.google.com/open?id=1oYB5C6uYQtGlQGMImetV2CI6SuzrVaYx" TargetMode="External"/><Relationship Id="rId26" Type="http://schemas.openxmlformats.org/officeDocument/2006/relationships/hyperlink" Target="https://drive.google.com/open?id=1W2m1y0z2eZSXObX6XL3RLb5OYu9ok-yq" TargetMode="External"/><Relationship Id="rId121" Type="http://schemas.openxmlformats.org/officeDocument/2006/relationships/hyperlink" Target="https://drive.google.com/open?id=1cZmdeqsUMFT3coAiF_11LI2WXc5R9qz1" TargetMode="External"/><Relationship Id="rId25" Type="http://schemas.openxmlformats.org/officeDocument/2006/relationships/hyperlink" Target="https://drive.google.com/open?id=1rLNHKdhBdv1yTvwFHHFXODZQu_frrz5W" TargetMode="External"/><Relationship Id="rId120" Type="http://schemas.openxmlformats.org/officeDocument/2006/relationships/hyperlink" Target="https://drive.google.com/open?id=1TrgWBu-WZoio_MqWlPeihvb-2OURpdMH" TargetMode="External"/><Relationship Id="rId28" Type="http://schemas.openxmlformats.org/officeDocument/2006/relationships/hyperlink" Target="https://drive.google.com/open?id=1WJdxqeKkxG_9YOBdF1T3Gwb9TT2sV4mS" TargetMode="External"/><Relationship Id="rId27" Type="http://schemas.openxmlformats.org/officeDocument/2006/relationships/hyperlink" Target="https://drive.google.com/open?id=1egCZgI3Jd15h0h-psuwVcxPdx30gA6ax" TargetMode="External"/><Relationship Id="rId125" Type="http://schemas.openxmlformats.org/officeDocument/2006/relationships/hyperlink" Target="https://drive.google.com/open?id=1foO2U0ff9WNBr_ASEaHdMg2MaFNIXJ8t" TargetMode="External"/><Relationship Id="rId29" Type="http://schemas.openxmlformats.org/officeDocument/2006/relationships/hyperlink" Target="https://drive.google.com/open?id=1EqnGuQRgLWv_DcGQI9WjjYmL4fVGyNyJ" TargetMode="External"/><Relationship Id="rId124" Type="http://schemas.openxmlformats.org/officeDocument/2006/relationships/hyperlink" Target="https://drive.google.com/open?id=1hApFvJCal32fnh56YxwPnaehJL_sC7dZ" TargetMode="External"/><Relationship Id="rId123" Type="http://schemas.openxmlformats.org/officeDocument/2006/relationships/hyperlink" Target="https://drive.google.com/open?id=1ZSW0Do9vV8ED9NjpqxA9fkD5G-CVecn2" TargetMode="External"/><Relationship Id="rId122" Type="http://schemas.openxmlformats.org/officeDocument/2006/relationships/hyperlink" Target="https://drive.google.com/open?id=11iOFs-mxpwVsydByRb-FZM-2KnV2CixG" TargetMode="External"/><Relationship Id="rId95" Type="http://schemas.openxmlformats.org/officeDocument/2006/relationships/hyperlink" Target="https://drive.google.com/open?id=1fQicBis4xVCM5bmKnsHLzIar3H-1i4lO" TargetMode="External"/><Relationship Id="rId94" Type="http://schemas.openxmlformats.org/officeDocument/2006/relationships/hyperlink" Target="https://drive.google.com/open?id=1HAXNu_xFmnUQlFZ9B-I64EsC6gl-hcRv" TargetMode="External"/><Relationship Id="rId97" Type="http://schemas.openxmlformats.org/officeDocument/2006/relationships/hyperlink" Target="https://drive.google.com/open?id=1DnwJ3ysHXXoWOu7Qc7p3DrBEQQJUhao0" TargetMode="External"/><Relationship Id="rId96" Type="http://schemas.openxmlformats.org/officeDocument/2006/relationships/hyperlink" Target="https://drive.google.com/open?id=1tBYMazCZUrY7N205zoYzd5gBour7elKZ" TargetMode="External"/><Relationship Id="rId11" Type="http://schemas.openxmlformats.org/officeDocument/2006/relationships/hyperlink" Target="https://drive.google.com/open?id=1GV5mm8wcAslIF5uOCTzPm7_Lxx5A0xa9" TargetMode="External"/><Relationship Id="rId99" Type="http://schemas.openxmlformats.org/officeDocument/2006/relationships/hyperlink" Target="https://drive.google.com/open?id=171xvDrcQmcZZeAyrCjW34lkWd7VaDNaS" TargetMode="External"/><Relationship Id="rId10" Type="http://schemas.openxmlformats.org/officeDocument/2006/relationships/hyperlink" Target="https://drive.google.com/open?id=1ZzWic2hxyDi2EkD1hUxMkXEKJtx1-Xte" TargetMode="External"/><Relationship Id="rId98" Type="http://schemas.openxmlformats.org/officeDocument/2006/relationships/hyperlink" Target="https://drive.google.com/open?id=1t5CtkpgTmhoDaOaJ5YNgtS4mv3OvGyH2" TargetMode="External"/><Relationship Id="rId13" Type="http://schemas.openxmlformats.org/officeDocument/2006/relationships/hyperlink" Target="https://drive.google.com/open?id=1lQiq612rMURgpKgWVFq3P6Kn2WXPocRH" TargetMode="External"/><Relationship Id="rId12" Type="http://schemas.openxmlformats.org/officeDocument/2006/relationships/hyperlink" Target="https://drive.google.com/open?id=1jOqW_cPskhH8CKW9XwaUOOh8urL9lcNM" TargetMode="External"/><Relationship Id="rId91" Type="http://schemas.openxmlformats.org/officeDocument/2006/relationships/hyperlink" Target="https://drive.google.com/open?id=1yOeLBDbhs-CKAMXt1rNriBJhx9AhsjZH" TargetMode="External"/><Relationship Id="rId90" Type="http://schemas.openxmlformats.org/officeDocument/2006/relationships/hyperlink" Target="https://drive.google.com/open?id=1aUs71EUQHfncsg3N8grL0HdTNn8NqAio" TargetMode="External"/><Relationship Id="rId93" Type="http://schemas.openxmlformats.org/officeDocument/2006/relationships/hyperlink" Target="https://drive.google.com/open?id=1CTkQtapd5MAHVyofaPiLUk4Hsu4DyOcV" TargetMode="External"/><Relationship Id="rId92" Type="http://schemas.openxmlformats.org/officeDocument/2006/relationships/hyperlink" Target="https://drive.google.com/open?id=1QQnGyuGvNiBQDpnzeVnmS_1MlrPz4FWT" TargetMode="External"/><Relationship Id="rId118" Type="http://schemas.openxmlformats.org/officeDocument/2006/relationships/hyperlink" Target="https://drive.google.com/open?id=1ZiZ0uLup_TFl3NA2zKDnt6Tpg4EmbdMP" TargetMode="External"/><Relationship Id="rId117" Type="http://schemas.openxmlformats.org/officeDocument/2006/relationships/hyperlink" Target="https://drive.google.com/open?id=1cl08d2a2Qoi0dLPuA9g6PPEyArbwmpzP" TargetMode="External"/><Relationship Id="rId116" Type="http://schemas.openxmlformats.org/officeDocument/2006/relationships/hyperlink" Target="https://drive.google.com/open?id=1ThUOVJ3Ph23iqGdaizsx-jlPijb5c84t" TargetMode="External"/><Relationship Id="rId115" Type="http://schemas.openxmlformats.org/officeDocument/2006/relationships/hyperlink" Target="https://drive.google.com/open?id=1X2G7apnU6uF92C1Th3V-o2yN5OrjYsme" TargetMode="External"/><Relationship Id="rId119" Type="http://schemas.openxmlformats.org/officeDocument/2006/relationships/hyperlink" Target="https://drive.google.com/open?id=110pKRQLoYmEakJv3yogHqvZH6JIfMSb-" TargetMode="External"/><Relationship Id="rId15" Type="http://schemas.openxmlformats.org/officeDocument/2006/relationships/hyperlink" Target="https://drive.google.com/open?id=1mtuf9V_juxemr7HNVDfK8mRo-E-uwXlu" TargetMode="External"/><Relationship Id="rId110" Type="http://schemas.openxmlformats.org/officeDocument/2006/relationships/hyperlink" Target="https://drive.google.com/open?id=1Cp37ZvhkrkOqVhJe6fP49zUvfa_pQW5J" TargetMode="External"/><Relationship Id="rId14" Type="http://schemas.openxmlformats.org/officeDocument/2006/relationships/hyperlink" Target="https://drive.google.com/open?id=10em77mRbSyHiEufzlTEvMgrmvG3Qi6fc" TargetMode="External"/><Relationship Id="rId17" Type="http://schemas.openxmlformats.org/officeDocument/2006/relationships/hyperlink" Target="https://drive.google.com/open?id=11-T1a-VMI0tT-TPW_ZI0sH0udU25-gGr" TargetMode="External"/><Relationship Id="rId16" Type="http://schemas.openxmlformats.org/officeDocument/2006/relationships/hyperlink" Target="https://drive.google.com/open?id=10qCvKcF8HW5MADvK2OEYtY9COQW3v4Qp" TargetMode="External"/><Relationship Id="rId19" Type="http://schemas.openxmlformats.org/officeDocument/2006/relationships/hyperlink" Target="https://drive.google.com/open?id=1OrmijUWeLBv6rFemA9ntZnj14V18DFu8" TargetMode="External"/><Relationship Id="rId114" Type="http://schemas.openxmlformats.org/officeDocument/2006/relationships/hyperlink" Target="https://drive.google.com/open?id=15yFiYivZmY1Mlt3UIJlCtH0f-tnSEdPN" TargetMode="External"/><Relationship Id="rId18" Type="http://schemas.openxmlformats.org/officeDocument/2006/relationships/hyperlink" Target="https://drive.google.com/open?id=1FcV50WNuXyvTESFlX7L1FLySBrWXyQ3D" TargetMode="External"/><Relationship Id="rId113" Type="http://schemas.openxmlformats.org/officeDocument/2006/relationships/hyperlink" Target="https://drive.google.com/open?id=1elWWQv1VK-WnWKlvgYKBo9KMNsg3lS2L" TargetMode="External"/><Relationship Id="rId112" Type="http://schemas.openxmlformats.org/officeDocument/2006/relationships/hyperlink" Target="https://drive.google.com/open?id=1b6IMprDR0ETboJbLonYoJYCn20cGTUFG" TargetMode="External"/><Relationship Id="rId111" Type="http://schemas.openxmlformats.org/officeDocument/2006/relationships/hyperlink" Target="https://drive.google.com/open?id=1-V99l7S--AepKoxlebPIvfVmOOs0W0OO" TargetMode="External"/><Relationship Id="rId84" Type="http://schemas.openxmlformats.org/officeDocument/2006/relationships/hyperlink" Target="https://drive.google.com/open?id=1qUHO9v96CKhwb53mB74R-DG-_RGWmHR6" TargetMode="External"/><Relationship Id="rId83" Type="http://schemas.openxmlformats.org/officeDocument/2006/relationships/hyperlink" Target="https://drive.google.com/open?id=1rjsStw3ZT6wXCQ_q9jxiPK1g0qlOKZ4E" TargetMode="External"/><Relationship Id="rId86" Type="http://schemas.openxmlformats.org/officeDocument/2006/relationships/hyperlink" Target="https://drive.google.com/open?id=1oCIYBhkD39snMr1uuy5JNxFL4WT3u8TU" TargetMode="External"/><Relationship Id="rId85" Type="http://schemas.openxmlformats.org/officeDocument/2006/relationships/hyperlink" Target="https://drive.google.com/open?id=1DlFWojR6pBx5Ey-9uhTzjxivxsvxYpcL" TargetMode="External"/><Relationship Id="rId88" Type="http://schemas.openxmlformats.org/officeDocument/2006/relationships/hyperlink" Target="https://drive.google.com/open?id=1JJV_NIAv4BpuDqVGZZe9BF7MI9-YaM-1" TargetMode="External"/><Relationship Id="rId87" Type="http://schemas.openxmlformats.org/officeDocument/2006/relationships/hyperlink" Target="https://drive.google.com/open?id=19dOv0Cq3Q0c6D516SSYlQitqB8_-AO1c" TargetMode="External"/><Relationship Id="rId89" Type="http://schemas.openxmlformats.org/officeDocument/2006/relationships/hyperlink" Target="https://drive.google.com/open?id=1zNeBCAbvG5zq8Ulctets-uvgAOrZSDdS" TargetMode="External"/><Relationship Id="rId80" Type="http://schemas.openxmlformats.org/officeDocument/2006/relationships/hyperlink" Target="https://drive.google.com/open?id=1WB2nCykTIV5NNDr6m2aOeCH_GpN8FJp7" TargetMode="External"/><Relationship Id="rId82" Type="http://schemas.openxmlformats.org/officeDocument/2006/relationships/hyperlink" Target="https://drive.google.com/open?id=1W5_v1wJPGJYc0i5XvWrtTR5T3rFnAGVv" TargetMode="External"/><Relationship Id="rId81" Type="http://schemas.openxmlformats.org/officeDocument/2006/relationships/hyperlink" Target="https://drive.google.com/open?id=1fEkoaVQLe9hGIrzvvnBnpHNWLOAwl3H4" TargetMode="External"/><Relationship Id="rId1" Type="http://schemas.openxmlformats.org/officeDocument/2006/relationships/hyperlink" Target="https://drive.google.com/open?id=14fQzuzVx3BednIKmRUXookodJcud30yR" TargetMode="External"/><Relationship Id="rId2" Type="http://schemas.openxmlformats.org/officeDocument/2006/relationships/hyperlink" Target="https://drive.google.com/open?id=1TcawMF3LlJ7C6v7gAlIv95QSJrl7-jmz" TargetMode="External"/><Relationship Id="rId3" Type="http://schemas.openxmlformats.org/officeDocument/2006/relationships/hyperlink" Target="https://drive.google.com/open?id=1cRelER2Xgs5jfif4YFr84iFPYJqaUsLB" TargetMode="External"/><Relationship Id="rId4" Type="http://schemas.openxmlformats.org/officeDocument/2006/relationships/hyperlink" Target="https://drive.google.com/open?id=1UbatZ5wGsBhPXbVwbQhNcOZatt0KBPAn" TargetMode="External"/><Relationship Id="rId9" Type="http://schemas.openxmlformats.org/officeDocument/2006/relationships/hyperlink" Target="https://drive.google.com/open?id=18ZpR4IbtU-DQOuQw7b6CyH3UyRpWAINK" TargetMode="External"/><Relationship Id="rId5" Type="http://schemas.openxmlformats.org/officeDocument/2006/relationships/hyperlink" Target="https://drive.google.com/open?id=19U8DfOMyaNco4fU9_rPXy2TYDZPoErC4" TargetMode="External"/><Relationship Id="rId6" Type="http://schemas.openxmlformats.org/officeDocument/2006/relationships/hyperlink" Target="https://drive.google.com/open?id=1QdQyTIShfgaJvcgloNv2UG5wBZ8IkcDX" TargetMode="External"/><Relationship Id="rId7" Type="http://schemas.openxmlformats.org/officeDocument/2006/relationships/hyperlink" Target="https://drive.google.com/open?id=1uNNuBOxtoMYjufu8PGb-tYPNI-T9XaD-" TargetMode="External"/><Relationship Id="rId8" Type="http://schemas.openxmlformats.org/officeDocument/2006/relationships/hyperlink" Target="https://drive.google.com/open?id=1zrc0IeZpZJutb-_FxqffZESnyWLUIal7" TargetMode="External"/><Relationship Id="rId73" Type="http://schemas.openxmlformats.org/officeDocument/2006/relationships/hyperlink" Target="https://drive.google.com/open?id=1UCpt0rSFlYwkNTnUVcsx9NO912-PCxya" TargetMode="External"/><Relationship Id="rId72" Type="http://schemas.openxmlformats.org/officeDocument/2006/relationships/hyperlink" Target="https://drive.google.com/open?id=1F-Z-k5e5qoiY3OkKfasH7ANN3VEN3YPE" TargetMode="External"/><Relationship Id="rId75" Type="http://schemas.openxmlformats.org/officeDocument/2006/relationships/hyperlink" Target="https://drive.google.com/open?id=1KQbvB2dGDMSO2WnSbwnL-orf9Q-tJjpv" TargetMode="External"/><Relationship Id="rId74" Type="http://schemas.openxmlformats.org/officeDocument/2006/relationships/hyperlink" Target="https://drive.google.com/open?id=1n-RDqtqdDxNxci3cmRQMYlP3yWoIoNiI" TargetMode="External"/><Relationship Id="rId77" Type="http://schemas.openxmlformats.org/officeDocument/2006/relationships/hyperlink" Target="https://drive.google.com/open?id=1fIzokkaWwZaAHhBFUy2PA0gl6x6pa7A1" TargetMode="External"/><Relationship Id="rId76" Type="http://schemas.openxmlformats.org/officeDocument/2006/relationships/hyperlink" Target="https://drive.google.com/open?id=104LDM0IzF7VW32qjrLqAkyE3qLfWzH6i" TargetMode="External"/><Relationship Id="rId79" Type="http://schemas.openxmlformats.org/officeDocument/2006/relationships/hyperlink" Target="https://drive.google.com/open?id=1UWhTYqOHHMgA3gnl_YdJXW2iMo2GsbDi" TargetMode="External"/><Relationship Id="rId78" Type="http://schemas.openxmlformats.org/officeDocument/2006/relationships/hyperlink" Target="https://drive.google.com/open?id=1XOYVlW9oGxbvN3-qnoMagqtmhOSdhVGk" TargetMode="External"/><Relationship Id="rId71" Type="http://schemas.openxmlformats.org/officeDocument/2006/relationships/hyperlink" Target="https://drive.google.com/open?id=1kJ9yuskV2TgoyghnjteZ6ZTWks3l4U4T" TargetMode="External"/><Relationship Id="rId70" Type="http://schemas.openxmlformats.org/officeDocument/2006/relationships/hyperlink" Target="https://drive.google.com/open?id=1cJCSZnL67QXb44HW4whgZxqzyQiuVZxH" TargetMode="External"/><Relationship Id="rId132" Type="http://schemas.openxmlformats.org/officeDocument/2006/relationships/drawing" Target="../drawings/drawing1.xml"/><Relationship Id="rId131" Type="http://schemas.openxmlformats.org/officeDocument/2006/relationships/hyperlink" Target="https://drive.google.com/open?id=17a0Vi3HemTL_NjQcs4dwEJ1EZBeVMOIL" TargetMode="External"/><Relationship Id="rId130" Type="http://schemas.openxmlformats.org/officeDocument/2006/relationships/hyperlink" Target="https://drive.google.com/open?id=1LtD9m5BzE2oCKYuCRVUTho06ke7rU0lS" TargetMode="External"/><Relationship Id="rId134" Type="http://schemas.openxmlformats.org/officeDocument/2006/relationships/table" Target="../tables/table1.xml"/><Relationship Id="rId62" Type="http://schemas.openxmlformats.org/officeDocument/2006/relationships/hyperlink" Target="https://drive.google.com/open?id=1JkqE8-8yXd1j30sk-xo_E5tC6_GwUxa-" TargetMode="External"/><Relationship Id="rId61" Type="http://schemas.openxmlformats.org/officeDocument/2006/relationships/hyperlink" Target="https://drive.google.com/open?id=1Hu_bQrwJd2ikPoB9w833S18ha580q2cf" TargetMode="External"/><Relationship Id="rId64" Type="http://schemas.openxmlformats.org/officeDocument/2006/relationships/hyperlink" Target="https://drive.google.com/open?id=1WwrOndBiFRYVOsIRGGY6q5aETR3hH2rO" TargetMode="External"/><Relationship Id="rId63" Type="http://schemas.openxmlformats.org/officeDocument/2006/relationships/hyperlink" Target="https://drive.google.com/open?id=1lFDuLC1A_Ea3mvhXudFF_-Y0FuX6Hpb9" TargetMode="External"/><Relationship Id="rId66" Type="http://schemas.openxmlformats.org/officeDocument/2006/relationships/hyperlink" Target="https://drive.google.com/open?id=1Z_tF8oeXrXKuuDb2rvgO_zj8A1kOTzFn" TargetMode="External"/><Relationship Id="rId65" Type="http://schemas.openxmlformats.org/officeDocument/2006/relationships/hyperlink" Target="https://drive.google.com/open?id=1dAKJiF4K2VNp3wg89CEe7QUXcXfdx1ml" TargetMode="External"/><Relationship Id="rId68" Type="http://schemas.openxmlformats.org/officeDocument/2006/relationships/hyperlink" Target="https://drive.google.com/open?id=1guXEe5vwzdoRfMboKwnz-NoGZBbu5Xsg" TargetMode="External"/><Relationship Id="rId67" Type="http://schemas.openxmlformats.org/officeDocument/2006/relationships/hyperlink" Target="https://drive.google.com/open?id=1yoS4uDgxnIWt9iba3WdzJmtt36nruZWZ" TargetMode="External"/><Relationship Id="rId60" Type="http://schemas.openxmlformats.org/officeDocument/2006/relationships/hyperlink" Target="https://drive.google.com/open?id=1QWYpr7Hg6A3YEqzGFxmy_oVzSFe96njq" TargetMode="External"/><Relationship Id="rId69" Type="http://schemas.openxmlformats.org/officeDocument/2006/relationships/hyperlink" Target="https://drive.google.com/open?id=1qUKOv2T_pmfMCURw8ZddscZR0k68aupx" TargetMode="External"/><Relationship Id="rId51" Type="http://schemas.openxmlformats.org/officeDocument/2006/relationships/hyperlink" Target="https://drive.google.com/open?id=1cxLWUZjk9pMwIm0TTA7djpL1mjOAGs8l" TargetMode="External"/><Relationship Id="rId50" Type="http://schemas.openxmlformats.org/officeDocument/2006/relationships/hyperlink" Target="https://drive.google.com/open?id=1m_p66FANV6-SDdYGuV9POYCzfsvC2DWU" TargetMode="External"/><Relationship Id="rId53" Type="http://schemas.openxmlformats.org/officeDocument/2006/relationships/hyperlink" Target="https://drive.google.com/open?id=1thJatTVKXnMrSlb-5Wv9iWfySb2wCxe6" TargetMode="External"/><Relationship Id="rId52" Type="http://schemas.openxmlformats.org/officeDocument/2006/relationships/hyperlink" Target="https://drive.google.com/open?id=1iykx-HhuSz7kTNEQcDXTDIqyrVYSRQ2F" TargetMode="External"/><Relationship Id="rId55" Type="http://schemas.openxmlformats.org/officeDocument/2006/relationships/hyperlink" Target="https://drive.google.com/open?id=1EwhXvDf3oQB7dj9BIpYhlTaGool0sGnj" TargetMode="External"/><Relationship Id="rId54" Type="http://schemas.openxmlformats.org/officeDocument/2006/relationships/hyperlink" Target="https://drive.google.com/open?id=1IH1VnBVT8W-pCkyz4dz0xpXsoYDL65o2" TargetMode="External"/><Relationship Id="rId57" Type="http://schemas.openxmlformats.org/officeDocument/2006/relationships/hyperlink" Target="https://drive.google.com/open?id=1oqps1M7T_EK88eLMym_kCq1sPYHzrdXo" TargetMode="External"/><Relationship Id="rId56" Type="http://schemas.openxmlformats.org/officeDocument/2006/relationships/hyperlink" Target="https://drive.google.com/open?id=1T_-QHavWSIDiv2xAhJIaWqwA_cssxwLK" TargetMode="External"/><Relationship Id="rId59" Type="http://schemas.openxmlformats.org/officeDocument/2006/relationships/hyperlink" Target="https://drive.google.com/open?id=1OkznGtJEgqD7OH2SQncAuL2FhK5PiSfk" TargetMode="External"/><Relationship Id="rId58" Type="http://schemas.openxmlformats.org/officeDocument/2006/relationships/hyperlink" Target="https://drive.google.com/open?id=1UOYCq7eFnVcw_kEpPfMLc1SDWoh9P0q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51.0"/>
    <col customWidth="1" min="3" max="3" width="18.88"/>
    <col customWidth="1" min="4" max="4" width="28.38"/>
    <col customWidth="1" min="5" max="5" width="23.63"/>
    <col customWidth="1" min="6" max="6" width="24.25"/>
    <col customWidth="1" min="7" max="7" width="37.63"/>
    <col customWidth="1" min="8" max="8" width="18.88"/>
    <col customWidth="1" hidden="1" min="9" max="9" width="18.88"/>
    <col customWidth="1" min="10" max="18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7</v>
      </c>
      <c r="M1" s="6" t="s">
        <v>11</v>
      </c>
      <c r="N1" s="7" t="s">
        <v>12</v>
      </c>
      <c r="O1" s="8" t="s">
        <v>13</v>
      </c>
    </row>
    <row r="2" hidden="1">
      <c r="A2" s="9">
        <v>45806.88565979167</v>
      </c>
      <c r="B2" s="10" t="s">
        <v>14</v>
      </c>
      <c r="C2" s="10" t="s">
        <v>15</v>
      </c>
      <c r="D2" s="10" t="s">
        <v>16</v>
      </c>
      <c r="E2" s="10" t="s">
        <v>17</v>
      </c>
      <c r="F2" s="11" t="s">
        <v>18</v>
      </c>
      <c r="G2" s="12" t="s">
        <v>19</v>
      </c>
      <c r="H2" s="13"/>
      <c r="I2" s="13"/>
      <c r="J2" s="13"/>
      <c r="K2" s="13"/>
      <c r="L2" s="14"/>
      <c r="M2" s="15"/>
      <c r="R2" s="16"/>
    </row>
    <row r="3">
      <c r="A3" s="17">
        <v>45808.573287499996</v>
      </c>
      <c r="B3" s="18" t="s">
        <v>20</v>
      </c>
      <c r="C3" s="18" t="s">
        <v>21</v>
      </c>
      <c r="D3" s="18" t="s">
        <v>22</v>
      </c>
      <c r="E3" s="19" t="s">
        <v>23</v>
      </c>
      <c r="F3" s="18" t="s">
        <v>24</v>
      </c>
      <c r="G3" s="20" t="s">
        <v>25</v>
      </c>
      <c r="H3" s="21"/>
      <c r="I3" s="21"/>
      <c r="J3" s="21"/>
      <c r="K3" s="21"/>
      <c r="L3" s="22" t="s">
        <v>26</v>
      </c>
      <c r="M3" s="23">
        <v>1.0</v>
      </c>
      <c r="R3" s="24"/>
    </row>
    <row r="4">
      <c r="A4" s="17">
        <v>45809.53306980324</v>
      </c>
      <c r="B4" s="18" t="s">
        <v>14</v>
      </c>
      <c r="C4" s="18" t="s">
        <v>27</v>
      </c>
      <c r="D4" s="18" t="s">
        <v>28</v>
      </c>
      <c r="E4" s="19" t="s">
        <v>28</v>
      </c>
      <c r="F4" s="18">
        <v>6.029244266398E12</v>
      </c>
      <c r="G4" s="20" t="s">
        <v>29</v>
      </c>
      <c r="H4" s="21"/>
      <c r="I4" s="21"/>
      <c r="J4" s="21"/>
      <c r="K4" s="21"/>
      <c r="L4" s="25" t="s">
        <v>30</v>
      </c>
      <c r="M4" s="26">
        <v>1.0</v>
      </c>
    </row>
    <row r="5">
      <c r="A5" s="17">
        <v>45809.578132511575</v>
      </c>
      <c r="B5" s="18" t="s">
        <v>14</v>
      </c>
      <c r="C5" s="18" t="s">
        <v>31</v>
      </c>
      <c r="D5" s="18" t="s">
        <v>32</v>
      </c>
      <c r="E5" s="19" t="s">
        <v>33</v>
      </c>
      <c r="F5" s="18">
        <v>1.029246322521E12</v>
      </c>
      <c r="G5" s="20" t="s">
        <v>34</v>
      </c>
      <c r="H5" s="21"/>
      <c r="I5" s="21"/>
      <c r="J5" s="21"/>
      <c r="K5" s="21"/>
      <c r="L5" s="22" t="s">
        <v>35</v>
      </c>
      <c r="M5" s="23">
        <v>1.0</v>
      </c>
    </row>
    <row r="6">
      <c r="A6" s="17">
        <v>45809.60948925926</v>
      </c>
      <c r="B6" s="18" t="s">
        <v>20</v>
      </c>
      <c r="C6" s="18" t="s">
        <v>36</v>
      </c>
      <c r="D6" s="18" t="s">
        <v>37</v>
      </c>
      <c r="E6" s="19" t="s">
        <v>38</v>
      </c>
      <c r="F6" s="27" t="s">
        <v>39</v>
      </c>
      <c r="G6" s="20" t="s">
        <v>40</v>
      </c>
      <c r="H6" s="21"/>
      <c r="I6" s="21"/>
      <c r="J6" s="21"/>
      <c r="K6" s="21"/>
      <c r="L6" s="25" t="s">
        <v>41</v>
      </c>
      <c r="M6" s="26">
        <v>1.0</v>
      </c>
    </row>
    <row r="7">
      <c r="A7" s="17">
        <v>45809.989376956015</v>
      </c>
      <c r="B7" s="18" t="s">
        <v>20</v>
      </c>
      <c r="C7" s="18" t="s">
        <v>42</v>
      </c>
      <c r="D7" s="18" t="s">
        <v>43</v>
      </c>
      <c r="E7" s="19" t="s">
        <v>43</v>
      </c>
      <c r="F7" s="18">
        <v>1.029264976605E12</v>
      </c>
      <c r="G7" s="20" t="s">
        <v>44</v>
      </c>
      <c r="H7" s="21"/>
      <c r="I7" s="21"/>
      <c r="J7" s="21"/>
      <c r="K7" s="21"/>
      <c r="L7" s="22" t="s">
        <v>45</v>
      </c>
      <c r="M7" s="23">
        <v>1.0</v>
      </c>
    </row>
    <row r="8">
      <c r="A8" s="28">
        <v>45811.76136329861</v>
      </c>
      <c r="B8" s="29" t="s">
        <v>46</v>
      </c>
      <c r="C8" s="29" t="s">
        <v>47</v>
      </c>
      <c r="D8" s="29" t="s">
        <v>48</v>
      </c>
      <c r="E8" s="29" t="s">
        <v>49</v>
      </c>
      <c r="F8" s="29">
        <v>9.029315561063E12</v>
      </c>
      <c r="G8" s="30" t="s">
        <v>50</v>
      </c>
      <c r="H8" s="31"/>
      <c r="I8" s="31"/>
      <c r="J8" s="31"/>
      <c r="K8" s="31"/>
      <c r="L8" s="32"/>
      <c r="M8" s="33">
        <v>1.0</v>
      </c>
    </row>
    <row r="9">
      <c r="A9" s="34">
        <v>45811.76874638889</v>
      </c>
      <c r="B9" s="35" t="s">
        <v>46</v>
      </c>
      <c r="C9" s="35" t="s">
        <v>51</v>
      </c>
      <c r="D9" s="35" t="s">
        <v>52</v>
      </c>
      <c r="E9" s="35" t="s">
        <v>53</v>
      </c>
      <c r="F9" s="35">
        <v>1.029321287492E12</v>
      </c>
      <c r="G9" s="36" t="s">
        <v>54</v>
      </c>
      <c r="H9" s="37"/>
      <c r="I9" s="37"/>
      <c r="J9" s="37"/>
      <c r="K9" s="37"/>
      <c r="L9" s="38"/>
      <c r="M9" s="39">
        <v>7.0</v>
      </c>
    </row>
    <row r="10">
      <c r="A10" s="28">
        <v>45811.771901643515</v>
      </c>
      <c r="B10" s="29" t="s">
        <v>46</v>
      </c>
      <c r="C10" s="29" t="s">
        <v>55</v>
      </c>
      <c r="D10" s="29" t="s">
        <v>56</v>
      </c>
      <c r="E10" s="29" t="s">
        <v>57</v>
      </c>
      <c r="F10" s="29" t="s">
        <v>58</v>
      </c>
      <c r="G10" s="30" t="s">
        <v>59</v>
      </c>
      <c r="H10" s="31"/>
      <c r="I10" s="31"/>
      <c r="J10" s="31"/>
      <c r="K10" s="31"/>
      <c r="L10" s="32"/>
      <c r="M10" s="33">
        <v>1.0</v>
      </c>
    </row>
    <row r="11">
      <c r="A11" s="34">
        <v>45811.77459369213</v>
      </c>
      <c r="B11" s="35" t="s">
        <v>46</v>
      </c>
      <c r="C11" s="35" t="s">
        <v>47</v>
      </c>
      <c r="D11" s="35" t="s">
        <v>60</v>
      </c>
      <c r="E11" s="35" t="s">
        <v>61</v>
      </c>
      <c r="F11" s="35" t="s">
        <v>62</v>
      </c>
      <c r="G11" s="36" t="s">
        <v>63</v>
      </c>
      <c r="H11" s="37"/>
      <c r="I11" s="37"/>
      <c r="J11" s="37"/>
      <c r="K11" s="37"/>
      <c r="L11" s="38"/>
      <c r="M11" s="39">
        <v>1.0</v>
      </c>
    </row>
    <row r="12">
      <c r="A12" s="28">
        <v>45811.78757030093</v>
      </c>
      <c r="B12" s="29" t="s">
        <v>46</v>
      </c>
      <c r="C12" s="29" t="s">
        <v>47</v>
      </c>
      <c r="D12" s="29" t="s">
        <v>64</v>
      </c>
      <c r="E12" s="29" t="s">
        <v>65</v>
      </c>
      <c r="F12" s="29" t="s">
        <v>66</v>
      </c>
      <c r="G12" s="30" t="s">
        <v>67</v>
      </c>
      <c r="H12" s="31"/>
      <c r="I12" s="31"/>
      <c r="J12" s="31"/>
      <c r="K12" s="31"/>
      <c r="L12" s="32"/>
      <c r="M12" s="33">
        <v>1.0</v>
      </c>
    </row>
    <row r="13">
      <c r="A13" s="34">
        <v>45811.7901640162</v>
      </c>
      <c r="B13" s="35" t="s">
        <v>46</v>
      </c>
      <c r="C13" s="35" t="s">
        <v>55</v>
      </c>
      <c r="D13" s="35" t="s">
        <v>68</v>
      </c>
      <c r="E13" s="35" t="s">
        <v>69</v>
      </c>
      <c r="F13" s="35" t="s">
        <v>70</v>
      </c>
      <c r="G13" s="36" t="s">
        <v>71</v>
      </c>
      <c r="H13" s="37"/>
      <c r="I13" s="37"/>
      <c r="J13" s="37"/>
      <c r="K13" s="37"/>
      <c r="L13" s="38"/>
      <c r="M13" s="39">
        <v>1.0</v>
      </c>
    </row>
    <row r="14">
      <c r="A14" s="28">
        <v>45811.7947797338</v>
      </c>
      <c r="B14" s="29" t="s">
        <v>46</v>
      </c>
      <c r="C14" s="29" t="s">
        <v>72</v>
      </c>
      <c r="D14" s="29" t="s">
        <v>73</v>
      </c>
      <c r="E14" s="29" t="s">
        <v>74</v>
      </c>
      <c r="F14" s="29" t="s">
        <v>75</v>
      </c>
      <c r="G14" s="30" t="s">
        <v>76</v>
      </c>
      <c r="H14" s="31"/>
      <c r="I14" s="31"/>
      <c r="J14" s="31"/>
      <c r="K14" s="31"/>
      <c r="L14" s="32"/>
      <c r="M14" s="33">
        <v>1.0</v>
      </c>
    </row>
    <row r="15">
      <c r="A15" s="34">
        <v>45811.80404449074</v>
      </c>
      <c r="B15" s="35" t="s">
        <v>46</v>
      </c>
      <c r="C15" s="35" t="s">
        <v>77</v>
      </c>
      <c r="D15" s="35" t="s">
        <v>78</v>
      </c>
      <c r="E15" s="35" t="s">
        <v>79</v>
      </c>
      <c r="F15" s="35">
        <v>5.029323126797E12</v>
      </c>
      <c r="G15" s="36" t="s">
        <v>80</v>
      </c>
      <c r="H15" s="37"/>
      <c r="I15" s="37"/>
      <c r="J15" s="37"/>
      <c r="K15" s="37"/>
      <c r="L15" s="38"/>
      <c r="M15" s="39">
        <v>1.0</v>
      </c>
    </row>
    <row r="16">
      <c r="A16" s="28">
        <v>45811.81004481482</v>
      </c>
      <c r="B16" s="29" t="s">
        <v>46</v>
      </c>
      <c r="C16" s="29" t="s">
        <v>47</v>
      </c>
      <c r="D16" s="29" t="s">
        <v>81</v>
      </c>
      <c r="E16" s="29" t="s">
        <v>82</v>
      </c>
      <c r="F16" s="29">
        <v>7.029315441811E12</v>
      </c>
      <c r="G16" s="30" t="s">
        <v>83</v>
      </c>
      <c r="H16" s="31"/>
      <c r="I16" s="31"/>
      <c r="J16" s="31"/>
      <c r="K16" s="31"/>
      <c r="L16" s="32"/>
      <c r="M16" s="33">
        <v>1.0</v>
      </c>
    </row>
    <row r="17">
      <c r="A17" s="34">
        <v>45811.82561170139</v>
      </c>
      <c r="B17" s="35" t="s">
        <v>46</v>
      </c>
      <c r="C17" s="35" t="s">
        <v>84</v>
      </c>
      <c r="D17" s="35" t="s">
        <v>85</v>
      </c>
      <c r="E17" s="35" t="s">
        <v>86</v>
      </c>
      <c r="F17" s="35" t="s">
        <v>87</v>
      </c>
      <c r="G17" s="36" t="s">
        <v>88</v>
      </c>
      <c r="H17" s="37"/>
      <c r="I17" s="37"/>
      <c r="J17" s="37"/>
      <c r="K17" s="37"/>
      <c r="L17" s="38"/>
      <c r="M17" s="39">
        <v>1.0</v>
      </c>
    </row>
    <row r="18">
      <c r="A18" s="28">
        <v>45811.86016144676</v>
      </c>
      <c r="B18" s="29" t="s">
        <v>20</v>
      </c>
      <c r="C18" s="29" t="s">
        <v>89</v>
      </c>
      <c r="D18" s="29" t="s">
        <v>90</v>
      </c>
      <c r="E18" s="29" t="s">
        <v>91</v>
      </c>
      <c r="F18" s="29" t="s">
        <v>92</v>
      </c>
      <c r="G18" s="30" t="s">
        <v>93</v>
      </c>
      <c r="H18" s="31"/>
      <c r="I18" s="31"/>
      <c r="J18" s="31"/>
      <c r="K18" s="31"/>
      <c r="L18" s="32"/>
      <c r="M18" s="33">
        <v>1.0</v>
      </c>
    </row>
    <row r="19">
      <c r="A19" s="34">
        <v>45811.88870157408</v>
      </c>
      <c r="B19" s="35" t="s">
        <v>46</v>
      </c>
      <c r="C19" s="35" t="s">
        <v>94</v>
      </c>
      <c r="D19" s="35" t="s">
        <v>95</v>
      </c>
      <c r="E19" s="35" t="s">
        <v>96</v>
      </c>
      <c r="F19" s="35">
        <v>5.029327375842E12</v>
      </c>
      <c r="G19" s="36" t="s">
        <v>97</v>
      </c>
      <c r="H19" s="37"/>
      <c r="I19" s="37"/>
      <c r="J19" s="37"/>
      <c r="K19" s="37"/>
      <c r="L19" s="38"/>
      <c r="M19" s="39">
        <v>1.0</v>
      </c>
    </row>
    <row r="20">
      <c r="A20" s="28">
        <v>45811.957787141204</v>
      </c>
      <c r="B20" s="29" t="s">
        <v>46</v>
      </c>
      <c r="C20" s="29" t="s">
        <v>98</v>
      </c>
      <c r="D20" s="29" t="s">
        <v>99</v>
      </c>
      <c r="E20" s="29" t="s">
        <v>100</v>
      </c>
      <c r="F20" s="29" t="s">
        <v>101</v>
      </c>
      <c r="G20" s="30" t="s">
        <v>102</v>
      </c>
      <c r="H20" s="31"/>
      <c r="I20" s="31"/>
      <c r="J20" s="31"/>
      <c r="K20" s="31"/>
      <c r="L20" s="32"/>
      <c r="M20" s="33">
        <v>1.0</v>
      </c>
    </row>
    <row r="21">
      <c r="A21" s="34">
        <v>45812.321139479165</v>
      </c>
      <c r="B21" s="35" t="s">
        <v>14</v>
      </c>
      <c r="C21" s="35" t="s">
        <v>103</v>
      </c>
      <c r="D21" s="35" t="s">
        <v>104</v>
      </c>
      <c r="E21" s="35" t="s">
        <v>105</v>
      </c>
      <c r="F21" s="35" t="s">
        <v>106</v>
      </c>
      <c r="G21" s="36" t="s">
        <v>107</v>
      </c>
      <c r="H21" s="37"/>
      <c r="I21" s="37"/>
      <c r="J21" s="37"/>
      <c r="K21" s="37"/>
      <c r="L21" s="38"/>
      <c r="M21" s="39">
        <v>1.0</v>
      </c>
    </row>
    <row r="22">
      <c r="A22" s="28">
        <v>45812.378848368055</v>
      </c>
      <c r="B22" s="29" t="s">
        <v>14</v>
      </c>
      <c r="C22" s="29" t="s">
        <v>15</v>
      </c>
      <c r="D22" s="29" t="s">
        <v>108</v>
      </c>
      <c r="E22" s="29" t="s">
        <v>109</v>
      </c>
      <c r="F22" s="29" t="s">
        <v>110</v>
      </c>
      <c r="G22" s="30" t="s">
        <v>111</v>
      </c>
      <c r="H22" s="31"/>
      <c r="I22" s="31"/>
      <c r="J22" s="31"/>
      <c r="K22" s="31"/>
      <c r="L22" s="32"/>
      <c r="M22" s="33">
        <v>1.0</v>
      </c>
    </row>
    <row r="23">
      <c r="A23" s="34">
        <v>45812.385854837965</v>
      </c>
      <c r="B23" s="35" t="s">
        <v>14</v>
      </c>
      <c r="C23" s="35" t="s">
        <v>112</v>
      </c>
      <c r="D23" s="35" t="s">
        <v>113</v>
      </c>
      <c r="E23" s="35" t="s">
        <v>114</v>
      </c>
      <c r="F23" s="35">
        <v>1.029336740245E12</v>
      </c>
      <c r="G23" s="36" t="s">
        <v>115</v>
      </c>
      <c r="H23" s="37"/>
      <c r="I23" s="37"/>
      <c r="J23" s="37"/>
      <c r="K23" s="37"/>
      <c r="L23" s="38"/>
      <c r="M23" s="39">
        <v>1.0</v>
      </c>
    </row>
    <row r="24">
      <c r="A24" s="28">
        <v>45812.40569453704</v>
      </c>
      <c r="B24" s="29" t="s">
        <v>14</v>
      </c>
      <c r="C24" s="29" t="s">
        <v>116</v>
      </c>
      <c r="D24" s="29" t="s">
        <v>117</v>
      </c>
      <c r="E24" s="29" t="s">
        <v>117</v>
      </c>
      <c r="F24" s="40" t="s">
        <v>118</v>
      </c>
      <c r="G24" s="30" t="s">
        <v>119</v>
      </c>
      <c r="H24" s="31"/>
      <c r="I24" s="31"/>
      <c r="J24" s="31"/>
      <c r="K24" s="31"/>
      <c r="L24" s="32"/>
      <c r="M24" s="33">
        <v>1.0</v>
      </c>
    </row>
    <row r="25">
      <c r="A25" s="34">
        <v>45812.40841884259</v>
      </c>
      <c r="B25" s="35" t="s">
        <v>120</v>
      </c>
      <c r="C25" s="35" t="s">
        <v>15</v>
      </c>
      <c r="D25" s="35" t="s">
        <v>121</v>
      </c>
      <c r="E25" s="35" t="s">
        <v>122</v>
      </c>
      <c r="F25" s="35" t="s">
        <v>123</v>
      </c>
      <c r="G25" s="36" t="s">
        <v>124</v>
      </c>
      <c r="H25" s="37"/>
      <c r="I25" s="37"/>
      <c r="J25" s="37"/>
      <c r="K25" s="37"/>
      <c r="L25" s="38"/>
      <c r="M25" s="39">
        <v>1.0</v>
      </c>
    </row>
    <row r="26">
      <c r="A26" s="28">
        <v>45812.421762604165</v>
      </c>
      <c r="B26" s="29" t="s">
        <v>20</v>
      </c>
      <c r="C26" s="29" t="s">
        <v>125</v>
      </c>
      <c r="D26" s="29" t="s">
        <v>126</v>
      </c>
      <c r="E26" s="29" t="s">
        <v>126</v>
      </c>
      <c r="F26" s="29" t="s">
        <v>127</v>
      </c>
      <c r="G26" s="30" t="s">
        <v>128</v>
      </c>
      <c r="H26" s="31"/>
      <c r="I26" s="31"/>
      <c r="J26" s="31"/>
      <c r="K26" s="31"/>
      <c r="L26" s="32"/>
      <c r="M26" s="33">
        <v>1.0</v>
      </c>
    </row>
    <row r="27">
      <c r="A27" s="34">
        <v>45812.42429054398</v>
      </c>
      <c r="B27" s="35" t="s">
        <v>129</v>
      </c>
      <c r="C27" s="35" t="s">
        <v>130</v>
      </c>
      <c r="D27" s="35" t="s">
        <v>131</v>
      </c>
      <c r="E27" s="35" t="s">
        <v>131</v>
      </c>
      <c r="F27" s="35" t="s">
        <v>132</v>
      </c>
      <c r="G27" s="36" t="s">
        <v>133</v>
      </c>
      <c r="H27" s="37"/>
      <c r="I27" s="37"/>
      <c r="J27" s="37"/>
      <c r="K27" s="37"/>
      <c r="L27" s="38"/>
      <c r="M27" s="39">
        <v>1.0</v>
      </c>
    </row>
    <row r="28">
      <c r="A28" s="28">
        <v>45812.42784710648</v>
      </c>
      <c r="B28" s="29" t="s">
        <v>46</v>
      </c>
      <c r="C28" s="29" t="s">
        <v>47</v>
      </c>
      <c r="D28" s="29" t="s">
        <v>134</v>
      </c>
      <c r="E28" s="29" t="s">
        <v>135</v>
      </c>
      <c r="F28" s="29" t="s">
        <v>136</v>
      </c>
      <c r="G28" s="30" t="s">
        <v>137</v>
      </c>
      <c r="H28" s="31"/>
      <c r="I28" s="31"/>
      <c r="J28" s="31"/>
      <c r="K28" s="31"/>
      <c r="L28" s="32"/>
      <c r="M28" s="33">
        <v>1.0</v>
      </c>
    </row>
    <row r="29">
      <c r="A29" s="34">
        <v>45812.43734736111</v>
      </c>
      <c r="B29" s="35" t="s">
        <v>46</v>
      </c>
      <c r="C29" s="35" t="s">
        <v>47</v>
      </c>
      <c r="D29" s="35" t="s">
        <v>138</v>
      </c>
      <c r="E29" s="35" t="s">
        <v>139</v>
      </c>
      <c r="F29" s="35">
        <v>5.029338794365E12</v>
      </c>
      <c r="G29" s="36" t="s">
        <v>140</v>
      </c>
      <c r="H29" s="37"/>
      <c r="I29" s="37"/>
      <c r="J29" s="37"/>
      <c r="K29" s="37"/>
      <c r="L29" s="38"/>
      <c r="M29" s="39">
        <v>1.0</v>
      </c>
    </row>
    <row r="30">
      <c r="A30" s="28">
        <v>45812.44826230324</v>
      </c>
      <c r="B30" s="29" t="s">
        <v>46</v>
      </c>
      <c r="C30" s="29" t="s">
        <v>47</v>
      </c>
      <c r="D30" s="29" t="s">
        <v>141</v>
      </c>
      <c r="E30" s="29" t="s">
        <v>142</v>
      </c>
      <c r="F30" s="29" t="s">
        <v>143</v>
      </c>
      <c r="G30" s="30" t="s">
        <v>144</v>
      </c>
      <c r="H30" s="31"/>
      <c r="I30" s="31"/>
      <c r="J30" s="31"/>
      <c r="K30" s="31"/>
      <c r="L30" s="32"/>
      <c r="M30" s="33">
        <v>1.0</v>
      </c>
    </row>
    <row r="31">
      <c r="A31" s="34">
        <v>45812.46156672454</v>
      </c>
      <c r="B31" s="35" t="s">
        <v>145</v>
      </c>
      <c r="C31" s="35" t="s">
        <v>146</v>
      </c>
      <c r="D31" s="35" t="s">
        <v>147</v>
      </c>
      <c r="E31" s="35" t="s">
        <v>148</v>
      </c>
      <c r="F31" s="41" t="s">
        <v>149</v>
      </c>
      <c r="G31" s="36" t="s">
        <v>150</v>
      </c>
      <c r="H31" s="37"/>
      <c r="I31" s="37"/>
      <c r="J31" s="37"/>
      <c r="K31" s="37"/>
      <c r="L31" s="38"/>
      <c r="M31" s="39">
        <v>1.0</v>
      </c>
    </row>
    <row r="32">
      <c r="A32" s="28">
        <v>45812.48252903935</v>
      </c>
      <c r="B32" s="29" t="s">
        <v>129</v>
      </c>
      <c r="C32" s="29" t="s">
        <v>151</v>
      </c>
      <c r="D32" s="29" t="s">
        <v>152</v>
      </c>
      <c r="E32" s="29" t="s">
        <v>152</v>
      </c>
      <c r="F32" s="29">
        <v>8.029340710172E12</v>
      </c>
      <c r="G32" s="30" t="s">
        <v>153</v>
      </c>
      <c r="H32" s="31"/>
      <c r="I32" s="31"/>
      <c r="J32" s="31"/>
      <c r="K32" s="31"/>
      <c r="L32" s="32"/>
      <c r="M32" s="33">
        <v>1.0</v>
      </c>
    </row>
    <row r="33">
      <c r="A33" s="34">
        <v>45812.50904532407</v>
      </c>
      <c r="B33" s="35" t="s">
        <v>145</v>
      </c>
      <c r="C33" s="35" t="s">
        <v>154</v>
      </c>
      <c r="D33" s="35" t="s">
        <v>155</v>
      </c>
      <c r="E33" s="35" t="s">
        <v>156</v>
      </c>
      <c r="F33" s="35">
        <v>9.029341831221E12</v>
      </c>
      <c r="G33" s="36" t="s">
        <v>157</v>
      </c>
      <c r="H33" s="37"/>
      <c r="I33" s="37"/>
      <c r="J33" s="37"/>
      <c r="K33" s="37"/>
      <c r="L33" s="38"/>
      <c r="M33" s="39">
        <v>1.0</v>
      </c>
    </row>
    <row r="34">
      <c r="A34" s="28">
        <v>45812.584735937504</v>
      </c>
      <c r="B34" s="29" t="s">
        <v>46</v>
      </c>
      <c r="C34" s="29" t="s">
        <v>158</v>
      </c>
      <c r="D34" s="29" t="s">
        <v>159</v>
      </c>
      <c r="E34" s="29" t="s">
        <v>160</v>
      </c>
      <c r="F34" s="29">
        <v>9.029344997487E12</v>
      </c>
      <c r="L34" s="42"/>
      <c r="M34" s="33">
        <v>1.0</v>
      </c>
    </row>
    <row r="35">
      <c r="A35" s="34">
        <v>45812.590389282406</v>
      </c>
      <c r="B35" s="35" t="s">
        <v>161</v>
      </c>
      <c r="C35" s="35" t="s">
        <v>162</v>
      </c>
      <c r="D35" s="35" t="s">
        <v>163</v>
      </c>
      <c r="E35" s="35" t="s">
        <v>163</v>
      </c>
      <c r="F35" s="35">
        <v>7.029345333604E12</v>
      </c>
      <c r="G35" s="36" t="s">
        <v>164</v>
      </c>
      <c r="H35" s="37"/>
      <c r="I35" s="37"/>
      <c r="J35" s="37"/>
      <c r="K35" s="37"/>
      <c r="L35" s="38"/>
      <c r="M35" s="39">
        <v>1.0</v>
      </c>
    </row>
    <row r="36">
      <c r="A36" s="28">
        <v>45812.599999976854</v>
      </c>
      <c r="B36" s="29" t="s">
        <v>145</v>
      </c>
      <c r="C36" s="29" t="s">
        <v>154</v>
      </c>
      <c r="D36" s="29" t="s">
        <v>165</v>
      </c>
      <c r="E36" s="29" t="s">
        <v>166</v>
      </c>
      <c r="F36" s="29">
        <v>6.029345708791E12</v>
      </c>
      <c r="G36" s="30" t="s">
        <v>167</v>
      </c>
      <c r="H36" s="31"/>
      <c r="I36" s="31"/>
      <c r="J36" s="31"/>
      <c r="K36" s="31"/>
      <c r="L36" s="32"/>
      <c r="M36" s="33">
        <v>1.0</v>
      </c>
    </row>
    <row r="37">
      <c r="A37" s="34">
        <v>45812.60951475694</v>
      </c>
      <c r="B37" s="35" t="s">
        <v>145</v>
      </c>
      <c r="C37" s="35" t="s">
        <v>168</v>
      </c>
      <c r="D37" s="35" t="s">
        <v>169</v>
      </c>
      <c r="E37" s="35" t="s">
        <v>170</v>
      </c>
      <c r="F37" s="35">
        <v>6.029346142477E12</v>
      </c>
      <c r="G37" s="36" t="s">
        <v>171</v>
      </c>
      <c r="H37" s="37"/>
      <c r="I37" s="37"/>
      <c r="J37" s="37"/>
      <c r="K37" s="37"/>
      <c r="L37" s="38"/>
      <c r="M37" s="39">
        <v>1.0</v>
      </c>
    </row>
    <row r="38">
      <c r="A38" s="28">
        <v>45812.62267306713</v>
      </c>
      <c r="B38" s="29" t="s">
        <v>145</v>
      </c>
      <c r="C38" s="29" t="s">
        <v>172</v>
      </c>
      <c r="D38" s="29" t="s">
        <v>173</v>
      </c>
      <c r="E38" s="29" t="s">
        <v>174</v>
      </c>
      <c r="F38" s="29">
        <v>7.029346693403E12</v>
      </c>
      <c r="G38" s="30" t="s">
        <v>175</v>
      </c>
      <c r="H38" s="31"/>
      <c r="I38" s="31"/>
      <c r="J38" s="31"/>
      <c r="K38" s="31"/>
      <c r="L38" s="32"/>
      <c r="M38" s="33">
        <v>1.0</v>
      </c>
    </row>
    <row r="39">
      <c r="A39" s="34">
        <v>45812.71786398148</v>
      </c>
      <c r="B39" s="35" t="s">
        <v>20</v>
      </c>
      <c r="C39" s="35" t="s">
        <v>176</v>
      </c>
      <c r="D39" s="35" t="s">
        <v>177</v>
      </c>
      <c r="E39" s="35" t="s">
        <v>177</v>
      </c>
      <c r="F39" s="35">
        <v>8.029350742467E12</v>
      </c>
      <c r="G39" s="36" t="s">
        <v>178</v>
      </c>
      <c r="H39" s="37"/>
      <c r="I39" s="37"/>
      <c r="J39" s="37"/>
      <c r="K39" s="37"/>
      <c r="L39" s="38"/>
      <c r="M39" s="39">
        <v>1.0</v>
      </c>
    </row>
    <row r="40">
      <c r="A40" s="28">
        <v>45812.75343872685</v>
      </c>
      <c r="B40" s="29" t="s">
        <v>20</v>
      </c>
      <c r="C40" s="29" t="s">
        <v>179</v>
      </c>
      <c r="D40" s="29" t="s">
        <v>180</v>
      </c>
      <c r="E40" s="29" t="s">
        <v>181</v>
      </c>
      <c r="F40" s="29">
        <v>2.029352578573E12</v>
      </c>
      <c r="G40" s="30" t="s">
        <v>182</v>
      </c>
      <c r="H40" s="31"/>
      <c r="I40" s="31"/>
      <c r="J40" s="31"/>
      <c r="K40" s="31"/>
      <c r="L40" s="32"/>
      <c r="M40" s="33">
        <v>1.0</v>
      </c>
    </row>
    <row r="41">
      <c r="A41" s="34">
        <v>45812.75924719908</v>
      </c>
      <c r="B41" s="35" t="s">
        <v>20</v>
      </c>
      <c r="C41" s="35" t="s">
        <v>183</v>
      </c>
      <c r="D41" s="35" t="s">
        <v>184</v>
      </c>
      <c r="E41" s="35" t="s">
        <v>184</v>
      </c>
      <c r="F41" s="35">
        <v>1.029352869374E12</v>
      </c>
      <c r="G41" s="36" t="s">
        <v>185</v>
      </c>
      <c r="H41" s="37"/>
      <c r="I41" s="37"/>
      <c r="J41" s="37"/>
      <c r="K41" s="37"/>
      <c r="L41" s="38"/>
      <c r="M41" s="39">
        <v>1.0</v>
      </c>
    </row>
    <row r="42">
      <c r="A42" s="28">
        <v>45812.75983547454</v>
      </c>
      <c r="B42" s="29" t="s">
        <v>20</v>
      </c>
      <c r="C42" s="29" t="s">
        <v>21</v>
      </c>
      <c r="D42" s="29" t="s">
        <v>186</v>
      </c>
      <c r="E42" s="29" t="s">
        <v>186</v>
      </c>
      <c r="F42" s="29" t="s">
        <v>187</v>
      </c>
      <c r="G42" s="30" t="s">
        <v>188</v>
      </c>
      <c r="H42" s="31"/>
      <c r="I42" s="31"/>
      <c r="J42" s="31"/>
      <c r="K42" s="31"/>
      <c r="L42" s="32"/>
      <c r="M42" s="33">
        <v>1.0</v>
      </c>
    </row>
    <row r="43">
      <c r="A43" s="34">
        <v>45812.773634756944</v>
      </c>
      <c r="B43" s="35" t="s">
        <v>20</v>
      </c>
      <c r="C43" s="35" t="s">
        <v>189</v>
      </c>
      <c r="D43" s="35" t="s">
        <v>190</v>
      </c>
      <c r="E43" s="35" t="s">
        <v>191</v>
      </c>
      <c r="F43" s="35">
        <v>3.029353411927E12</v>
      </c>
      <c r="G43" s="36" t="s">
        <v>192</v>
      </c>
      <c r="H43" s="37"/>
      <c r="I43" s="37"/>
      <c r="J43" s="37"/>
      <c r="K43" s="37"/>
      <c r="L43" s="38"/>
      <c r="M43" s="39">
        <v>1.0</v>
      </c>
    </row>
    <row r="44">
      <c r="A44" s="28">
        <v>45812.81803587963</v>
      </c>
      <c r="B44" s="29" t="s">
        <v>46</v>
      </c>
      <c r="C44" s="29" t="s">
        <v>55</v>
      </c>
      <c r="D44" s="29" t="s">
        <v>193</v>
      </c>
      <c r="E44" s="29" t="s">
        <v>194</v>
      </c>
      <c r="F44" s="29" t="s">
        <v>195</v>
      </c>
      <c r="G44" s="30" t="s">
        <v>196</v>
      </c>
      <c r="H44" s="29" t="s">
        <v>194</v>
      </c>
      <c r="I44" s="31"/>
      <c r="J44" s="31"/>
      <c r="K44" s="31"/>
      <c r="M44" s="33">
        <v>1.0</v>
      </c>
    </row>
    <row r="45">
      <c r="A45" s="34">
        <v>45812.82321969907</v>
      </c>
      <c r="B45" s="35" t="s">
        <v>14</v>
      </c>
      <c r="C45" s="35" t="s">
        <v>15</v>
      </c>
      <c r="D45" s="35" t="s">
        <v>197</v>
      </c>
      <c r="E45" s="35" t="s">
        <v>197</v>
      </c>
      <c r="F45" s="35" t="s">
        <v>198</v>
      </c>
      <c r="G45" s="36" t="s">
        <v>199</v>
      </c>
      <c r="H45" s="41" t="s">
        <v>200</v>
      </c>
      <c r="I45" s="37"/>
      <c r="J45" s="37"/>
      <c r="K45" s="37"/>
      <c r="M45" s="39">
        <v>1.0</v>
      </c>
    </row>
    <row r="46">
      <c r="A46" s="28">
        <v>45812.82402344907</v>
      </c>
      <c r="B46" s="29" t="s">
        <v>201</v>
      </c>
      <c r="C46" s="29" t="s">
        <v>202</v>
      </c>
      <c r="D46" s="29" t="s">
        <v>203</v>
      </c>
      <c r="E46" s="29" t="s">
        <v>204</v>
      </c>
      <c r="F46" s="29" t="s">
        <v>205</v>
      </c>
      <c r="G46" s="30" t="s">
        <v>206</v>
      </c>
      <c r="H46" s="40" t="s">
        <v>207</v>
      </c>
      <c r="I46" s="31"/>
      <c r="J46" s="31"/>
      <c r="K46" s="31"/>
      <c r="M46" s="33">
        <v>1.0</v>
      </c>
    </row>
    <row r="47">
      <c r="A47" s="34">
        <v>45812.833033622686</v>
      </c>
      <c r="B47" s="35" t="s">
        <v>46</v>
      </c>
      <c r="C47" s="35" t="s">
        <v>47</v>
      </c>
      <c r="D47" s="35" t="s">
        <v>208</v>
      </c>
      <c r="E47" s="35" t="s">
        <v>209</v>
      </c>
      <c r="F47" s="35" t="s">
        <v>210</v>
      </c>
      <c r="G47" s="36" t="s">
        <v>211</v>
      </c>
      <c r="H47" s="41" t="s">
        <v>212</v>
      </c>
      <c r="I47" s="37"/>
      <c r="J47" s="37"/>
      <c r="K47" s="37"/>
      <c r="M47" s="39">
        <v>1.0</v>
      </c>
    </row>
    <row r="48">
      <c r="A48" s="28">
        <v>45812.86677666666</v>
      </c>
      <c r="B48" s="29" t="s">
        <v>46</v>
      </c>
      <c r="C48" s="29" t="s">
        <v>84</v>
      </c>
      <c r="D48" s="29" t="s">
        <v>213</v>
      </c>
      <c r="E48" s="29" t="s">
        <v>214</v>
      </c>
      <c r="F48" s="29">
        <v>7.029358417411E12</v>
      </c>
      <c r="G48" s="30" t="s">
        <v>215</v>
      </c>
      <c r="H48" s="40" t="s">
        <v>216</v>
      </c>
      <c r="I48" s="31"/>
      <c r="J48" s="31"/>
      <c r="K48" s="31"/>
      <c r="M48" s="33">
        <v>1.0</v>
      </c>
    </row>
    <row r="49">
      <c r="A49" s="34">
        <v>45812.88032445602</v>
      </c>
      <c r="B49" s="35" t="s">
        <v>46</v>
      </c>
      <c r="C49" s="35" t="s">
        <v>55</v>
      </c>
      <c r="D49" s="35" t="s">
        <v>217</v>
      </c>
      <c r="E49" s="35" t="s">
        <v>218</v>
      </c>
      <c r="F49" s="35" t="s">
        <v>219</v>
      </c>
      <c r="G49" s="36" t="s">
        <v>220</v>
      </c>
      <c r="H49" s="41" t="s">
        <v>221</v>
      </c>
      <c r="I49" s="37"/>
      <c r="J49" s="37"/>
      <c r="K49" s="37"/>
      <c r="M49" s="39">
        <v>1.0</v>
      </c>
    </row>
    <row r="50">
      <c r="A50" s="28">
        <v>45812.940292893516</v>
      </c>
      <c r="B50" s="29" t="s">
        <v>20</v>
      </c>
      <c r="C50" s="29" t="s">
        <v>222</v>
      </c>
      <c r="D50" s="29" t="s">
        <v>223</v>
      </c>
      <c r="E50" s="29" t="s">
        <v>224</v>
      </c>
      <c r="F50" s="29">
        <v>5.029361486275E12</v>
      </c>
      <c r="G50" s="30" t="s">
        <v>225</v>
      </c>
      <c r="H50" s="40" t="s">
        <v>226</v>
      </c>
      <c r="I50" s="31"/>
      <c r="J50" s="31"/>
      <c r="K50" s="31"/>
      <c r="M50" s="33">
        <v>1.0</v>
      </c>
    </row>
    <row r="51">
      <c r="A51" s="34">
        <v>45813.33693949074</v>
      </c>
      <c r="B51" s="35" t="s">
        <v>46</v>
      </c>
      <c r="C51" s="35" t="s">
        <v>47</v>
      </c>
      <c r="D51" s="35" t="s">
        <v>227</v>
      </c>
      <c r="E51" s="35" t="s">
        <v>228</v>
      </c>
      <c r="F51" s="35" t="s">
        <v>229</v>
      </c>
      <c r="G51" s="36" t="s">
        <v>230</v>
      </c>
      <c r="H51" s="41" t="s">
        <v>231</v>
      </c>
      <c r="I51" s="37"/>
      <c r="J51" s="37"/>
      <c r="K51" s="37"/>
      <c r="M51" s="39">
        <v>1.0</v>
      </c>
    </row>
    <row r="52">
      <c r="A52" s="28">
        <v>45813.380432743055</v>
      </c>
      <c r="B52" s="29" t="s">
        <v>145</v>
      </c>
      <c r="C52" s="29" t="s">
        <v>146</v>
      </c>
      <c r="D52" s="29" t="s">
        <v>232</v>
      </c>
      <c r="E52" s="29" t="s">
        <v>233</v>
      </c>
      <c r="F52" s="29" t="s">
        <v>234</v>
      </c>
      <c r="G52" s="30" t="s">
        <v>235</v>
      </c>
      <c r="H52" s="40" t="s">
        <v>236</v>
      </c>
      <c r="I52" s="31"/>
      <c r="J52" s="31"/>
      <c r="K52" s="31"/>
      <c r="M52" s="33">
        <v>1.0</v>
      </c>
    </row>
    <row r="53">
      <c r="A53" s="34">
        <v>45813.41218151621</v>
      </c>
      <c r="B53" s="35" t="s">
        <v>20</v>
      </c>
      <c r="C53" s="35" t="s">
        <v>237</v>
      </c>
      <c r="D53" s="35" t="s">
        <v>238</v>
      </c>
      <c r="E53" s="35" t="s">
        <v>238</v>
      </c>
      <c r="F53" s="35" t="s">
        <v>239</v>
      </c>
      <c r="G53" s="36" t="s">
        <v>240</v>
      </c>
      <c r="H53" s="41" t="s">
        <v>241</v>
      </c>
      <c r="I53" s="37"/>
      <c r="J53" s="37"/>
      <c r="K53" s="37"/>
      <c r="M53" s="39">
        <v>1.0</v>
      </c>
    </row>
    <row r="54">
      <c r="A54" s="28">
        <v>45813.4593149537</v>
      </c>
      <c r="B54" s="29" t="s">
        <v>20</v>
      </c>
      <c r="C54" s="29" t="s">
        <v>21</v>
      </c>
      <c r="D54" s="29" t="s">
        <v>242</v>
      </c>
      <c r="E54" s="29" t="s">
        <v>243</v>
      </c>
      <c r="F54" s="29">
        <v>2.029372013262E12</v>
      </c>
      <c r="G54" s="30" t="s">
        <v>244</v>
      </c>
      <c r="H54" s="40" t="s">
        <v>245</v>
      </c>
      <c r="I54" s="31"/>
      <c r="J54" s="31"/>
      <c r="K54" s="31"/>
      <c r="M54" s="33">
        <v>1.0</v>
      </c>
    </row>
    <row r="55">
      <c r="A55" s="34">
        <v>45813.56156840277</v>
      </c>
      <c r="B55" s="35" t="s">
        <v>14</v>
      </c>
      <c r="C55" s="35" t="s">
        <v>246</v>
      </c>
      <c r="D55" s="35" t="s">
        <v>247</v>
      </c>
      <c r="E55" s="35" t="s">
        <v>248</v>
      </c>
      <c r="F55" s="35" t="s">
        <v>249</v>
      </c>
      <c r="G55" s="36" t="s">
        <v>250</v>
      </c>
      <c r="H55" s="41" t="s">
        <v>251</v>
      </c>
      <c r="I55" s="37"/>
      <c r="J55" s="37"/>
      <c r="K55" s="37"/>
      <c r="M55" s="39">
        <v>1.0</v>
      </c>
    </row>
    <row r="56">
      <c r="A56" s="28">
        <v>45813.59276288195</v>
      </c>
      <c r="B56" s="29" t="s">
        <v>46</v>
      </c>
      <c r="C56" s="29" t="s">
        <v>55</v>
      </c>
      <c r="D56" s="29" t="s">
        <v>252</v>
      </c>
      <c r="E56" s="29" t="s">
        <v>253</v>
      </c>
      <c r="F56" s="29" t="s">
        <v>254</v>
      </c>
      <c r="G56" s="30" t="s">
        <v>255</v>
      </c>
      <c r="H56" s="40" t="s">
        <v>256</v>
      </c>
      <c r="I56" s="31"/>
      <c r="J56" s="31"/>
      <c r="K56" s="31"/>
      <c r="M56" s="33">
        <v>1.0</v>
      </c>
    </row>
    <row r="57">
      <c r="A57" s="34">
        <v>45813.62553305556</v>
      </c>
      <c r="B57" s="35" t="s">
        <v>14</v>
      </c>
      <c r="C57" s="35" t="s">
        <v>15</v>
      </c>
      <c r="D57" s="35" t="s">
        <v>257</v>
      </c>
      <c r="E57" s="35" t="s">
        <v>258</v>
      </c>
      <c r="F57" s="41" t="s">
        <v>259</v>
      </c>
      <c r="G57" s="36" t="s">
        <v>260</v>
      </c>
      <c r="H57" s="35" t="s">
        <v>261</v>
      </c>
      <c r="I57" s="37"/>
      <c r="J57" s="37"/>
      <c r="K57" s="37"/>
      <c r="M57" s="39">
        <v>1.0</v>
      </c>
    </row>
    <row r="58">
      <c r="A58" s="28">
        <v>45813.63600711805</v>
      </c>
      <c r="B58" s="29" t="s">
        <v>46</v>
      </c>
      <c r="C58" s="29" t="s">
        <v>262</v>
      </c>
      <c r="D58" s="29" t="s">
        <v>263</v>
      </c>
      <c r="E58" s="29" t="s">
        <v>264</v>
      </c>
      <c r="F58" s="29">
        <v>6.029357373658E12</v>
      </c>
      <c r="G58" s="30" t="s">
        <v>265</v>
      </c>
      <c r="H58" s="40" t="s">
        <v>266</v>
      </c>
      <c r="I58" s="31"/>
      <c r="J58" s="31"/>
      <c r="K58" s="31"/>
      <c r="M58" s="33">
        <v>1.0</v>
      </c>
    </row>
    <row r="59">
      <c r="A59" s="34">
        <v>45813.65534646991</v>
      </c>
      <c r="B59" s="35" t="s">
        <v>14</v>
      </c>
      <c r="C59" s="35" t="s">
        <v>267</v>
      </c>
      <c r="D59" s="35" t="s">
        <v>268</v>
      </c>
      <c r="E59" s="35" t="s">
        <v>268</v>
      </c>
      <c r="F59" s="35">
        <v>258040.0</v>
      </c>
      <c r="G59" s="36" t="s">
        <v>269</v>
      </c>
      <c r="H59" s="41" t="s">
        <v>270</v>
      </c>
      <c r="I59" s="37"/>
      <c r="J59" s="37"/>
      <c r="K59" s="37"/>
      <c r="M59" s="39">
        <v>1.0</v>
      </c>
    </row>
    <row r="60">
      <c r="A60" s="28">
        <v>45813.65645332176</v>
      </c>
      <c r="B60" s="29" t="s">
        <v>14</v>
      </c>
      <c r="C60" s="29" t="s">
        <v>246</v>
      </c>
      <c r="D60" s="29" t="s">
        <v>271</v>
      </c>
      <c r="E60" s="29" t="s">
        <v>272</v>
      </c>
      <c r="F60" s="29" t="s">
        <v>273</v>
      </c>
      <c r="G60" s="30" t="s">
        <v>274</v>
      </c>
      <c r="H60" s="40" t="s">
        <v>275</v>
      </c>
      <c r="I60" s="31"/>
      <c r="J60" s="31"/>
      <c r="K60" s="31"/>
      <c r="M60" s="33">
        <v>1.0</v>
      </c>
    </row>
    <row r="61">
      <c r="A61" s="34">
        <v>45813.65655166667</v>
      </c>
      <c r="B61" s="35" t="s">
        <v>14</v>
      </c>
      <c r="C61" s="35" t="s">
        <v>276</v>
      </c>
      <c r="D61" s="35" t="s">
        <v>277</v>
      </c>
      <c r="E61" s="35" t="s">
        <v>278</v>
      </c>
      <c r="F61" s="35" t="s">
        <v>279</v>
      </c>
      <c r="G61" s="36" t="s">
        <v>280</v>
      </c>
      <c r="H61" s="41" t="s">
        <v>281</v>
      </c>
      <c r="I61" s="37"/>
      <c r="J61" s="37"/>
      <c r="K61" s="37"/>
      <c r="M61" s="39">
        <v>1.0</v>
      </c>
    </row>
    <row r="62">
      <c r="A62" s="28">
        <v>45813.65722511574</v>
      </c>
      <c r="B62" s="29" t="s">
        <v>14</v>
      </c>
      <c r="C62" s="29" t="s">
        <v>282</v>
      </c>
      <c r="D62" s="29" t="s">
        <v>283</v>
      </c>
      <c r="E62" s="29" t="s">
        <v>284</v>
      </c>
      <c r="F62" s="29" t="s">
        <v>285</v>
      </c>
      <c r="G62" s="30" t="s">
        <v>286</v>
      </c>
      <c r="H62" s="40" t="s">
        <v>287</v>
      </c>
      <c r="I62" s="31"/>
      <c r="J62" s="31"/>
      <c r="K62" s="31"/>
      <c r="M62" s="33">
        <v>1.0</v>
      </c>
    </row>
    <row r="63">
      <c r="A63" s="34">
        <v>45813.661590752316</v>
      </c>
      <c r="B63" s="35" t="s">
        <v>14</v>
      </c>
      <c r="C63" s="35" t="s">
        <v>15</v>
      </c>
      <c r="D63" s="35" t="s">
        <v>288</v>
      </c>
      <c r="E63" s="35" t="s">
        <v>289</v>
      </c>
      <c r="F63" s="35" t="s">
        <v>290</v>
      </c>
      <c r="G63" s="36" t="s">
        <v>291</v>
      </c>
      <c r="H63" s="41" t="s">
        <v>292</v>
      </c>
      <c r="I63" s="37"/>
      <c r="J63" s="37"/>
      <c r="K63" s="37"/>
      <c r="M63" s="39">
        <v>1.0</v>
      </c>
    </row>
    <row r="64">
      <c r="A64" s="28">
        <v>45813.664082048606</v>
      </c>
      <c r="B64" s="29" t="s">
        <v>20</v>
      </c>
      <c r="C64" s="29" t="s">
        <v>293</v>
      </c>
      <c r="D64" s="29" t="s">
        <v>294</v>
      </c>
      <c r="E64" s="29" t="s">
        <v>295</v>
      </c>
      <c r="F64" s="29" t="s">
        <v>296</v>
      </c>
      <c r="G64" s="30" t="s">
        <v>297</v>
      </c>
      <c r="H64" s="40" t="s">
        <v>298</v>
      </c>
      <c r="I64" s="31"/>
      <c r="J64" s="31"/>
      <c r="K64" s="31"/>
      <c r="M64" s="33">
        <v>1.0</v>
      </c>
    </row>
    <row r="65">
      <c r="A65" s="34">
        <v>45813.664617222224</v>
      </c>
      <c r="B65" s="35" t="s">
        <v>14</v>
      </c>
      <c r="C65" s="35" t="s">
        <v>276</v>
      </c>
      <c r="D65" s="35" t="s">
        <v>299</v>
      </c>
      <c r="E65" s="35" t="s">
        <v>278</v>
      </c>
      <c r="F65" s="35" t="s">
        <v>300</v>
      </c>
      <c r="G65" s="36" t="s">
        <v>301</v>
      </c>
      <c r="H65" s="41" t="s">
        <v>281</v>
      </c>
      <c r="I65" s="37"/>
      <c r="J65" s="37"/>
      <c r="K65" s="37"/>
      <c r="M65" s="39">
        <v>1.0</v>
      </c>
    </row>
    <row r="66">
      <c r="A66" s="28">
        <v>45813.67235170139</v>
      </c>
      <c r="B66" s="29" t="s">
        <v>14</v>
      </c>
      <c r="C66" s="29" t="s">
        <v>302</v>
      </c>
      <c r="D66" s="29" t="s">
        <v>303</v>
      </c>
      <c r="E66" s="29" t="s">
        <v>304</v>
      </c>
      <c r="F66" s="29">
        <v>9.029381465567E12</v>
      </c>
      <c r="G66" s="30" t="s">
        <v>305</v>
      </c>
      <c r="H66" s="40" t="s">
        <v>306</v>
      </c>
      <c r="I66" s="31"/>
      <c r="J66" s="31"/>
      <c r="K66" s="31"/>
      <c r="M66" s="33">
        <v>1.0</v>
      </c>
    </row>
    <row r="67">
      <c r="A67" s="34">
        <v>45813.67303314815</v>
      </c>
      <c r="B67" s="35" t="s">
        <v>14</v>
      </c>
      <c r="C67" s="35" t="s">
        <v>307</v>
      </c>
      <c r="D67" s="35" t="s">
        <v>308</v>
      </c>
      <c r="E67" s="35" t="s">
        <v>309</v>
      </c>
      <c r="F67" s="35" t="s">
        <v>310</v>
      </c>
      <c r="G67" s="36" t="s">
        <v>311</v>
      </c>
      <c r="H67" s="41" t="s">
        <v>312</v>
      </c>
      <c r="I67" s="37"/>
      <c r="J67" s="37"/>
      <c r="K67" s="37"/>
      <c r="M67" s="39">
        <v>1.0</v>
      </c>
    </row>
    <row r="68">
      <c r="A68" s="28">
        <v>45813.67933975694</v>
      </c>
      <c r="B68" s="29" t="s">
        <v>14</v>
      </c>
      <c r="C68" s="29" t="s">
        <v>302</v>
      </c>
      <c r="D68" s="29" t="s">
        <v>313</v>
      </c>
      <c r="E68" s="29" t="s">
        <v>314</v>
      </c>
      <c r="F68" s="29">
        <v>3.029381465901E12</v>
      </c>
      <c r="G68" s="30" t="s">
        <v>315</v>
      </c>
      <c r="H68" s="40" t="s">
        <v>316</v>
      </c>
      <c r="I68" s="31"/>
      <c r="J68" s="31"/>
      <c r="K68" s="31"/>
      <c r="M68" s="33">
        <v>1.0</v>
      </c>
    </row>
    <row r="69">
      <c r="A69" s="34">
        <v>45813.684508923616</v>
      </c>
      <c r="B69" s="35" t="s">
        <v>14</v>
      </c>
      <c r="C69" s="35" t="s">
        <v>302</v>
      </c>
      <c r="D69" s="35" t="s">
        <v>317</v>
      </c>
      <c r="E69" s="35" t="s">
        <v>318</v>
      </c>
      <c r="F69" s="35" t="s">
        <v>319</v>
      </c>
      <c r="G69" s="36" t="s">
        <v>320</v>
      </c>
      <c r="H69" s="41" t="s">
        <v>321</v>
      </c>
      <c r="I69" s="37"/>
      <c r="J69" s="37"/>
      <c r="K69" s="37"/>
      <c r="M69" s="39">
        <v>1.0</v>
      </c>
    </row>
    <row r="70">
      <c r="A70" s="28">
        <v>45813.68646949074</v>
      </c>
      <c r="B70" s="29" t="s">
        <v>14</v>
      </c>
      <c r="C70" s="29" t="s">
        <v>322</v>
      </c>
      <c r="D70" s="29" t="s">
        <v>323</v>
      </c>
      <c r="E70" s="29" t="s">
        <v>324</v>
      </c>
      <c r="F70" s="29" t="s">
        <v>325</v>
      </c>
      <c r="G70" s="30" t="s">
        <v>326</v>
      </c>
      <c r="H70" s="40" t="s">
        <v>327</v>
      </c>
      <c r="I70" s="31"/>
      <c r="J70" s="31"/>
      <c r="K70" s="31"/>
      <c r="M70" s="33">
        <v>1.0</v>
      </c>
    </row>
    <row r="71">
      <c r="A71" s="34">
        <v>45813.73420663194</v>
      </c>
      <c r="B71" s="35" t="s">
        <v>161</v>
      </c>
      <c r="C71" s="35" t="s">
        <v>328</v>
      </c>
      <c r="D71" s="35" t="s">
        <v>329</v>
      </c>
      <c r="E71" s="35" t="s">
        <v>330</v>
      </c>
      <c r="F71" s="35" t="s">
        <v>331</v>
      </c>
      <c r="G71" s="36" t="s">
        <v>332</v>
      </c>
      <c r="H71" s="41" t="s">
        <v>333</v>
      </c>
      <c r="I71" s="37"/>
      <c r="J71" s="37"/>
      <c r="K71" s="37"/>
      <c r="M71" s="39">
        <v>1.0</v>
      </c>
    </row>
    <row r="72">
      <c r="A72" s="28">
        <v>45813.83391390047</v>
      </c>
      <c r="B72" s="29" t="s">
        <v>14</v>
      </c>
      <c r="C72" s="29" t="s">
        <v>334</v>
      </c>
      <c r="D72" s="29" t="s">
        <v>335</v>
      </c>
      <c r="E72" s="29" t="s">
        <v>336</v>
      </c>
      <c r="F72" s="29">
        <v>5.029389843655E12</v>
      </c>
      <c r="G72" s="30" t="s">
        <v>337</v>
      </c>
      <c r="H72" s="40" t="s">
        <v>338</v>
      </c>
      <c r="I72" s="31"/>
      <c r="J72" s="31"/>
      <c r="K72" s="31"/>
      <c r="M72" s="33">
        <v>1.0</v>
      </c>
    </row>
    <row r="73">
      <c r="A73" s="34">
        <v>45813.912097974535</v>
      </c>
      <c r="B73" s="35" t="s">
        <v>46</v>
      </c>
      <c r="C73" s="35" t="s">
        <v>339</v>
      </c>
      <c r="D73" s="35" t="s">
        <v>340</v>
      </c>
      <c r="E73" s="35" t="s">
        <v>341</v>
      </c>
      <c r="F73" s="35">
        <v>760471.0</v>
      </c>
      <c r="G73" s="36" t="s">
        <v>342</v>
      </c>
      <c r="H73" s="41" t="s">
        <v>343</v>
      </c>
      <c r="I73" s="37"/>
      <c r="J73" s="37"/>
      <c r="K73" s="37"/>
      <c r="M73" s="39">
        <v>1.0</v>
      </c>
    </row>
    <row r="74">
      <c r="A74" s="28">
        <v>45813.96116346065</v>
      </c>
      <c r="B74" s="29" t="s">
        <v>46</v>
      </c>
      <c r="C74" s="29" t="s">
        <v>47</v>
      </c>
      <c r="D74" s="29" t="s">
        <v>344</v>
      </c>
      <c r="E74" s="29" t="s">
        <v>345</v>
      </c>
      <c r="F74" s="29" t="s">
        <v>346</v>
      </c>
      <c r="G74" s="30" t="s">
        <v>347</v>
      </c>
      <c r="H74" s="40" t="s">
        <v>348</v>
      </c>
      <c r="I74" s="31"/>
      <c r="J74" s="31"/>
      <c r="K74" s="31"/>
      <c r="M74" s="33">
        <v>1.0</v>
      </c>
    </row>
    <row r="75">
      <c r="A75" s="34">
        <v>45813.96922803241</v>
      </c>
      <c r="B75" s="35" t="s">
        <v>46</v>
      </c>
      <c r="C75" s="35" t="s">
        <v>47</v>
      </c>
      <c r="D75" s="35" t="s">
        <v>349</v>
      </c>
      <c r="E75" s="35" t="s">
        <v>350</v>
      </c>
      <c r="F75" s="35" t="s">
        <v>351</v>
      </c>
      <c r="G75" s="36" t="s">
        <v>352</v>
      </c>
      <c r="H75" s="41" t="s">
        <v>353</v>
      </c>
      <c r="I75" s="37"/>
      <c r="J75" s="37"/>
      <c r="K75" s="37"/>
      <c r="M75" s="39">
        <v>1.0</v>
      </c>
    </row>
    <row r="76">
      <c r="A76" s="28">
        <v>45814.33152555556</v>
      </c>
      <c r="B76" s="29" t="s">
        <v>46</v>
      </c>
      <c r="C76" s="29" t="s">
        <v>55</v>
      </c>
      <c r="D76" s="29" t="s">
        <v>354</v>
      </c>
      <c r="E76" s="29" t="s">
        <v>355</v>
      </c>
      <c r="F76" s="29" t="s">
        <v>356</v>
      </c>
      <c r="G76" s="30" t="s">
        <v>357</v>
      </c>
      <c r="H76" s="40" t="s">
        <v>358</v>
      </c>
      <c r="I76" s="31"/>
      <c r="J76" s="31"/>
      <c r="K76" s="31"/>
      <c r="M76" s="33">
        <v>1.0</v>
      </c>
    </row>
    <row r="77">
      <c r="A77" s="34">
        <v>45814.347857650464</v>
      </c>
      <c r="B77" s="35" t="s">
        <v>46</v>
      </c>
      <c r="C77" s="35" t="s">
        <v>55</v>
      </c>
      <c r="D77" s="35" t="s">
        <v>359</v>
      </c>
      <c r="E77" s="35" t="s">
        <v>360</v>
      </c>
      <c r="F77" s="35" t="s">
        <v>361</v>
      </c>
      <c r="G77" s="36" t="s">
        <v>362</v>
      </c>
      <c r="H77" s="41" t="s">
        <v>363</v>
      </c>
      <c r="I77" s="37"/>
      <c r="J77" s="37"/>
      <c r="K77" s="37"/>
      <c r="M77" s="39">
        <v>1.0</v>
      </c>
    </row>
    <row r="78">
      <c r="A78" s="28">
        <v>45814.362705</v>
      </c>
      <c r="B78" s="29" t="s">
        <v>20</v>
      </c>
      <c r="C78" s="29" t="s">
        <v>364</v>
      </c>
      <c r="D78" s="29" t="s">
        <v>365</v>
      </c>
      <c r="E78" s="29" t="s">
        <v>366</v>
      </c>
      <c r="F78" s="29" t="s">
        <v>367</v>
      </c>
      <c r="G78" s="30" t="s">
        <v>368</v>
      </c>
      <c r="H78" s="40" t="s">
        <v>369</v>
      </c>
      <c r="I78" s="31"/>
      <c r="J78" s="31"/>
      <c r="K78" s="31"/>
      <c r="M78" s="33">
        <v>1.0</v>
      </c>
    </row>
    <row r="79">
      <c r="A79" s="34">
        <v>45814.378455</v>
      </c>
      <c r="B79" s="35" t="s">
        <v>20</v>
      </c>
      <c r="C79" s="35" t="s">
        <v>370</v>
      </c>
      <c r="D79" s="35" t="s">
        <v>371</v>
      </c>
      <c r="E79" s="35" t="s">
        <v>372</v>
      </c>
      <c r="F79" s="35" t="s">
        <v>373</v>
      </c>
      <c r="G79" s="36" t="s">
        <v>374</v>
      </c>
      <c r="H79" s="41" t="s">
        <v>375</v>
      </c>
      <c r="I79" s="37"/>
      <c r="J79" s="37"/>
      <c r="K79" s="37"/>
      <c r="M79" s="39">
        <v>1.0</v>
      </c>
    </row>
    <row r="80">
      <c r="A80" s="28">
        <v>45814.38081824074</v>
      </c>
      <c r="B80" s="29" t="s">
        <v>20</v>
      </c>
      <c r="C80" s="29" t="s">
        <v>376</v>
      </c>
      <c r="D80" s="29" t="s">
        <v>377</v>
      </c>
      <c r="E80" s="29" t="s">
        <v>378</v>
      </c>
      <c r="F80" s="29" t="s">
        <v>379</v>
      </c>
      <c r="G80" s="30" t="s">
        <v>380</v>
      </c>
      <c r="H80" s="40" t="s">
        <v>381</v>
      </c>
      <c r="I80" s="31"/>
      <c r="J80" s="31"/>
      <c r="K80" s="31"/>
      <c r="M80" s="33">
        <v>1.0</v>
      </c>
    </row>
    <row r="81">
      <c r="A81" s="34">
        <v>45814.39844658565</v>
      </c>
      <c r="B81" s="35" t="s">
        <v>20</v>
      </c>
      <c r="C81" s="35" t="s">
        <v>21</v>
      </c>
      <c r="D81" s="35" t="s">
        <v>382</v>
      </c>
      <c r="E81" s="35" t="s">
        <v>383</v>
      </c>
      <c r="F81" s="35">
        <v>8.02940331828E12</v>
      </c>
      <c r="G81" s="36" t="s">
        <v>384</v>
      </c>
      <c r="H81" s="41" t="s">
        <v>385</v>
      </c>
      <c r="I81" s="37"/>
      <c r="J81" s="37"/>
      <c r="K81" s="37"/>
      <c r="M81" s="39">
        <v>1.0</v>
      </c>
    </row>
    <row r="82">
      <c r="A82" s="28">
        <v>45814.41227792824</v>
      </c>
      <c r="B82" s="29" t="s">
        <v>14</v>
      </c>
      <c r="C82" s="29" t="s">
        <v>116</v>
      </c>
      <c r="D82" s="29" t="s">
        <v>386</v>
      </c>
      <c r="E82" s="29" t="s">
        <v>387</v>
      </c>
      <c r="F82" s="29" t="s">
        <v>388</v>
      </c>
      <c r="G82" s="30" t="s">
        <v>389</v>
      </c>
      <c r="H82" s="40" t="s">
        <v>390</v>
      </c>
      <c r="I82" s="31"/>
      <c r="J82" s="31"/>
      <c r="K82" s="31"/>
      <c r="M82" s="33">
        <v>1.0</v>
      </c>
    </row>
    <row r="83">
      <c r="A83" s="34">
        <v>45814.457201446756</v>
      </c>
      <c r="B83" s="35" t="s">
        <v>20</v>
      </c>
      <c r="C83" s="35" t="s">
        <v>391</v>
      </c>
      <c r="D83" s="35" t="s">
        <v>392</v>
      </c>
      <c r="E83" s="35" t="s">
        <v>393</v>
      </c>
      <c r="F83" s="35" t="s">
        <v>394</v>
      </c>
      <c r="G83" s="36" t="s">
        <v>395</v>
      </c>
      <c r="H83" s="41" t="s">
        <v>396</v>
      </c>
      <c r="I83" s="37"/>
      <c r="J83" s="37"/>
      <c r="K83" s="37"/>
      <c r="M83" s="39">
        <v>1.0</v>
      </c>
    </row>
    <row r="84">
      <c r="A84" s="28">
        <v>45814.4829846412</v>
      </c>
      <c r="B84" s="29" t="s">
        <v>129</v>
      </c>
      <c r="C84" s="29" t="s">
        <v>397</v>
      </c>
      <c r="D84" s="29" t="s">
        <v>398</v>
      </c>
      <c r="E84" s="29" t="s">
        <v>399</v>
      </c>
      <c r="F84" s="29">
        <v>8.029406538263E12</v>
      </c>
      <c r="G84" s="30" t="s">
        <v>400</v>
      </c>
      <c r="H84" s="40" t="s">
        <v>401</v>
      </c>
      <c r="I84" s="31"/>
      <c r="J84" s="31"/>
      <c r="K84" s="31"/>
      <c r="M84" s="33">
        <v>1.0</v>
      </c>
    </row>
    <row r="85">
      <c r="A85" s="34">
        <v>45814.485171747685</v>
      </c>
      <c r="B85" s="35" t="s">
        <v>20</v>
      </c>
      <c r="C85" s="35" t="s">
        <v>402</v>
      </c>
      <c r="D85" s="35" t="s">
        <v>403</v>
      </c>
      <c r="E85" s="35" t="s">
        <v>403</v>
      </c>
      <c r="F85" s="35" t="s">
        <v>404</v>
      </c>
      <c r="G85" s="36" t="s">
        <v>405</v>
      </c>
      <c r="H85" s="35">
        <v>9.7013855E9</v>
      </c>
      <c r="I85" s="37"/>
      <c r="J85" s="37"/>
      <c r="K85" s="37"/>
      <c r="M85" s="39">
        <v>1.0</v>
      </c>
    </row>
    <row r="86">
      <c r="A86" s="28">
        <v>45814.48745515046</v>
      </c>
      <c r="B86" s="29" t="s">
        <v>129</v>
      </c>
      <c r="C86" s="29" t="s">
        <v>406</v>
      </c>
      <c r="D86" s="29" t="s">
        <v>407</v>
      </c>
      <c r="E86" s="29" t="s">
        <v>408</v>
      </c>
      <c r="F86" s="29">
        <v>2.029407044084E12</v>
      </c>
      <c r="G86" s="30" t="s">
        <v>409</v>
      </c>
      <c r="H86" s="40" t="s">
        <v>410</v>
      </c>
      <c r="I86" s="31"/>
      <c r="J86" s="31"/>
      <c r="K86" s="31"/>
      <c r="M86" s="33">
        <v>1.0</v>
      </c>
    </row>
    <row r="87">
      <c r="A87" s="34">
        <v>45814.5560374537</v>
      </c>
      <c r="B87" s="35" t="s">
        <v>201</v>
      </c>
      <c r="C87" s="35" t="s">
        <v>411</v>
      </c>
      <c r="D87" s="35" t="s">
        <v>412</v>
      </c>
      <c r="E87" s="35" t="s">
        <v>413</v>
      </c>
      <c r="F87" s="35">
        <v>7.029410132411E12</v>
      </c>
      <c r="G87" s="36" t="s">
        <v>414</v>
      </c>
      <c r="H87" s="35" t="s">
        <v>415</v>
      </c>
      <c r="I87" s="37"/>
      <c r="J87" s="37"/>
      <c r="K87" s="37"/>
      <c r="M87" s="39">
        <v>1.0</v>
      </c>
    </row>
    <row r="88">
      <c r="A88" s="28">
        <v>45814.57592520834</v>
      </c>
      <c r="B88" s="29" t="s">
        <v>129</v>
      </c>
      <c r="C88" s="29" t="s">
        <v>130</v>
      </c>
      <c r="D88" s="29" t="s">
        <v>416</v>
      </c>
      <c r="E88" s="29" t="s">
        <v>417</v>
      </c>
      <c r="F88" s="29">
        <v>6.029410994165E12</v>
      </c>
      <c r="G88" s="30" t="s">
        <v>418</v>
      </c>
      <c r="H88" s="40" t="s">
        <v>419</v>
      </c>
      <c r="I88" s="31"/>
      <c r="J88" s="31"/>
      <c r="K88" s="31"/>
      <c r="M88" s="33">
        <v>1.0</v>
      </c>
    </row>
    <row r="89">
      <c r="A89" s="34">
        <v>45814.58621872685</v>
      </c>
      <c r="B89" s="35" t="s">
        <v>129</v>
      </c>
      <c r="C89" s="35" t="s">
        <v>420</v>
      </c>
      <c r="D89" s="35" t="s">
        <v>421</v>
      </c>
      <c r="E89" s="35" t="s">
        <v>422</v>
      </c>
      <c r="F89" s="35" t="s">
        <v>423</v>
      </c>
      <c r="G89" s="36" t="s">
        <v>424</v>
      </c>
      <c r="H89" s="41" t="s">
        <v>425</v>
      </c>
      <c r="I89" s="37"/>
      <c r="J89" s="37"/>
      <c r="K89" s="37"/>
      <c r="M89" s="39">
        <v>1.0</v>
      </c>
    </row>
    <row r="90">
      <c r="A90" s="28">
        <v>45814.62306761574</v>
      </c>
      <c r="B90" s="29" t="s">
        <v>145</v>
      </c>
      <c r="C90" s="29" t="s">
        <v>426</v>
      </c>
      <c r="D90" s="29" t="s">
        <v>427</v>
      </c>
      <c r="E90" s="29" t="s">
        <v>428</v>
      </c>
      <c r="F90" s="29">
        <v>2.029412949706E12</v>
      </c>
      <c r="G90" s="30" t="s">
        <v>429</v>
      </c>
      <c r="H90" s="40" t="s">
        <v>430</v>
      </c>
      <c r="I90" s="31"/>
      <c r="J90" s="31"/>
      <c r="K90" s="31"/>
      <c r="M90" s="33">
        <v>1.0</v>
      </c>
    </row>
    <row r="91">
      <c r="A91" s="34">
        <v>45814.632455416664</v>
      </c>
      <c r="B91" s="35" t="s">
        <v>145</v>
      </c>
      <c r="C91" s="35" t="s">
        <v>431</v>
      </c>
      <c r="D91" s="35" t="s">
        <v>432</v>
      </c>
      <c r="E91" s="35" t="s">
        <v>433</v>
      </c>
      <c r="F91" s="35" t="s">
        <v>434</v>
      </c>
      <c r="G91" s="36" t="s">
        <v>435</v>
      </c>
      <c r="H91" s="41" t="s">
        <v>436</v>
      </c>
      <c r="I91" s="37"/>
      <c r="J91" s="37"/>
      <c r="K91" s="37"/>
      <c r="M91" s="39">
        <v>1.0</v>
      </c>
    </row>
    <row r="92">
      <c r="A92" s="28">
        <v>45814.64430640046</v>
      </c>
      <c r="B92" s="29" t="s">
        <v>145</v>
      </c>
      <c r="C92" s="29" t="s">
        <v>426</v>
      </c>
      <c r="D92" s="29" t="s">
        <v>437</v>
      </c>
      <c r="E92" s="29" t="s">
        <v>438</v>
      </c>
      <c r="F92" s="29">
        <v>2.029413849647E12</v>
      </c>
      <c r="G92" s="30" t="s">
        <v>439</v>
      </c>
      <c r="H92" s="40" t="s">
        <v>440</v>
      </c>
      <c r="I92" s="31"/>
      <c r="J92" s="31"/>
      <c r="K92" s="31"/>
      <c r="M92" s="33">
        <v>1.0</v>
      </c>
    </row>
    <row r="93">
      <c r="A93" s="34">
        <v>45814.65622074074</v>
      </c>
      <c r="B93" s="35" t="s">
        <v>120</v>
      </c>
      <c r="C93" s="35" t="s">
        <v>441</v>
      </c>
      <c r="D93" s="35" t="s">
        <v>442</v>
      </c>
      <c r="E93" s="35" t="s">
        <v>443</v>
      </c>
      <c r="F93" s="35">
        <v>7.02941431234E12</v>
      </c>
      <c r="G93" s="36" t="s">
        <v>444</v>
      </c>
      <c r="H93" s="41" t="s">
        <v>445</v>
      </c>
      <c r="I93" s="37"/>
      <c r="J93" s="37"/>
      <c r="K93" s="37"/>
      <c r="M93" s="39">
        <v>1.0</v>
      </c>
    </row>
    <row r="94">
      <c r="A94" s="28">
        <v>45814.68949075232</v>
      </c>
      <c r="B94" s="29" t="s">
        <v>145</v>
      </c>
      <c r="C94" s="29" t="s">
        <v>154</v>
      </c>
      <c r="D94" s="29" t="s">
        <v>446</v>
      </c>
      <c r="E94" s="29" t="s">
        <v>447</v>
      </c>
      <c r="F94" s="29" t="s">
        <v>448</v>
      </c>
      <c r="G94" s="30" t="s">
        <v>449</v>
      </c>
      <c r="H94" s="29" t="s">
        <v>448</v>
      </c>
      <c r="J94" s="29">
        <v>1.0</v>
      </c>
      <c r="K94" s="29" t="s">
        <v>450</v>
      </c>
      <c r="M94" s="43">
        <f t="shared" ref="M94:M257" si="1">if(K94="GGash",1,0)</f>
        <v>0</v>
      </c>
    </row>
    <row r="95">
      <c r="A95" s="34">
        <v>45814.689865023145</v>
      </c>
      <c r="B95" s="35" t="s">
        <v>145</v>
      </c>
      <c r="C95" s="35" t="s">
        <v>451</v>
      </c>
      <c r="D95" s="35" t="s">
        <v>452</v>
      </c>
      <c r="E95" s="35" t="s">
        <v>194</v>
      </c>
      <c r="F95" s="35" t="s">
        <v>194</v>
      </c>
      <c r="G95" s="36" t="s">
        <v>453</v>
      </c>
      <c r="H95" s="35" t="s">
        <v>194</v>
      </c>
      <c r="J95" s="35">
        <v>1.0</v>
      </c>
      <c r="K95" s="35" t="s">
        <v>450</v>
      </c>
      <c r="M95" s="44">
        <f t="shared" si="1"/>
        <v>0</v>
      </c>
    </row>
    <row r="96">
      <c r="A96" s="28">
        <v>45814.69581979167</v>
      </c>
      <c r="B96" s="29" t="s">
        <v>145</v>
      </c>
      <c r="C96" s="29" t="s">
        <v>454</v>
      </c>
      <c r="D96" s="29" t="s">
        <v>455</v>
      </c>
      <c r="E96" s="29" t="s">
        <v>456</v>
      </c>
      <c r="F96" s="29">
        <v>3.029415855703E12</v>
      </c>
      <c r="G96" s="30" t="s">
        <v>457</v>
      </c>
      <c r="H96" s="40" t="s">
        <v>458</v>
      </c>
      <c r="J96" s="29">
        <v>1.0</v>
      </c>
      <c r="K96" s="29" t="s">
        <v>459</v>
      </c>
      <c r="M96" s="43">
        <f t="shared" si="1"/>
        <v>1</v>
      </c>
    </row>
    <row r="97">
      <c r="A97" s="34">
        <v>45814.69588461806</v>
      </c>
      <c r="B97" s="35" t="s">
        <v>120</v>
      </c>
      <c r="C97" s="35" t="s">
        <v>441</v>
      </c>
      <c r="D97" s="35" t="s">
        <v>460</v>
      </c>
      <c r="J97" s="35">
        <v>2.0</v>
      </c>
      <c r="K97" s="35" t="s">
        <v>450</v>
      </c>
      <c r="M97" s="44">
        <f t="shared" si="1"/>
        <v>0</v>
      </c>
    </row>
    <row r="98">
      <c r="A98" s="28">
        <v>45814.697348807866</v>
      </c>
      <c r="B98" s="29" t="s">
        <v>145</v>
      </c>
      <c r="C98" s="29" t="s">
        <v>461</v>
      </c>
      <c r="D98" s="29" t="s">
        <v>462</v>
      </c>
      <c r="E98" s="29" t="s">
        <v>463</v>
      </c>
      <c r="F98" s="29" t="s">
        <v>464</v>
      </c>
      <c r="G98" s="30" t="s">
        <v>465</v>
      </c>
      <c r="H98" s="40" t="s">
        <v>466</v>
      </c>
      <c r="J98" s="29">
        <v>1.0</v>
      </c>
      <c r="K98" s="29" t="s">
        <v>459</v>
      </c>
      <c r="M98" s="43">
        <f t="shared" si="1"/>
        <v>1</v>
      </c>
    </row>
    <row r="99">
      <c r="A99" s="34">
        <v>45814.70803300926</v>
      </c>
      <c r="B99" s="35" t="s">
        <v>145</v>
      </c>
      <c r="C99" s="35" t="s">
        <v>461</v>
      </c>
      <c r="D99" s="35" t="s">
        <v>467</v>
      </c>
      <c r="J99" s="35">
        <v>1.0</v>
      </c>
      <c r="K99" s="35" t="s">
        <v>450</v>
      </c>
      <c r="M99" s="44">
        <f t="shared" si="1"/>
        <v>0</v>
      </c>
    </row>
    <row r="100">
      <c r="A100" s="28">
        <v>45814.72065452546</v>
      </c>
      <c r="B100" s="29" t="s">
        <v>145</v>
      </c>
      <c r="C100" s="29" t="s">
        <v>172</v>
      </c>
      <c r="D100" s="29" t="s">
        <v>468</v>
      </c>
      <c r="J100" s="29">
        <v>1.0</v>
      </c>
      <c r="K100" s="29" t="s">
        <v>450</v>
      </c>
      <c r="M100" s="43">
        <f t="shared" si="1"/>
        <v>0</v>
      </c>
    </row>
    <row r="101">
      <c r="A101" s="34">
        <v>45814.72900224537</v>
      </c>
      <c r="B101" s="35" t="s">
        <v>120</v>
      </c>
      <c r="C101" s="35" t="s">
        <v>441</v>
      </c>
      <c r="D101" s="35" t="s">
        <v>469</v>
      </c>
      <c r="E101" s="35" t="s">
        <v>470</v>
      </c>
      <c r="F101" s="35" t="s">
        <v>471</v>
      </c>
      <c r="G101" s="36" t="s">
        <v>472</v>
      </c>
      <c r="H101" s="41" t="s">
        <v>473</v>
      </c>
      <c r="K101" s="35" t="s">
        <v>459</v>
      </c>
      <c r="M101" s="44">
        <f t="shared" si="1"/>
        <v>1</v>
      </c>
    </row>
    <row r="102">
      <c r="A102" s="28">
        <v>45814.730620532406</v>
      </c>
      <c r="B102" s="29" t="s">
        <v>145</v>
      </c>
      <c r="C102" s="29" t="s">
        <v>454</v>
      </c>
      <c r="D102" s="29" t="s">
        <v>474</v>
      </c>
      <c r="J102" s="29">
        <v>1.0</v>
      </c>
      <c r="K102" s="29" t="s">
        <v>450</v>
      </c>
      <c r="M102" s="43">
        <f t="shared" si="1"/>
        <v>0</v>
      </c>
    </row>
    <row r="103">
      <c r="A103" s="34">
        <v>45814.73346106481</v>
      </c>
      <c r="B103" s="35" t="s">
        <v>145</v>
      </c>
      <c r="C103" s="35" t="s">
        <v>475</v>
      </c>
      <c r="D103" s="35" t="s">
        <v>476</v>
      </c>
      <c r="J103" s="35">
        <v>1.0</v>
      </c>
      <c r="K103" s="35" t="s">
        <v>450</v>
      </c>
      <c r="M103" s="44">
        <f t="shared" si="1"/>
        <v>0</v>
      </c>
    </row>
    <row r="104">
      <c r="A104" s="28">
        <v>45814.73407071759</v>
      </c>
      <c r="B104" s="29" t="s">
        <v>161</v>
      </c>
      <c r="C104" s="29" t="s">
        <v>477</v>
      </c>
      <c r="D104" s="29" t="s">
        <v>478</v>
      </c>
      <c r="J104" s="29">
        <v>1.0</v>
      </c>
      <c r="K104" s="29" t="s">
        <v>450</v>
      </c>
      <c r="M104" s="43">
        <f t="shared" si="1"/>
        <v>0</v>
      </c>
    </row>
    <row r="105">
      <c r="A105" s="34">
        <v>45814.73949552083</v>
      </c>
      <c r="B105" s="35" t="s">
        <v>145</v>
      </c>
      <c r="C105" s="35" t="s">
        <v>154</v>
      </c>
      <c r="D105" s="35" t="s">
        <v>479</v>
      </c>
      <c r="J105" s="35">
        <v>1.0</v>
      </c>
      <c r="K105" s="35" t="s">
        <v>450</v>
      </c>
      <c r="M105" s="44">
        <f t="shared" si="1"/>
        <v>0</v>
      </c>
    </row>
    <row r="106">
      <c r="A106" s="28">
        <v>45814.7588396412</v>
      </c>
      <c r="B106" s="29" t="s">
        <v>145</v>
      </c>
      <c r="C106" s="29" t="s">
        <v>480</v>
      </c>
      <c r="D106" s="29" t="s">
        <v>481</v>
      </c>
      <c r="E106" s="29" t="s">
        <v>482</v>
      </c>
      <c r="F106" s="29" t="s">
        <v>483</v>
      </c>
      <c r="G106" s="30" t="s">
        <v>484</v>
      </c>
      <c r="H106" s="40" t="s">
        <v>485</v>
      </c>
      <c r="K106" s="29" t="s">
        <v>459</v>
      </c>
      <c r="M106" s="43">
        <f t="shared" si="1"/>
        <v>1</v>
      </c>
    </row>
    <row r="107">
      <c r="A107" s="34">
        <v>45814.77598077546</v>
      </c>
      <c r="B107" s="35" t="s">
        <v>145</v>
      </c>
      <c r="C107" s="35" t="s">
        <v>486</v>
      </c>
      <c r="D107" s="35" t="s">
        <v>487</v>
      </c>
      <c r="J107" s="35">
        <v>2.0</v>
      </c>
      <c r="K107" s="35" t="s">
        <v>450</v>
      </c>
      <c r="M107" s="44">
        <f t="shared" si="1"/>
        <v>0</v>
      </c>
    </row>
    <row r="108">
      <c r="A108" s="28">
        <v>45814.77929903935</v>
      </c>
      <c r="B108" s="29" t="s">
        <v>161</v>
      </c>
      <c r="C108" s="29" t="s">
        <v>477</v>
      </c>
      <c r="D108" s="29" t="s">
        <v>488</v>
      </c>
      <c r="J108" s="29">
        <v>1.0</v>
      </c>
      <c r="K108" s="29" t="s">
        <v>450</v>
      </c>
      <c r="M108" s="43">
        <f t="shared" si="1"/>
        <v>0</v>
      </c>
    </row>
    <row r="109">
      <c r="A109" s="34">
        <v>45814.7884100463</v>
      </c>
      <c r="B109" s="35" t="s">
        <v>46</v>
      </c>
      <c r="C109" s="35" t="s">
        <v>55</v>
      </c>
      <c r="D109" s="35" t="s">
        <v>489</v>
      </c>
      <c r="E109" s="35" t="s">
        <v>489</v>
      </c>
      <c r="F109" s="35">
        <v>8.029420448839E12</v>
      </c>
      <c r="G109" s="36" t="s">
        <v>490</v>
      </c>
      <c r="H109" s="41" t="s">
        <v>491</v>
      </c>
      <c r="K109" s="35" t="s">
        <v>459</v>
      </c>
      <c r="M109" s="44">
        <f t="shared" si="1"/>
        <v>1</v>
      </c>
    </row>
    <row r="110">
      <c r="A110" s="28">
        <v>45814.7907091088</v>
      </c>
      <c r="B110" s="29" t="s">
        <v>145</v>
      </c>
      <c r="C110" s="29" t="s">
        <v>461</v>
      </c>
      <c r="D110" s="29" t="s">
        <v>492</v>
      </c>
      <c r="J110" s="29">
        <v>1.0</v>
      </c>
      <c r="K110" s="29" t="s">
        <v>450</v>
      </c>
      <c r="M110" s="43">
        <f t="shared" si="1"/>
        <v>0</v>
      </c>
    </row>
    <row r="111">
      <c r="A111" s="34">
        <v>45814.84186331018</v>
      </c>
      <c r="B111" s="35" t="s">
        <v>14</v>
      </c>
      <c r="C111" s="35" t="s">
        <v>493</v>
      </c>
      <c r="D111" s="35" t="s">
        <v>494</v>
      </c>
      <c r="J111" s="35">
        <v>5.0</v>
      </c>
      <c r="K111" s="35" t="s">
        <v>450</v>
      </c>
      <c r="M111" s="44">
        <f t="shared" si="1"/>
        <v>0</v>
      </c>
    </row>
    <row r="112">
      <c r="A112" s="28">
        <v>45814.842841770835</v>
      </c>
      <c r="B112" s="29" t="s">
        <v>14</v>
      </c>
      <c r="C112" s="29" t="s">
        <v>495</v>
      </c>
      <c r="D112" s="29" t="s">
        <v>16</v>
      </c>
      <c r="J112" s="29">
        <v>1.0</v>
      </c>
      <c r="K112" s="29" t="s">
        <v>450</v>
      </c>
      <c r="M112" s="43">
        <f t="shared" si="1"/>
        <v>0</v>
      </c>
    </row>
    <row r="113">
      <c r="A113" s="34">
        <v>45814.84371925926</v>
      </c>
      <c r="B113" s="35" t="s">
        <v>14</v>
      </c>
      <c r="C113" s="35" t="s">
        <v>302</v>
      </c>
      <c r="D113" s="35" t="s">
        <v>496</v>
      </c>
      <c r="J113" s="35">
        <v>1.0</v>
      </c>
      <c r="K113" s="35" t="s">
        <v>450</v>
      </c>
      <c r="M113" s="44">
        <f t="shared" si="1"/>
        <v>0</v>
      </c>
    </row>
    <row r="114">
      <c r="A114" s="28">
        <v>45814.84616539352</v>
      </c>
      <c r="B114" s="29" t="s">
        <v>14</v>
      </c>
      <c r="C114" s="29" t="s">
        <v>15</v>
      </c>
      <c r="D114" s="29" t="s">
        <v>497</v>
      </c>
      <c r="J114" s="29">
        <v>1.0</v>
      </c>
      <c r="K114" s="29" t="s">
        <v>450</v>
      </c>
      <c r="M114" s="43">
        <f t="shared" si="1"/>
        <v>0</v>
      </c>
    </row>
    <row r="115">
      <c r="A115" s="34">
        <v>45814.846268506946</v>
      </c>
      <c r="B115" s="35" t="s">
        <v>14</v>
      </c>
      <c r="C115" s="35" t="s">
        <v>498</v>
      </c>
      <c r="D115" s="35" t="s">
        <v>499</v>
      </c>
      <c r="J115" s="35">
        <v>1.0</v>
      </c>
      <c r="K115" s="35" t="s">
        <v>450</v>
      </c>
      <c r="M115" s="44">
        <f t="shared" si="1"/>
        <v>0</v>
      </c>
    </row>
    <row r="116">
      <c r="A116" s="28">
        <v>45814.84854730324</v>
      </c>
      <c r="B116" s="29" t="s">
        <v>14</v>
      </c>
      <c r="C116" s="29" t="s">
        <v>500</v>
      </c>
      <c r="D116" s="29" t="s">
        <v>501</v>
      </c>
      <c r="J116" s="29">
        <v>2.0</v>
      </c>
      <c r="K116" s="29" t="s">
        <v>450</v>
      </c>
      <c r="M116" s="43">
        <f t="shared" si="1"/>
        <v>0</v>
      </c>
    </row>
    <row r="117">
      <c r="A117" s="34">
        <v>45814.85093045139</v>
      </c>
      <c r="B117" s="35" t="s">
        <v>14</v>
      </c>
      <c r="C117" s="35" t="s">
        <v>502</v>
      </c>
      <c r="D117" s="35" t="s">
        <v>503</v>
      </c>
      <c r="E117" s="35" t="s">
        <v>504</v>
      </c>
      <c r="F117" s="35" t="s">
        <v>505</v>
      </c>
      <c r="G117" s="36" t="s">
        <v>506</v>
      </c>
      <c r="H117" s="41" t="s">
        <v>507</v>
      </c>
      <c r="K117" s="35" t="s">
        <v>459</v>
      </c>
      <c r="M117" s="44">
        <f t="shared" si="1"/>
        <v>1</v>
      </c>
    </row>
    <row r="118">
      <c r="A118" s="28">
        <v>45814.85115261574</v>
      </c>
      <c r="B118" s="29" t="s">
        <v>14</v>
      </c>
      <c r="C118" s="29" t="s">
        <v>498</v>
      </c>
      <c r="D118" s="29" t="s">
        <v>508</v>
      </c>
      <c r="E118" s="29" t="s">
        <v>509</v>
      </c>
      <c r="F118" s="29">
        <v>2.029423550821E12</v>
      </c>
      <c r="G118" s="30" t="s">
        <v>510</v>
      </c>
      <c r="H118" s="40" t="s">
        <v>511</v>
      </c>
      <c r="K118" s="29" t="s">
        <v>459</v>
      </c>
      <c r="M118" s="43">
        <f t="shared" si="1"/>
        <v>1</v>
      </c>
    </row>
    <row r="119">
      <c r="A119" s="34">
        <v>45814.86651813657</v>
      </c>
      <c r="B119" s="35" t="s">
        <v>14</v>
      </c>
      <c r="C119" s="35" t="s">
        <v>302</v>
      </c>
      <c r="D119" s="35" t="s">
        <v>512</v>
      </c>
      <c r="J119" s="35">
        <v>2.0</v>
      </c>
      <c r="K119" s="35" t="s">
        <v>450</v>
      </c>
      <c r="M119" s="44">
        <f t="shared" si="1"/>
        <v>0</v>
      </c>
    </row>
    <row r="120">
      <c r="A120" s="28">
        <v>45814.86945488426</v>
      </c>
      <c r="B120" s="29" t="s">
        <v>145</v>
      </c>
      <c r="C120" s="29" t="s">
        <v>513</v>
      </c>
      <c r="D120" s="29" t="s">
        <v>514</v>
      </c>
      <c r="J120" s="29">
        <v>1.0</v>
      </c>
      <c r="K120" s="29" t="s">
        <v>450</v>
      </c>
      <c r="M120" s="43">
        <f t="shared" si="1"/>
        <v>0</v>
      </c>
    </row>
    <row r="121">
      <c r="A121" s="34">
        <v>45814.87018309028</v>
      </c>
      <c r="B121" s="35" t="s">
        <v>145</v>
      </c>
      <c r="C121" s="35" t="s">
        <v>154</v>
      </c>
      <c r="D121" s="35" t="s">
        <v>515</v>
      </c>
      <c r="J121" s="35">
        <v>1.0</v>
      </c>
      <c r="K121" s="35" t="s">
        <v>450</v>
      </c>
      <c r="M121" s="44">
        <f t="shared" si="1"/>
        <v>0</v>
      </c>
    </row>
    <row r="122">
      <c r="A122" s="28">
        <v>45814.871745069446</v>
      </c>
      <c r="B122" s="29" t="s">
        <v>145</v>
      </c>
      <c r="C122" s="29" t="s">
        <v>451</v>
      </c>
      <c r="D122" s="29" t="s">
        <v>516</v>
      </c>
      <c r="J122" s="29">
        <v>1.0</v>
      </c>
      <c r="K122" s="29" t="s">
        <v>450</v>
      </c>
      <c r="M122" s="43">
        <f t="shared" si="1"/>
        <v>0</v>
      </c>
    </row>
    <row r="123">
      <c r="A123" s="34">
        <v>45814.87905304398</v>
      </c>
      <c r="B123" s="35" t="s">
        <v>145</v>
      </c>
      <c r="C123" s="35" t="s">
        <v>517</v>
      </c>
      <c r="D123" s="35" t="s">
        <v>518</v>
      </c>
      <c r="J123" s="35">
        <v>1.0</v>
      </c>
      <c r="K123" s="35" t="s">
        <v>450</v>
      </c>
      <c r="M123" s="44">
        <f t="shared" si="1"/>
        <v>0</v>
      </c>
    </row>
    <row r="124">
      <c r="A124" s="28">
        <v>45814.89341094907</v>
      </c>
      <c r="B124" s="29" t="s">
        <v>145</v>
      </c>
      <c r="C124" s="29" t="s">
        <v>431</v>
      </c>
      <c r="D124" s="29" t="s">
        <v>519</v>
      </c>
      <c r="J124" s="29">
        <v>1.0</v>
      </c>
      <c r="K124" s="29" t="s">
        <v>450</v>
      </c>
      <c r="M124" s="43">
        <f t="shared" si="1"/>
        <v>0</v>
      </c>
    </row>
    <row r="125">
      <c r="A125" s="34">
        <v>45814.920936435185</v>
      </c>
      <c r="B125" s="35" t="s">
        <v>14</v>
      </c>
      <c r="C125" s="35" t="s">
        <v>302</v>
      </c>
      <c r="D125" s="35" t="s">
        <v>520</v>
      </c>
      <c r="E125" s="35" t="s">
        <v>520</v>
      </c>
      <c r="F125" s="35" t="s">
        <v>521</v>
      </c>
      <c r="G125" s="36" t="s">
        <v>522</v>
      </c>
      <c r="H125" s="41" t="s">
        <v>523</v>
      </c>
      <c r="K125" s="35" t="s">
        <v>459</v>
      </c>
      <c r="M125" s="44">
        <f t="shared" si="1"/>
        <v>1</v>
      </c>
    </row>
    <row r="126">
      <c r="A126" s="28">
        <v>45814.949104687505</v>
      </c>
      <c r="B126" s="29" t="s">
        <v>46</v>
      </c>
      <c r="C126" s="29" t="s">
        <v>47</v>
      </c>
      <c r="D126" s="29" t="s">
        <v>524</v>
      </c>
      <c r="E126" s="29" t="s">
        <v>524</v>
      </c>
      <c r="F126" s="29">
        <v>6.029427477642E12</v>
      </c>
      <c r="G126" s="30" t="s">
        <v>525</v>
      </c>
      <c r="H126" s="40" t="s">
        <v>526</v>
      </c>
      <c r="K126" s="29" t="s">
        <v>459</v>
      </c>
      <c r="M126" s="43">
        <f t="shared" si="1"/>
        <v>1</v>
      </c>
    </row>
    <row r="127">
      <c r="A127" s="34">
        <v>45815.311555810185</v>
      </c>
      <c r="B127" s="35" t="s">
        <v>145</v>
      </c>
      <c r="C127" s="35" t="s">
        <v>527</v>
      </c>
      <c r="D127" s="35" t="s">
        <v>528</v>
      </c>
      <c r="J127" s="35">
        <v>1.0</v>
      </c>
      <c r="K127" s="35" t="s">
        <v>450</v>
      </c>
      <c r="M127" s="44">
        <f t="shared" si="1"/>
        <v>0</v>
      </c>
    </row>
    <row r="128">
      <c r="A128" s="28">
        <v>45815.36427539352</v>
      </c>
      <c r="B128" s="29" t="s">
        <v>161</v>
      </c>
      <c r="C128" s="29" t="s">
        <v>477</v>
      </c>
      <c r="D128" s="29" t="s">
        <v>529</v>
      </c>
      <c r="E128" s="29" t="s">
        <v>530</v>
      </c>
      <c r="F128" s="29">
        <v>1.029433639548E12</v>
      </c>
      <c r="G128" s="30" t="s">
        <v>531</v>
      </c>
      <c r="H128" s="40" t="s">
        <v>532</v>
      </c>
      <c r="K128" s="29" t="s">
        <v>459</v>
      </c>
      <c r="M128" s="43">
        <f t="shared" si="1"/>
        <v>1</v>
      </c>
    </row>
    <row r="129">
      <c r="A129" s="34">
        <v>45815.374707650466</v>
      </c>
      <c r="B129" s="35" t="s">
        <v>145</v>
      </c>
      <c r="C129" s="35" t="s">
        <v>533</v>
      </c>
      <c r="D129" s="35" t="s">
        <v>534</v>
      </c>
      <c r="J129" s="35">
        <v>1.0</v>
      </c>
      <c r="K129" s="35" t="s">
        <v>450</v>
      </c>
      <c r="M129" s="44">
        <f t="shared" si="1"/>
        <v>0</v>
      </c>
    </row>
    <row r="130">
      <c r="A130" s="28">
        <v>45815.40986297454</v>
      </c>
      <c r="B130" s="29" t="s">
        <v>14</v>
      </c>
      <c r="C130" s="29" t="s">
        <v>535</v>
      </c>
      <c r="D130" s="29" t="s">
        <v>536</v>
      </c>
      <c r="J130" s="29">
        <v>1.0</v>
      </c>
      <c r="K130" s="29" t="s">
        <v>450</v>
      </c>
      <c r="M130" s="43">
        <f t="shared" si="1"/>
        <v>0</v>
      </c>
    </row>
    <row r="131">
      <c r="A131" s="34">
        <v>45815.41541666667</v>
      </c>
      <c r="B131" s="35" t="s">
        <v>145</v>
      </c>
      <c r="C131" s="35" t="s">
        <v>517</v>
      </c>
      <c r="D131" s="35" t="s">
        <v>537</v>
      </c>
      <c r="J131" s="35">
        <v>1.0</v>
      </c>
      <c r="K131" s="35" t="s">
        <v>450</v>
      </c>
      <c r="M131" s="44">
        <f t="shared" si="1"/>
        <v>0</v>
      </c>
    </row>
    <row r="132">
      <c r="A132" s="28">
        <v>45815.46127825232</v>
      </c>
      <c r="B132" s="29" t="s">
        <v>14</v>
      </c>
      <c r="C132" s="29" t="s">
        <v>538</v>
      </c>
      <c r="D132" s="29" t="s">
        <v>539</v>
      </c>
      <c r="J132" s="29">
        <v>1.0</v>
      </c>
      <c r="K132" s="29" t="s">
        <v>450</v>
      </c>
      <c r="M132" s="43">
        <f t="shared" si="1"/>
        <v>0</v>
      </c>
    </row>
    <row r="133">
      <c r="A133" s="34">
        <v>45815.47985108796</v>
      </c>
      <c r="B133" s="35" t="s">
        <v>145</v>
      </c>
      <c r="C133" s="35" t="s">
        <v>454</v>
      </c>
      <c r="D133" s="35" t="s">
        <v>540</v>
      </c>
      <c r="J133" s="35">
        <v>1.0</v>
      </c>
      <c r="K133" s="35" t="s">
        <v>450</v>
      </c>
      <c r="M133" s="44">
        <f t="shared" si="1"/>
        <v>0</v>
      </c>
    </row>
    <row r="134">
      <c r="A134" s="28">
        <v>45815.4850515625</v>
      </c>
      <c r="B134" s="29" t="s">
        <v>145</v>
      </c>
      <c r="C134" s="29" t="s">
        <v>461</v>
      </c>
      <c r="D134" s="29" t="s">
        <v>541</v>
      </c>
      <c r="E134" s="29" t="s">
        <v>542</v>
      </c>
      <c r="F134" s="29">
        <v>9.029438127237E12</v>
      </c>
      <c r="G134" s="30" t="s">
        <v>543</v>
      </c>
      <c r="H134" s="40" t="s">
        <v>544</v>
      </c>
      <c r="K134" s="29" t="s">
        <v>459</v>
      </c>
      <c r="M134" s="43">
        <f t="shared" si="1"/>
        <v>1</v>
      </c>
    </row>
    <row r="135">
      <c r="A135" s="34">
        <v>45815.486132129634</v>
      </c>
      <c r="B135" s="35" t="s">
        <v>145</v>
      </c>
      <c r="C135" s="35" t="s">
        <v>154</v>
      </c>
      <c r="D135" s="35" t="s">
        <v>545</v>
      </c>
      <c r="J135" s="35">
        <v>2.0</v>
      </c>
      <c r="K135" s="35" t="s">
        <v>450</v>
      </c>
      <c r="M135" s="44">
        <f t="shared" si="1"/>
        <v>0</v>
      </c>
    </row>
    <row r="136">
      <c r="A136" s="28">
        <v>45815.48671363426</v>
      </c>
      <c r="B136" s="29" t="s">
        <v>120</v>
      </c>
      <c r="C136" s="29" t="s">
        <v>546</v>
      </c>
      <c r="D136" s="29" t="s">
        <v>547</v>
      </c>
      <c r="J136" s="29">
        <v>1.0</v>
      </c>
      <c r="K136" s="29" t="s">
        <v>450</v>
      </c>
      <c r="M136" s="43">
        <f t="shared" si="1"/>
        <v>0</v>
      </c>
    </row>
    <row r="137">
      <c r="A137" s="34">
        <v>45815.54652283565</v>
      </c>
      <c r="B137" s="35" t="s">
        <v>145</v>
      </c>
      <c r="C137" s="35" t="s">
        <v>548</v>
      </c>
      <c r="D137" s="35" t="s">
        <v>549</v>
      </c>
      <c r="J137" s="35">
        <v>1.0</v>
      </c>
      <c r="K137" s="35" t="s">
        <v>450</v>
      </c>
      <c r="M137" s="44">
        <f t="shared" si="1"/>
        <v>0</v>
      </c>
    </row>
    <row r="138">
      <c r="A138" s="28">
        <v>45815.5483937963</v>
      </c>
      <c r="B138" s="29" t="s">
        <v>161</v>
      </c>
      <c r="C138" s="29" t="s">
        <v>477</v>
      </c>
      <c r="D138" s="29" t="s">
        <v>550</v>
      </c>
      <c r="E138" s="29" t="s">
        <v>551</v>
      </c>
      <c r="F138" s="29" t="s">
        <v>552</v>
      </c>
      <c r="G138" s="30" t="s">
        <v>553</v>
      </c>
      <c r="H138" s="40" t="s">
        <v>554</v>
      </c>
      <c r="K138" s="29" t="s">
        <v>459</v>
      </c>
      <c r="M138" s="43">
        <f t="shared" si="1"/>
        <v>1</v>
      </c>
    </row>
    <row r="139">
      <c r="A139" s="34">
        <v>45815.58491615741</v>
      </c>
      <c r="B139" s="35" t="s">
        <v>14</v>
      </c>
      <c r="C139" s="35" t="s">
        <v>500</v>
      </c>
      <c r="D139" s="35" t="s">
        <v>555</v>
      </c>
      <c r="E139" s="35" t="s">
        <v>556</v>
      </c>
      <c r="F139" s="35" t="s">
        <v>557</v>
      </c>
      <c r="G139" s="36" t="s">
        <v>558</v>
      </c>
      <c r="H139" s="41" t="s">
        <v>559</v>
      </c>
      <c r="K139" s="35" t="s">
        <v>459</v>
      </c>
      <c r="M139" s="44">
        <f t="shared" si="1"/>
        <v>1</v>
      </c>
    </row>
    <row r="140">
      <c r="A140" s="28">
        <v>45815.590459189814</v>
      </c>
      <c r="B140" s="29" t="s">
        <v>20</v>
      </c>
      <c r="C140" s="29" t="s">
        <v>560</v>
      </c>
      <c r="D140" s="29" t="s">
        <v>561</v>
      </c>
      <c r="E140" s="29" t="s">
        <v>562</v>
      </c>
      <c r="F140" s="29">
        <v>1.029442562989E12</v>
      </c>
      <c r="G140" s="30" t="s">
        <v>563</v>
      </c>
      <c r="H140" s="40" t="s">
        <v>564</v>
      </c>
      <c r="K140" s="29" t="s">
        <v>459</v>
      </c>
      <c r="M140" s="43">
        <f t="shared" si="1"/>
        <v>1</v>
      </c>
    </row>
    <row r="141">
      <c r="A141" s="34">
        <v>45815.60661300926</v>
      </c>
      <c r="B141" s="35" t="s">
        <v>20</v>
      </c>
      <c r="C141" s="35" t="s">
        <v>36</v>
      </c>
      <c r="D141" s="35" t="s">
        <v>565</v>
      </c>
      <c r="E141" s="35" t="s">
        <v>566</v>
      </c>
      <c r="F141" s="35">
        <v>8.02944301454E12</v>
      </c>
      <c r="G141" s="36" t="s">
        <v>567</v>
      </c>
      <c r="H141" s="35" t="s">
        <v>568</v>
      </c>
      <c r="K141" s="35" t="s">
        <v>459</v>
      </c>
      <c r="M141" s="44">
        <f t="shared" si="1"/>
        <v>1</v>
      </c>
    </row>
    <row r="142">
      <c r="A142" s="28">
        <v>45815.61125269676</v>
      </c>
      <c r="B142" s="29" t="s">
        <v>20</v>
      </c>
      <c r="C142" s="29" t="s">
        <v>569</v>
      </c>
      <c r="D142" s="29" t="s">
        <v>570</v>
      </c>
      <c r="E142" s="29" t="s">
        <v>571</v>
      </c>
      <c r="F142" s="29">
        <v>7.029443424523E12</v>
      </c>
      <c r="G142" s="30" t="s">
        <v>572</v>
      </c>
      <c r="H142" s="40" t="s">
        <v>573</v>
      </c>
      <c r="K142" s="29" t="s">
        <v>459</v>
      </c>
      <c r="M142" s="43">
        <f t="shared" si="1"/>
        <v>1</v>
      </c>
    </row>
    <row r="143">
      <c r="A143" s="34">
        <v>45815.660165995374</v>
      </c>
      <c r="B143" s="35" t="s">
        <v>129</v>
      </c>
      <c r="C143" s="35" t="s">
        <v>130</v>
      </c>
      <c r="D143" s="35" t="s">
        <v>574</v>
      </c>
      <c r="E143" s="35" t="s">
        <v>575</v>
      </c>
      <c r="F143" s="35" t="s">
        <v>576</v>
      </c>
      <c r="G143" s="36" t="s">
        <v>577</v>
      </c>
      <c r="H143" s="35" t="s">
        <v>578</v>
      </c>
      <c r="K143" s="35" t="s">
        <v>459</v>
      </c>
      <c r="M143" s="44">
        <f t="shared" si="1"/>
        <v>1</v>
      </c>
    </row>
    <row r="144">
      <c r="A144" s="28">
        <v>45815.70087598379</v>
      </c>
      <c r="B144" s="29" t="s">
        <v>20</v>
      </c>
      <c r="C144" s="29" t="s">
        <v>579</v>
      </c>
      <c r="D144" s="29" t="s">
        <v>580</v>
      </c>
      <c r="E144" s="29" t="s">
        <v>581</v>
      </c>
      <c r="F144" s="29" t="s">
        <v>582</v>
      </c>
      <c r="G144" s="30" t="s">
        <v>583</v>
      </c>
      <c r="H144" s="40" t="s">
        <v>584</v>
      </c>
      <c r="K144" s="29" t="s">
        <v>459</v>
      </c>
      <c r="M144" s="43">
        <f t="shared" si="1"/>
        <v>1</v>
      </c>
    </row>
    <row r="145">
      <c r="A145" s="34">
        <v>45815.73586570602</v>
      </c>
      <c r="B145" s="35" t="s">
        <v>20</v>
      </c>
      <c r="C145" s="35" t="s">
        <v>560</v>
      </c>
      <c r="D145" s="35" t="s">
        <v>585</v>
      </c>
      <c r="E145" s="35" t="s">
        <v>586</v>
      </c>
      <c r="F145" s="35" t="s">
        <v>587</v>
      </c>
      <c r="G145" s="36" t="s">
        <v>588</v>
      </c>
      <c r="H145" s="41" t="s">
        <v>589</v>
      </c>
      <c r="K145" s="35" t="s">
        <v>459</v>
      </c>
      <c r="M145" s="44">
        <f t="shared" si="1"/>
        <v>1</v>
      </c>
    </row>
    <row r="146">
      <c r="A146" s="28">
        <v>45815.73777221065</v>
      </c>
      <c r="B146" s="29" t="s">
        <v>161</v>
      </c>
      <c r="C146" s="29" t="s">
        <v>590</v>
      </c>
      <c r="D146" s="29" t="s">
        <v>591</v>
      </c>
      <c r="J146" s="29">
        <v>1.0</v>
      </c>
      <c r="K146" s="29" t="s">
        <v>450</v>
      </c>
      <c r="M146" s="43">
        <f t="shared" si="1"/>
        <v>0</v>
      </c>
    </row>
    <row r="147">
      <c r="A147" s="34">
        <v>45815.74381266204</v>
      </c>
      <c r="B147" s="35" t="s">
        <v>20</v>
      </c>
      <c r="C147" s="35" t="s">
        <v>592</v>
      </c>
      <c r="D147" s="35" t="s">
        <v>593</v>
      </c>
      <c r="E147" s="35" t="s">
        <v>594</v>
      </c>
      <c r="F147" s="35">
        <v>8.029448901712E12</v>
      </c>
      <c r="G147" s="36" t="s">
        <v>595</v>
      </c>
      <c r="H147" s="41" t="s">
        <v>596</v>
      </c>
      <c r="K147" s="35" t="s">
        <v>459</v>
      </c>
      <c r="M147" s="44">
        <f t="shared" si="1"/>
        <v>1</v>
      </c>
    </row>
    <row r="148">
      <c r="A148" s="28">
        <v>45815.87987096065</v>
      </c>
      <c r="B148" s="29" t="s">
        <v>20</v>
      </c>
      <c r="C148" s="29" t="s">
        <v>391</v>
      </c>
      <c r="D148" s="29" t="s">
        <v>597</v>
      </c>
      <c r="J148" s="29">
        <v>2.0</v>
      </c>
      <c r="K148" s="29" t="s">
        <v>450</v>
      </c>
      <c r="M148" s="43">
        <f t="shared" si="1"/>
        <v>0</v>
      </c>
    </row>
    <row r="149">
      <c r="A149" s="34">
        <v>45815.896345671295</v>
      </c>
      <c r="B149" s="35" t="s">
        <v>14</v>
      </c>
      <c r="C149" s="35" t="s">
        <v>598</v>
      </c>
      <c r="D149" s="35" t="s">
        <v>599</v>
      </c>
      <c r="E149" s="35" t="s">
        <v>600</v>
      </c>
      <c r="F149" s="35" t="s">
        <v>601</v>
      </c>
      <c r="G149" s="36" t="s">
        <v>602</v>
      </c>
      <c r="H149" s="41" t="s">
        <v>603</v>
      </c>
      <c r="K149" s="35" t="s">
        <v>459</v>
      </c>
      <c r="M149" s="44">
        <f t="shared" si="1"/>
        <v>1</v>
      </c>
    </row>
    <row r="150">
      <c r="A150" s="28">
        <v>45815.91068449074</v>
      </c>
      <c r="B150" s="29" t="s">
        <v>20</v>
      </c>
      <c r="C150" s="29" t="s">
        <v>370</v>
      </c>
      <c r="D150" s="29" t="s">
        <v>604</v>
      </c>
      <c r="E150" s="29" t="s">
        <v>605</v>
      </c>
      <c r="F150" s="29">
        <v>3.029457618888E12</v>
      </c>
      <c r="G150" s="30" t="s">
        <v>606</v>
      </c>
      <c r="H150" s="29" t="s">
        <v>607</v>
      </c>
      <c r="K150" s="29" t="s">
        <v>459</v>
      </c>
      <c r="M150" s="43">
        <f t="shared" si="1"/>
        <v>1</v>
      </c>
    </row>
    <row r="151">
      <c r="A151" s="34">
        <v>45815.91264443287</v>
      </c>
      <c r="B151" s="35" t="s">
        <v>20</v>
      </c>
      <c r="C151" s="35" t="s">
        <v>36</v>
      </c>
      <c r="D151" s="35" t="s">
        <v>608</v>
      </c>
      <c r="E151" s="35" t="s">
        <v>609</v>
      </c>
      <c r="F151" s="35" t="s">
        <v>610</v>
      </c>
      <c r="G151" s="36" t="s">
        <v>611</v>
      </c>
      <c r="H151" s="41" t="s">
        <v>612</v>
      </c>
      <c r="K151" s="35" t="s">
        <v>459</v>
      </c>
      <c r="M151" s="44">
        <f t="shared" si="1"/>
        <v>1</v>
      </c>
    </row>
    <row r="152">
      <c r="A152" s="28">
        <v>45815.92608719907</v>
      </c>
      <c r="B152" s="29" t="s">
        <v>129</v>
      </c>
      <c r="C152" s="29" t="s">
        <v>130</v>
      </c>
      <c r="D152" s="29" t="s">
        <v>613</v>
      </c>
      <c r="E152" s="29" t="s">
        <v>614</v>
      </c>
      <c r="F152" s="29" t="s">
        <v>615</v>
      </c>
      <c r="G152" s="30" t="s">
        <v>616</v>
      </c>
      <c r="H152" s="40" t="s">
        <v>617</v>
      </c>
      <c r="K152" s="29" t="s">
        <v>459</v>
      </c>
      <c r="M152" s="43">
        <f t="shared" si="1"/>
        <v>1</v>
      </c>
    </row>
    <row r="153">
      <c r="A153" s="34">
        <v>45816.429417928244</v>
      </c>
      <c r="B153" s="35" t="s">
        <v>14</v>
      </c>
      <c r="C153" s="35" t="s">
        <v>618</v>
      </c>
      <c r="D153" s="35" t="s">
        <v>619</v>
      </c>
      <c r="J153" s="35">
        <v>1.0</v>
      </c>
      <c r="K153" s="35" t="s">
        <v>450</v>
      </c>
      <c r="M153" s="44">
        <f t="shared" si="1"/>
        <v>0</v>
      </c>
    </row>
    <row r="154">
      <c r="A154" s="28">
        <v>45816.472436145836</v>
      </c>
      <c r="B154" s="29" t="s">
        <v>14</v>
      </c>
      <c r="C154" s="29" t="s">
        <v>493</v>
      </c>
      <c r="D154" s="29" t="s">
        <v>620</v>
      </c>
      <c r="E154" s="29" t="s">
        <v>621</v>
      </c>
      <c r="F154" s="40" t="s">
        <v>622</v>
      </c>
      <c r="G154" s="30" t="s">
        <v>623</v>
      </c>
      <c r="H154" s="40" t="s">
        <v>624</v>
      </c>
      <c r="K154" s="29" t="s">
        <v>459</v>
      </c>
      <c r="M154" s="43">
        <f t="shared" si="1"/>
        <v>1</v>
      </c>
    </row>
    <row r="155">
      <c r="A155" s="34">
        <v>45816.506404907406</v>
      </c>
      <c r="B155" s="35" t="s">
        <v>20</v>
      </c>
      <c r="C155" s="35" t="s">
        <v>36</v>
      </c>
      <c r="D155" s="35" t="s">
        <v>625</v>
      </c>
      <c r="J155" s="35">
        <v>1.0</v>
      </c>
      <c r="K155" s="35" t="s">
        <v>450</v>
      </c>
      <c r="M155" s="44">
        <f t="shared" si="1"/>
        <v>0</v>
      </c>
    </row>
    <row r="156">
      <c r="A156" s="28">
        <v>45816.51468091435</v>
      </c>
      <c r="B156" s="29" t="s">
        <v>20</v>
      </c>
      <c r="C156" s="29" t="s">
        <v>391</v>
      </c>
      <c r="D156" s="29" t="s">
        <v>626</v>
      </c>
      <c r="J156" s="29">
        <v>1.0</v>
      </c>
      <c r="K156" s="29" t="s">
        <v>450</v>
      </c>
      <c r="M156" s="43">
        <f t="shared" si="1"/>
        <v>0</v>
      </c>
    </row>
    <row r="157">
      <c r="A157" s="34">
        <v>45816.51470883102</v>
      </c>
      <c r="B157" s="35" t="s">
        <v>20</v>
      </c>
      <c r="C157" s="35" t="s">
        <v>21</v>
      </c>
      <c r="D157" s="35" t="s">
        <v>627</v>
      </c>
      <c r="J157" s="35">
        <v>1.0</v>
      </c>
      <c r="K157" s="35" t="s">
        <v>450</v>
      </c>
      <c r="M157" s="44">
        <f t="shared" si="1"/>
        <v>0</v>
      </c>
    </row>
    <row r="158">
      <c r="A158" s="28">
        <v>45816.51877765046</v>
      </c>
      <c r="B158" s="29" t="s">
        <v>20</v>
      </c>
      <c r="C158" s="29" t="s">
        <v>560</v>
      </c>
      <c r="D158" s="29" t="s">
        <v>628</v>
      </c>
      <c r="J158" s="29">
        <v>1.0</v>
      </c>
      <c r="K158" s="29" t="s">
        <v>450</v>
      </c>
      <c r="M158" s="43">
        <f t="shared" si="1"/>
        <v>0</v>
      </c>
    </row>
    <row r="159">
      <c r="A159" s="34">
        <v>45816.522389895836</v>
      </c>
      <c r="B159" s="35" t="s">
        <v>20</v>
      </c>
      <c r="C159" s="35" t="s">
        <v>370</v>
      </c>
      <c r="D159" s="35" t="s">
        <v>629</v>
      </c>
      <c r="J159" s="35">
        <v>1.0</v>
      </c>
      <c r="K159" s="35" t="s">
        <v>450</v>
      </c>
      <c r="M159" s="44">
        <f t="shared" si="1"/>
        <v>0</v>
      </c>
    </row>
    <row r="160">
      <c r="A160" s="28">
        <v>45816.52687920139</v>
      </c>
      <c r="B160" s="29" t="s">
        <v>20</v>
      </c>
      <c r="C160" s="29" t="s">
        <v>630</v>
      </c>
      <c r="D160" s="29" t="s">
        <v>631</v>
      </c>
      <c r="J160" s="29">
        <v>2.0</v>
      </c>
      <c r="K160" s="29" t="s">
        <v>450</v>
      </c>
      <c r="M160" s="43">
        <f t="shared" si="1"/>
        <v>0</v>
      </c>
    </row>
    <row r="161">
      <c r="A161" s="34">
        <v>45816.53446480324</v>
      </c>
      <c r="B161" s="35" t="s">
        <v>129</v>
      </c>
      <c r="C161" s="35" t="s">
        <v>420</v>
      </c>
      <c r="D161" s="35" t="s">
        <v>632</v>
      </c>
      <c r="J161" s="35">
        <v>1.0</v>
      </c>
      <c r="K161" s="35" t="s">
        <v>450</v>
      </c>
      <c r="M161" s="44">
        <f t="shared" si="1"/>
        <v>0</v>
      </c>
    </row>
    <row r="162">
      <c r="A162" s="28">
        <v>45816.53590567129</v>
      </c>
      <c r="B162" s="29" t="s">
        <v>20</v>
      </c>
      <c r="C162" s="29" t="s">
        <v>125</v>
      </c>
      <c r="D162" s="29" t="s">
        <v>633</v>
      </c>
      <c r="J162" s="29">
        <v>1.0</v>
      </c>
      <c r="K162" s="29" t="s">
        <v>450</v>
      </c>
      <c r="M162" s="43">
        <f t="shared" si="1"/>
        <v>0</v>
      </c>
    </row>
    <row r="163">
      <c r="A163" s="34">
        <v>45816.53768771991</v>
      </c>
      <c r="B163" s="35" t="s">
        <v>20</v>
      </c>
      <c r="C163" s="35" t="s">
        <v>634</v>
      </c>
      <c r="D163" s="35" t="s">
        <v>635</v>
      </c>
      <c r="J163" s="35">
        <v>1.0</v>
      </c>
      <c r="K163" s="35" t="s">
        <v>450</v>
      </c>
      <c r="M163" s="44">
        <f t="shared" si="1"/>
        <v>0</v>
      </c>
    </row>
    <row r="164">
      <c r="A164" s="28">
        <v>45816.54259056713</v>
      </c>
      <c r="B164" s="29" t="s">
        <v>20</v>
      </c>
      <c r="C164" s="29" t="s">
        <v>391</v>
      </c>
      <c r="D164" s="29" t="s">
        <v>636</v>
      </c>
      <c r="J164" s="29">
        <v>2.0</v>
      </c>
      <c r="K164" s="29" t="s">
        <v>450</v>
      </c>
      <c r="M164" s="43">
        <f t="shared" si="1"/>
        <v>0</v>
      </c>
    </row>
    <row r="165">
      <c r="A165" s="34">
        <v>45816.5437293287</v>
      </c>
      <c r="B165" s="35" t="s">
        <v>20</v>
      </c>
      <c r="C165" s="35" t="s">
        <v>637</v>
      </c>
      <c r="D165" s="35" t="s">
        <v>638</v>
      </c>
      <c r="J165" s="35">
        <v>1.0</v>
      </c>
      <c r="K165" s="35" t="s">
        <v>450</v>
      </c>
      <c r="M165" s="44">
        <f t="shared" si="1"/>
        <v>0</v>
      </c>
    </row>
    <row r="166">
      <c r="A166" s="28">
        <v>45816.54410783565</v>
      </c>
      <c r="B166" s="29" t="s">
        <v>20</v>
      </c>
      <c r="C166" s="29" t="s">
        <v>370</v>
      </c>
      <c r="D166" s="29" t="s">
        <v>639</v>
      </c>
      <c r="J166" s="29">
        <v>1.0</v>
      </c>
      <c r="K166" s="29" t="s">
        <v>450</v>
      </c>
      <c r="M166" s="43">
        <f t="shared" si="1"/>
        <v>0</v>
      </c>
    </row>
    <row r="167">
      <c r="A167" s="34">
        <v>45816.54663344908</v>
      </c>
      <c r="B167" s="35" t="s">
        <v>20</v>
      </c>
      <c r="C167" s="35" t="s">
        <v>640</v>
      </c>
      <c r="D167" s="35" t="s">
        <v>641</v>
      </c>
      <c r="J167" s="35">
        <v>1.0</v>
      </c>
      <c r="K167" s="35" t="s">
        <v>450</v>
      </c>
      <c r="M167" s="44">
        <f t="shared" si="1"/>
        <v>0</v>
      </c>
    </row>
    <row r="168">
      <c r="A168" s="28">
        <v>45816.54749070602</v>
      </c>
      <c r="B168" s="29" t="s">
        <v>20</v>
      </c>
      <c r="C168" s="29" t="s">
        <v>376</v>
      </c>
      <c r="D168" s="29" t="s">
        <v>642</v>
      </c>
      <c r="J168" s="29">
        <v>1.0</v>
      </c>
      <c r="K168" s="29" t="s">
        <v>450</v>
      </c>
      <c r="M168" s="43">
        <f t="shared" si="1"/>
        <v>0</v>
      </c>
    </row>
    <row r="169">
      <c r="A169" s="34">
        <v>45816.547672002314</v>
      </c>
      <c r="B169" s="35" t="s">
        <v>20</v>
      </c>
      <c r="C169" s="35" t="s">
        <v>391</v>
      </c>
      <c r="D169" s="35" t="s">
        <v>643</v>
      </c>
      <c r="J169" s="35">
        <v>1.0</v>
      </c>
      <c r="K169" s="35" t="s">
        <v>450</v>
      </c>
      <c r="M169" s="44">
        <f t="shared" si="1"/>
        <v>0</v>
      </c>
    </row>
    <row r="170">
      <c r="A170" s="28">
        <v>45816.54896185185</v>
      </c>
      <c r="B170" s="29" t="s">
        <v>20</v>
      </c>
      <c r="C170" s="29" t="s">
        <v>644</v>
      </c>
      <c r="D170" s="29" t="s">
        <v>645</v>
      </c>
      <c r="J170" s="29">
        <v>1.0</v>
      </c>
      <c r="K170" s="29" t="s">
        <v>450</v>
      </c>
      <c r="M170" s="43">
        <f t="shared" si="1"/>
        <v>0</v>
      </c>
    </row>
    <row r="171">
      <c r="A171" s="34">
        <v>45816.55052796296</v>
      </c>
      <c r="B171" s="35" t="s">
        <v>20</v>
      </c>
      <c r="C171" s="35" t="s">
        <v>391</v>
      </c>
      <c r="D171" s="35" t="s">
        <v>646</v>
      </c>
      <c r="E171" s="35" t="s">
        <v>647</v>
      </c>
      <c r="F171" s="35">
        <v>4.02947226991E12</v>
      </c>
      <c r="G171" s="36" t="s">
        <v>648</v>
      </c>
      <c r="H171" s="41" t="s">
        <v>649</v>
      </c>
      <c r="K171" s="35" t="s">
        <v>459</v>
      </c>
      <c r="M171" s="44">
        <f t="shared" si="1"/>
        <v>1</v>
      </c>
    </row>
    <row r="172">
      <c r="A172" s="28">
        <v>45816.552312280095</v>
      </c>
      <c r="B172" s="29" t="s">
        <v>20</v>
      </c>
      <c r="C172" s="29" t="s">
        <v>650</v>
      </c>
      <c r="D172" s="29" t="s">
        <v>651</v>
      </c>
      <c r="J172" s="29">
        <v>1.0</v>
      </c>
      <c r="K172" s="29" t="s">
        <v>450</v>
      </c>
      <c r="M172" s="43">
        <f t="shared" si="1"/>
        <v>0</v>
      </c>
    </row>
    <row r="173">
      <c r="A173" s="34">
        <v>45816.553536817126</v>
      </c>
      <c r="B173" s="35" t="s">
        <v>20</v>
      </c>
      <c r="C173" s="35" t="s">
        <v>36</v>
      </c>
      <c r="D173" s="35" t="s">
        <v>652</v>
      </c>
      <c r="J173" s="35">
        <v>1.0</v>
      </c>
      <c r="K173" s="35" t="s">
        <v>450</v>
      </c>
      <c r="M173" s="44">
        <f t="shared" si="1"/>
        <v>0</v>
      </c>
    </row>
    <row r="174">
      <c r="A174" s="28">
        <v>45816.55354238426</v>
      </c>
      <c r="B174" s="29" t="s">
        <v>20</v>
      </c>
      <c r="C174" s="29" t="s">
        <v>560</v>
      </c>
      <c r="D174" s="29" t="s">
        <v>653</v>
      </c>
      <c r="J174" s="29">
        <v>1.0</v>
      </c>
      <c r="K174" s="29" t="s">
        <v>450</v>
      </c>
      <c r="M174" s="43">
        <f t="shared" si="1"/>
        <v>0</v>
      </c>
    </row>
    <row r="175">
      <c r="A175" s="34">
        <v>45816.55360810185</v>
      </c>
      <c r="B175" s="35" t="s">
        <v>20</v>
      </c>
      <c r="C175" s="35" t="s">
        <v>654</v>
      </c>
      <c r="D175" s="35" t="s">
        <v>655</v>
      </c>
      <c r="J175" s="35">
        <v>1.0</v>
      </c>
      <c r="K175" s="35" t="s">
        <v>450</v>
      </c>
      <c r="M175" s="44">
        <f t="shared" si="1"/>
        <v>0</v>
      </c>
    </row>
    <row r="176">
      <c r="A176" s="28">
        <v>45816.56319375</v>
      </c>
      <c r="B176" s="29" t="s">
        <v>20</v>
      </c>
      <c r="C176" s="29" t="s">
        <v>370</v>
      </c>
      <c r="D176" s="29" t="s">
        <v>656</v>
      </c>
      <c r="E176" s="29" t="s">
        <v>657</v>
      </c>
      <c r="F176" s="29">
        <v>2.029472754892E12</v>
      </c>
      <c r="G176" s="30" t="s">
        <v>658</v>
      </c>
      <c r="H176" s="40" t="s">
        <v>659</v>
      </c>
      <c r="K176" s="29" t="s">
        <v>459</v>
      </c>
      <c r="M176" s="43">
        <f t="shared" si="1"/>
        <v>1</v>
      </c>
    </row>
    <row r="177">
      <c r="A177" s="34">
        <v>45816.57505809028</v>
      </c>
      <c r="B177" s="35" t="s">
        <v>20</v>
      </c>
      <c r="C177" s="35" t="s">
        <v>89</v>
      </c>
      <c r="D177" s="35" t="s">
        <v>660</v>
      </c>
      <c r="J177" s="35">
        <v>1.0</v>
      </c>
      <c r="K177" s="35" t="s">
        <v>450</v>
      </c>
      <c r="M177" s="44">
        <f t="shared" si="1"/>
        <v>0</v>
      </c>
    </row>
    <row r="178">
      <c r="A178" s="28">
        <v>45816.61284826389</v>
      </c>
      <c r="B178" s="29" t="s">
        <v>20</v>
      </c>
      <c r="C178" s="29" t="s">
        <v>560</v>
      </c>
      <c r="D178" s="29" t="s">
        <v>661</v>
      </c>
      <c r="J178" s="29">
        <v>1.0</v>
      </c>
      <c r="K178" s="29" t="s">
        <v>450</v>
      </c>
      <c r="M178" s="43">
        <f t="shared" si="1"/>
        <v>0</v>
      </c>
    </row>
    <row r="179">
      <c r="A179" s="34">
        <v>45816.61354922454</v>
      </c>
      <c r="B179" s="35" t="s">
        <v>20</v>
      </c>
      <c r="C179" s="35" t="s">
        <v>662</v>
      </c>
      <c r="D179" s="35" t="s">
        <v>663</v>
      </c>
      <c r="J179" s="35">
        <v>1.0</v>
      </c>
      <c r="K179" s="35" t="s">
        <v>450</v>
      </c>
      <c r="M179" s="44">
        <f t="shared" si="1"/>
        <v>0</v>
      </c>
    </row>
    <row r="180">
      <c r="A180" s="28">
        <v>45816.620464120366</v>
      </c>
      <c r="B180" s="29" t="s">
        <v>20</v>
      </c>
      <c r="C180" s="29" t="s">
        <v>370</v>
      </c>
      <c r="D180" s="29" t="s">
        <v>664</v>
      </c>
      <c r="J180" s="29">
        <v>1.0</v>
      </c>
      <c r="K180" s="29" t="s">
        <v>450</v>
      </c>
      <c r="M180" s="43">
        <f t="shared" si="1"/>
        <v>0</v>
      </c>
    </row>
    <row r="181">
      <c r="A181" s="34">
        <v>45816.630107523146</v>
      </c>
      <c r="B181" s="35" t="s">
        <v>46</v>
      </c>
      <c r="C181" s="35" t="s">
        <v>665</v>
      </c>
      <c r="D181" s="35" t="s">
        <v>666</v>
      </c>
      <c r="E181" s="35" t="s">
        <v>667</v>
      </c>
      <c r="F181" s="35">
        <v>251329.0</v>
      </c>
      <c r="G181" s="36" t="s">
        <v>668</v>
      </c>
      <c r="H181" s="35">
        <v>1.2635030541E10</v>
      </c>
      <c r="K181" s="35" t="s">
        <v>459</v>
      </c>
      <c r="M181" s="44">
        <f t="shared" si="1"/>
        <v>1</v>
      </c>
    </row>
    <row r="182">
      <c r="A182" s="28">
        <v>45816.643985625</v>
      </c>
      <c r="B182" s="29" t="s">
        <v>20</v>
      </c>
      <c r="C182" s="29" t="s">
        <v>21</v>
      </c>
      <c r="D182" s="29" t="s">
        <v>669</v>
      </c>
      <c r="E182" s="29" t="s">
        <v>670</v>
      </c>
      <c r="F182" s="29">
        <v>3.029476166729E12</v>
      </c>
      <c r="G182" s="30" t="s">
        <v>671</v>
      </c>
      <c r="H182" s="40" t="s">
        <v>672</v>
      </c>
      <c r="K182" s="29" t="s">
        <v>459</v>
      </c>
      <c r="M182" s="43">
        <f t="shared" si="1"/>
        <v>1</v>
      </c>
    </row>
    <row r="183">
      <c r="A183" s="34">
        <v>45816.64536384259</v>
      </c>
      <c r="B183" s="35" t="s">
        <v>20</v>
      </c>
      <c r="C183" s="35" t="s">
        <v>370</v>
      </c>
      <c r="D183" s="35" t="s">
        <v>673</v>
      </c>
      <c r="J183" s="35">
        <v>1.0</v>
      </c>
      <c r="K183" s="35" t="s">
        <v>450</v>
      </c>
      <c r="M183" s="44">
        <f t="shared" si="1"/>
        <v>0</v>
      </c>
    </row>
    <row r="184">
      <c r="A184" s="28">
        <v>45816.67095002315</v>
      </c>
      <c r="B184" s="29" t="s">
        <v>20</v>
      </c>
      <c r="C184" s="29" t="s">
        <v>674</v>
      </c>
      <c r="D184" s="29" t="s">
        <v>675</v>
      </c>
      <c r="J184" s="29">
        <v>1.0</v>
      </c>
      <c r="K184" s="29" t="s">
        <v>450</v>
      </c>
      <c r="M184" s="43">
        <f t="shared" si="1"/>
        <v>0</v>
      </c>
    </row>
    <row r="185">
      <c r="A185" s="34">
        <v>45816.68333325232</v>
      </c>
      <c r="B185" s="35" t="s">
        <v>20</v>
      </c>
      <c r="C185" s="35" t="s">
        <v>676</v>
      </c>
      <c r="D185" s="35" t="s">
        <v>677</v>
      </c>
      <c r="J185" s="35">
        <v>1.0</v>
      </c>
      <c r="K185" s="35" t="s">
        <v>450</v>
      </c>
      <c r="M185" s="44">
        <f t="shared" si="1"/>
        <v>0</v>
      </c>
    </row>
    <row r="186">
      <c r="A186" s="28">
        <v>45816.71012289352</v>
      </c>
      <c r="B186" s="29" t="s">
        <v>20</v>
      </c>
      <c r="C186" s="29" t="s">
        <v>21</v>
      </c>
      <c r="D186" s="29" t="s">
        <v>678</v>
      </c>
      <c r="J186" s="29">
        <v>1.0</v>
      </c>
      <c r="K186" s="29" t="s">
        <v>450</v>
      </c>
      <c r="M186" s="43">
        <f t="shared" si="1"/>
        <v>0</v>
      </c>
    </row>
    <row r="187">
      <c r="A187" s="34">
        <v>45816.74597405092</v>
      </c>
      <c r="B187" s="35" t="s">
        <v>20</v>
      </c>
      <c r="C187" s="35" t="s">
        <v>21</v>
      </c>
      <c r="D187" s="35" t="s">
        <v>679</v>
      </c>
      <c r="J187" s="35">
        <v>1.0</v>
      </c>
      <c r="K187" s="35" t="s">
        <v>450</v>
      </c>
      <c r="M187" s="44">
        <f t="shared" si="1"/>
        <v>0</v>
      </c>
    </row>
    <row r="188">
      <c r="A188" s="28">
        <v>45816.7479274537</v>
      </c>
      <c r="B188" s="29" t="s">
        <v>20</v>
      </c>
      <c r="C188" s="29" t="s">
        <v>183</v>
      </c>
      <c r="D188" s="29" t="s">
        <v>680</v>
      </c>
      <c r="J188" s="29">
        <v>1.0</v>
      </c>
      <c r="K188" s="29" t="s">
        <v>450</v>
      </c>
      <c r="M188" s="43">
        <f t="shared" si="1"/>
        <v>0</v>
      </c>
    </row>
    <row r="189">
      <c r="A189" s="34">
        <v>45816.774144027775</v>
      </c>
      <c r="B189" s="35" t="s">
        <v>20</v>
      </c>
      <c r="C189" s="35" t="s">
        <v>681</v>
      </c>
      <c r="D189" s="35" t="s">
        <v>682</v>
      </c>
      <c r="E189" s="35" t="s">
        <v>683</v>
      </c>
      <c r="F189" s="35" t="s">
        <v>684</v>
      </c>
      <c r="G189" s="36" t="s">
        <v>685</v>
      </c>
      <c r="H189" s="41" t="s">
        <v>686</v>
      </c>
      <c r="K189" s="35" t="s">
        <v>459</v>
      </c>
      <c r="M189" s="44">
        <f t="shared" si="1"/>
        <v>1</v>
      </c>
    </row>
    <row r="190">
      <c r="A190" s="28">
        <v>45816.785197881945</v>
      </c>
      <c r="B190" s="29" t="s">
        <v>129</v>
      </c>
      <c r="C190" s="29" t="s">
        <v>687</v>
      </c>
      <c r="D190" s="29" t="s">
        <v>688</v>
      </c>
      <c r="J190" s="29">
        <v>1.0</v>
      </c>
      <c r="K190" s="29" t="s">
        <v>450</v>
      </c>
      <c r="M190" s="43">
        <f t="shared" si="1"/>
        <v>0</v>
      </c>
    </row>
    <row r="191">
      <c r="A191" s="34">
        <v>45816.79375832176</v>
      </c>
      <c r="B191" s="35" t="s">
        <v>46</v>
      </c>
      <c r="C191" s="35" t="s">
        <v>55</v>
      </c>
      <c r="D191" s="35" t="s">
        <v>689</v>
      </c>
      <c r="J191" s="35">
        <v>1.0</v>
      </c>
      <c r="K191" s="35" t="s">
        <v>450</v>
      </c>
      <c r="M191" s="44">
        <f t="shared" si="1"/>
        <v>0</v>
      </c>
    </row>
    <row r="192">
      <c r="A192" s="28">
        <v>45816.8027096875</v>
      </c>
      <c r="B192" s="29" t="s">
        <v>20</v>
      </c>
      <c r="C192" s="29" t="s">
        <v>21</v>
      </c>
      <c r="D192" s="29" t="s">
        <v>690</v>
      </c>
      <c r="E192" s="29" t="s">
        <v>691</v>
      </c>
      <c r="F192" s="29" t="s">
        <v>692</v>
      </c>
      <c r="G192" s="30" t="s">
        <v>693</v>
      </c>
      <c r="H192" s="29">
        <v>9.217137388E9</v>
      </c>
      <c r="K192" s="29" t="s">
        <v>459</v>
      </c>
      <c r="M192" s="43">
        <f t="shared" si="1"/>
        <v>1</v>
      </c>
    </row>
    <row r="193">
      <c r="A193" s="34">
        <v>45816.80428640047</v>
      </c>
      <c r="B193" s="35" t="s">
        <v>20</v>
      </c>
      <c r="C193" s="35" t="s">
        <v>694</v>
      </c>
      <c r="D193" s="35" t="s">
        <v>695</v>
      </c>
      <c r="J193" s="35">
        <v>1.0</v>
      </c>
      <c r="K193" s="35" t="s">
        <v>450</v>
      </c>
      <c r="M193" s="44">
        <f t="shared" si="1"/>
        <v>0</v>
      </c>
    </row>
    <row r="194">
      <c r="A194" s="28">
        <v>45816.805924305554</v>
      </c>
      <c r="B194" s="29" t="s">
        <v>20</v>
      </c>
      <c r="C194" s="29" t="s">
        <v>391</v>
      </c>
      <c r="D194" s="29" t="s">
        <v>696</v>
      </c>
      <c r="J194" s="29">
        <v>1.0</v>
      </c>
      <c r="K194" s="29" t="s">
        <v>450</v>
      </c>
      <c r="M194" s="43">
        <f t="shared" si="1"/>
        <v>0</v>
      </c>
    </row>
    <row r="195">
      <c r="A195" s="34">
        <v>45816.81159570602</v>
      </c>
      <c r="B195" s="35" t="s">
        <v>145</v>
      </c>
      <c r="C195" s="35" t="s">
        <v>154</v>
      </c>
      <c r="D195" s="35" t="s">
        <v>697</v>
      </c>
      <c r="E195" s="35" t="s">
        <v>698</v>
      </c>
      <c r="F195" s="35">
        <v>7.029483838163E12</v>
      </c>
      <c r="G195" s="36" t="s">
        <v>699</v>
      </c>
      <c r="H195" s="41" t="s">
        <v>700</v>
      </c>
      <c r="K195" s="35" t="s">
        <v>459</v>
      </c>
      <c r="M195" s="44">
        <f t="shared" si="1"/>
        <v>1</v>
      </c>
    </row>
    <row r="196">
      <c r="A196" s="28">
        <v>45816.82686427083</v>
      </c>
      <c r="B196" s="29" t="s">
        <v>46</v>
      </c>
      <c r="C196" s="29" t="s">
        <v>47</v>
      </c>
      <c r="D196" s="29" t="s">
        <v>701</v>
      </c>
      <c r="J196" s="29">
        <v>1.0</v>
      </c>
      <c r="K196" s="29" t="s">
        <v>450</v>
      </c>
      <c r="M196" s="43">
        <f t="shared" si="1"/>
        <v>0</v>
      </c>
    </row>
    <row r="197">
      <c r="A197" s="34">
        <v>45816.83529112268</v>
      </c>
      <c r="B197" s="35" t="s">
        <v>129</v>
      </c>
      <c r="C197" s="35" t="s">
        <v>420</v>
      </c>
      <c r="D197" s="35" t="s">
        <v>702</v>
      </c>
      <c r="E197" s="35" t="s">
        <v>703</v>
      </c>
      <c r="F197" s="35" t="s">
        <v>704</v>
      </c>
      <c r="G197" s="36" t="s">
        <v>705</v>
      </c>
      <c r="H197" s="35" t="s">
        <v>706</v>
      </c>
      <c r="K197" s="35" t="s">
        <v>459</v>
      </c>
      <c r="M197" s="44">
        <f t="shared" si="1"/>
        <v>1</v>
      </c>
    </row>
    <row r="198">
      <c r="A198" s="28">
        <v>45816.84031231482</v>
      </c>
      <c r="B198" s="29" t="s">
        <v>20</v>
      </c>
      <c r="C198" s="29" t="s">
        <v>370</v>
      </c>
      <c r="D198" s="29" t="s">
        <v>707</v>
      </c>
      <c r="J198" s="29">
        <v>1.0</v>
      </c>
      <c r="K198" s="29" t="s">
        <v>450</v>
      </c>
      <c r="M198" s="43">
        <f t="shared" si="1"/>
        <v>0</v>
      </c>
    </row>
    <row r="199">
      <c r="A199" s="34">
        <v>45816.85633521991</v>
      </c>
      <c r="B199" s="35" t="s">
        <v>161</v>
      </c>
      <c r="C199" s="35" t="s">
        <v>708</v>
      </c>
      <c r="D199" s="35" t="s">
        <v>709</v>
      </c>
      <c r="J199" s="35">
        <v>1.0</v>
      </c>
      <c r="K199" s="35" t="s">
        <v>450</v>
      </c>
      <c r="M199" s="44">
        <f t="shared" si="1"/>
        <v>0</v>
      </c>
    </row>
    <row r="200">
      <c r="A200" s="28">
        <v>45816.88761609954</v>
      </c>
      <c r="B200" s="29" t="s">
        <v>20</v>
      </c>
      <c r="C200" s="29" t="s">
        <v>710</v>
      </c>
      <c r="D200" s="29" t="s">
        <v>711</v>
      </c>
      <c r="J200" s="29">
        <v>1.0</v>
      </c>
      <c r="K200" s="29" t="s">
        <v>450</v>
      </c>
      <c r="M200" s="43">
        <f t="shared" si="1"/>
        <v>0</v>
      </c>
    </row>
    <row r="201">
      <c r="A201" s="34">
        <v>45816.88799271991</v>
      </c>
      <c r="B201" s="35" t="s">
        <v>46</v>
      </c>
      <c r="C201" s="35" t="s">
        <v>712</v>
      </c>
      <c r="D201" s="35" t="s">
        <v>713</v>
      </c>
      <c r="J201" s="35">
        <v>1.0</v>
      </c>
      <c r="K201" s="35" t="s">
        <v>450</v>
      </c>
      <c r="M201" s="44">
        <f t="shared" si="1"/>
        <v>0</v>
      </c>
    </row>
    <row r="202">
      <c r="A202" s="28">
        <v>45816.88884763889</v>
      </c>
      <c r="B202" s="29" t="s">
        <v>161</v>
      </c>
      <c r="C202" s="29" t="s">
        <v>590</v>
      </c>
      <c r="D202" s="29" t="s">
        <v>714</v>
      </c>
      <c r="E202" s="29" t="s">
        <v>715</v>
      </c>
      <c r="F202" s="29">
        <v>9.029487559833E12</v>
      </c>
      <c r="G202" s="30" t="s">
        <v>716</v>
      </c>
      <c r="H202" s="40" t="s">
        <v>717</v>
      </c>
      <c r="K202" s="29" t="s">
        <v>459</v>
      </c>
      <c r="M202" s="43">
        <f t="shared" si="1"/>
        <v>1</v>
      </c>
    </row>
    <row r="203">
      <c r="A203" s="34">
        <v>45816.89278064815</v>
      </c>
      <c r="B203" s="35" t="s">
        <v>145</v>
      </c>
      <c r="C203" s="35" t="s">
        <v>461</v>
      </c>
      <c r="D203" s="35" t="s">
        <v>718</v>
      </c>
      <c r="J203" s="35">
        <v>1.0</v>
      </c>
      <c r="K203" s="35" t="s">
        <v>450</v>
      </c>
      <c r="M203" s="44">
        <f t="shared" si="1"/>
        <v>0</v>
      </c>
    </row>
    <row r="204">
      <c r="A204" s="28">
        <v>45816.893210752314</v>
      </c>
      <c r="B204" s="29" t="s">
        <v>145</v>
      </c>
      <c r="C204" s="29" t="s">
        <v>461</v>
      </c>
      <c r="D204" s="29" t="s">
        <v>719</v>
      </c>
      <c r="J204" s="29">
        <v>1.0</v>
      </c>
      <c r="K204" s="29" t="s">
        <v>450</v>
      </c>
      <c r="M204" s="43">
        <f t="shared" si="1"/>
        <v>0</v>
      </c>
    </row>
    <row r="205">
      <c r="A205" s="34">
        <v>45816.89559623842</v>
      </c>
      <c r="B205" s="35" t="s">
        <v>145</v>
      </c>
      <c r="C205" s="35" t="s">
        <v>720</v>
      </c>
      <c r="D205" s="35" t="s">
        <v>721</v>
      </c>
      <c r="J205" s="35">
        <v>1.0</v>
      </c>
      <c r="K205" s="35" t="s">
        <v>450</v>
      </c>
      <c r="M205" s="44">
        <f t="shared" si="1"/>
        <v>0</v>
      </c>
    </row>
    <row r="206">
      <c r="A206" s="28">
        <v>45816.89568616898</v>
      </c>
      <c r="B206" s="29" t="s">
        <v>46</v>
      </c>
      <c r="C206" s="29" t="s">
        <v>722</v>
      </c>
      <c r="D206" s="29" t="s">
        <v>723</v>
      </c>
      <c r="J206" s="29">
        <v>1.0</v>
      </c>
      <c r="K206" s="29" t="s">
        <v>450</v>
      </c>
      <c r="M206" s="43">
        <f t="shared" si="1"/>
        <v>0</v>
      </c>
    </row>
    <row r="207">
      <c r="A207" s="34">
        <v>45816.90118901621</v>
      </c>
      <c r="B207" s="35" t="s">
        <v>120</v>
      </c>
      <c r="C207" s="35" t="s">
        <v>441</v>
      </c>
      <c r="D207" s="35" t="s">
        <v>724</v>
      </c>
      <c r="J207" s="35">
        <v>1.0</v>
      </c>
      <c r="K207" s="35" t="s">
        <v>450</v>
      </c>
      <c r="M207" s="44">
        <f t="shared" si="1"/>
        <v>0</v>
      </c>
    </row>
    <row r="208">
      <c r="A208" s="28">
        <v>45816.90225306713</v>
      </c>
      <c r="B208" s="29" t="s">
        <v>145</v>
      </c>
      <c r="C208" s="29" t="s">
        <v>454</v>
      </c>
      <c r="D208" s="29" t="s">
        <v>725</v>
      </c>
      <c r="J208" s="29">
        <v>1.0</v>
      </c>
      <c r="K208" s="29" t="s">
        <v>450</v>
      </c>
      <c r="M208" s="43">
        <f t="shared" si="1"/>
        <v>0</v>
      </c>
    </row>
    <row r="209">
      <c r="A209" s="34">
        <v>45816.90327098379</v>
      </c>
      <c r="B209" s="35" t="s">
        <v>145</v>
      </c>
      <c r="C209" s="35" t="s">
        <v>461</v>
      </c>
      <c r="D209" s="35" t="s">
        <v>726</v>
      </c>
      <c r="J209" s="35">
        <v>1.0</v>
      </c>
      <c r="K209" s="35" t="s">
        <v>450</v>
      </c>
      <c r="M209" s="44">
        <f t="shared" si="1"/>
        <v>0</v>
      </c>
    </row>
    <row r="210">
      <c r="A210" s="28">
        <v>45816.906115555554</v>
      </c>
      <c r="B210" s="29" t="s">
        <v>46</v>
      </c>
      <c r="C210" s="29" t="s">
        <v>727</v>
      </c>
      <c r="D210" s="29" t="s">
        <v>728</v>
      </c>
      <c r="J210" s="29">
        <v>1.0</v>
      </c>
      <c r="K210" s="29" t="s">
        <v>450</v>
      </c>
      <c r="M210" s="43">
        <f t="shared" si="1"/>
        <v>0</v>
      </c>
    </row>
    <row r="211">
      <c r="A211" s="34">
        <v>45816.9069633912</v>
      </c>
      <c r="B211" s="35" t="s">
        <v>46</v>
      </c>
      <c r="C211" s="35" t="s">
        <v>84</v>
      </c>
      <c r="D211" s="35" t="s">
        <v>729</v>
      </c>
      <c r="J211" s="35">
        <v>1.0</v>
      </c>
      <c r="K211" s="35" t="s">
        <v>450</v>
      </c>
      <c r="M211" s="44">
        <f t="shared" si="1"/>
        <v>0</v>
      </c>
    </row>
    <row r="212">
      <c r="A212" s="28">
        <v>45816.90854638889</v>
      </c>
      <c r="B212" s="29" t="s">
        <v>46</v>
      </c>
      <c r="C212" s="29" t="s">
        <v>72</v>
      </c>
      <c r="D212" s="29" t="s">
        <v>730</v>
      </c>
      <c r="J212" s="29">
        <v>2.0</v>
      </c>
      <c r="K212" s="29" t="s">
        <v>450</v>
      </c>
      <c r="M212" s="43">
        <f t="shared" si="1"/>
        <v>0</v>
      </c>
    </row>
    <row r="213">
      <c r="A213" s="34">
        <v>45816.9095033912</v>
      </c>
      <c r="B213" s="35" t="s">
        <v>46</v>
      </c>
      <c r="C213" s="35" t="s">
        <v>731</v>
      </c>
      <c r="D213" s="35" t="s">
        <v>732</v>
      </c>
      <c r="J213" s="35">
        <v>1.0</v>
      </c>
      <c r="K213" s="35" t="s">
        <v>450</v>
      </c>
      <c r="M213" s="44">
        <f t="shared" si="1"/>
        <v>0</v>
      </c>
    </row>
    <row r="214">
      <c r="A214" s="28">
        <v>45816.91027756945</v>
      </c>
      <c r="B214" s="29" t="s">
        <v>46</v>
      </c>
      <c r="C214" s="29" t="s">
        <v>55</v>
      </c>
      <c r="D214" s="29" t="s">
        <v>733</v>
      </c>
      <c r="J214" s="29">
        <v>1.0</v>
      </c>
      <c r="K214" s="29" t="s">
        <v>450</v>
      </c>
      <c r="M214" s="43">
        <f t="shared" si="1"/>
        <v>0</v>
      </c>
    </row>
    <row r="215">
      <c r="A215" s="34">
        <v>45816.91349842593</v>
      </c>
      <c r="B215" s="35" t="s">
        <v>120</v>
      </c>
      <c r="C215" s="35" t="s">
        <v>441</v>
      </c>
      <c r="D215" s="35" t="s">
        <v>734</v>
      </c>
      <c r="J215" s="35">
        <v>1.0</v>
      </c>
      <c r="K215" s="35" t="s">
        <v>450</v>
      </c>
      <c r="M215" s="44">
        <f t="shared" si="1"/>
        <v>0</v>
      </c>
    </row>
    <row r="216">
      <c r="A216" s="28">
        <v>45816.9138059375</v>
      </c>
      <c r="B216" s="29" t="s">
        <v>145</v>
      </c>
      <c r="C216" s="29" t="s">
        <v>454</v>
      </c>
      <c r="D216" s="29" t="s">
        <v>735</v>
      </c>
      <c r="J216" s="29">
        <v>2.0</v>
      </c>
      <c r="K216" s="29" t="s">
        <v>450</v>
      </c>
      <c r="M216" s="43">
        <f t="shared" si="1"/>
        <v>0</v>
      </c>
    </row>
    <row r="217">
      <c r="A217" s="34">
        <v>45816.91932511574</v>
      </c>
      <c r="B217" s="35" t="s">
        <v>145</v>
      </c>
      <c r="C217" s="35" t="s">
        <v>154</v>
      </c>
      <c r="D217" s="35" t="s">
        <v>736</v>
      </c>
      <c r="J217" s="35">
        <v>1.0</v>
      </c>
      <c r="K217" s="35" t="s">
        <v>450</v>
      </c>
      <c r="M217" s="44">
        <f t="shared" si="1"/>
        <v>0</v>
      </c>
    </row>
    <row r="218">
      <c r="A218" s="28">
        <v>45816.919435821765</v>
      </c>
      <c r="B218" s="29" t="s">
        <v>46</v>
      </c>
      <c r="C218" s="29" t="s">
        <v>47</v>
      </c>
      <c r="D218" s="29" t="s">
        <v>737</v>
      </c>
      <c r="J218" s="29">
        <v>1.0</v>
      </c>
      <c r="K218" s="29" t="s">
        <v>450</v>
      </c>
      <c r="M218" s="43">
        <f t="shared" si="1"/>
        <v>0</v>
      </c>
    </row>
    <row r="219">
      <c r="A219" s="34">
        <v>45816.92213373842</v>
      </c>
      <c r="B219" s="35" t="s">
        <v>20</v>
      </c>
      <c r="C219" s="35" t="s">
        <v>560</v>
      </c>
      <c r="D219" s="35" t="s">
        <v>738</v>
      </c>
      <c r="J219" s="35">
        <v>1.0</v>
      </c>
      <c r="K219" s="35" t="s">
        <v>450</v>
      </c>
      <c r="M219" s="44">
        <f t="shared" si="1"/>
        <v>0</v>
      </c>
    </row>
    <row r="220">
      <c r="A220" s="28">
        <v>45816.92580956018</v>
      </c>
      <c r="B220" s="29" t="s">
        <v>20</v>
      </c>
      <c r="C220" s="29" t="s">
        <v>739</v>
      </c>
      <c r="D220" s="29" t="s">
        <v>740</v>
      </c>
      <c r="J220" s="29">
        <v>1.0</v>
      </c>
      <c r="K220" s="29" t="s">
        <v>450</v>
      </c>
      <c r="M220" s="43">
        <f t="shared" si="1"/>
        <v>0</v>
      </c>
    </row>
    <row r="221">
      <c r="A221" s="34">
        <v>45816.92676086805</v>
      </c>
      <c r="B221" s="35" t="s">
        <v>20</v>
      </c>
      <c r="C221" s="35" t="s">
        <v>125</v>
      </c>
      <c r="D221" s="35" t="s">
        <v>741</v>
      </c>
      <c r="J221" s="35">
        <v>1.0</v>
      </c>
      <c r="K221" s="35" t="s">
        <v>450</v>
      </c>
      <c r="M221" s="44">
        <f t="shared" si="1"/>
        <v>0</v>
      </c>
    </row>
    <row r="222">
      <c r="A222" s="28">
        <v>45816.92897574074</v>
      </c>
      <c r="B222" s="29" t="s">
        <v>46</v>
      </c>
      <c r="C222" s="29" t="s">
        <v>742</v>
      </c>
      <c r="D222" s="29" t="s">
        <v>743</v>
      </c>
      <c r="E222" s="29" t="s">
        <v>253</v>
      </c>
      <c r="F222" s="29" t="s">
        <v>744</v>
      </c>
      <c r="G222" s="30" t="s">
        <v>745</v>
      </c>
      <c r="H222" s="40" t="s">
        <v>256</v>
      </c>
      <c r="K222" s="29" t="s">
        <v>459</v>
      </c>
      <c r="M222" s="43">
        <f t="shared" si="1"/>
        <v>1</v>
      </c>
    </row>
    <row r="223">
      <c r="A223" s="34">
        <v>45816.930103402774</v>
      </c>
      <c r="B223" s="35" t="s">
        <v>20</v>
      </c>
      <c r="C223" s="35" t="s">
        <v>579</v>
      </c>
      <c r="D223" s="35" t="s">
        <v>746</v>
      </c>
      <c r="J223" s="35">
        <v>8.0</v>
      </c>
      <c r="K223" s="35" t="s">
        <v>450</v>
      </c>
      <c r="M223" s="44">
        <f t="shared" si="1"/>
        <v>0</v>
      </c>
    </row>
    <row r="224">
      <c r="A224" s="28">
        <v>45816.933814918986</v>
      </c>
      <c r="B224" s="29" t="s">
        <v>46</v>
      </c>
      <c r="C224" s="29" t="s">
        <v>747</v>
      </c>
      <c r="D224" s="29" t="s">
        <v>748</v>
      </c>
      <c r="J224" s="29">
        <v>1.0</v>
      </c>
      <c r="K224" s="29" t="s">
        <v>450</v>
      </c>
      <c r="M224" s="43">
        <f t="shared" si="1"/>
        <v>0</v>
      </c>
    </row>
    <row r="225">
      <c r="A225" s="34">
        <v>45816.935129942125</v>
      </c>
      <c r="B225" s="35" t="s">
        <v>46</v>
      </c>
      <c r="C225" s="35" t="s">
        <v>55</v>
      </c>
      <c r="D225" s="35" t="s">
        <v>749</v>
      </c>
      <c r="E225" s="35" t="s">
        <v>750</v>
      </c>
      <c r="F225" s="35">
        <v>287065.0</v>
      </c>
      <c r="G225" s="36" t="s">
        <v>751</v>
      </c>
      <c r="H225" s="41" t="s">
        <v>752</v>
      </c>
      <c r="K225" s="35" t="s">
        <v>459</v>
      </c>
      <c r="M225" s="44">
        <f t="shared" si="1"/>
        <v>1</v>
      </c>
    </row>
    <row r="226">
      <c r="A226" s="28">
        <v>45816.938350358796</v>
      </c>
      <c r="B226" s="29" t="s">
        <v>120</v>
      </c>
      <c r="C226" s="29" t="s">
        <v>154</v>
      </c>
      <c r="D226" s="29" t="s">
        <v>753</v>
      </c>
      <c r="J226" s="29">
        <v>1.0</v>
      </c>
      <c r="K226" s="29" t="s">
        <v>450</v>
      </c>
      <c r="M226" s="43">
        <f t="shared" si="1"/>
        <v>0</v>
      </c>
    </row>
    <row r="227">
      <c r="A227" s="34">
        <v>45816.93850344907</v>
      </c>
      <c r="B227" s="35" t="s">
        <v>20</v>
      </c>
      <c r="C227" s="35" t="s">
        <v>560</v>
      </c>
      <c r="D227" s="35" t="s">
        <v>754</v>
      </c>
      <c r="J227" s="35">
        <v>1.0</v>
      </c>
      <c r="K227" s="35" t="s">
        <v>450</v>
      </c>
      <c r="M227" s="44">
        <f t="shared" si="1"/>
        <v>0</v>
      </c>
    </row>
    <row r="228">
      <c r="A228" s="28">
        <v>45816.95244731482</v>
      </c>
      <c r="B228" s="29" t="s">
        <v>20</v>
      </c>
      <c r="C228" s="29" t="s">
        <v>376</v>
      </c>
      <c r="D228" s="29" t="s">
        <v>755</v>
      </c>
      <c r="J228" s="29">
        <v>1.0</v>
      </c>
      <c r="K228" s="29" t="s">
        <v>450</v>
      </c>
      <c r="M228" s="43">
        <f t="shared" si="1"/>
        <v>0</v>
      </c>
    </row>
    <row r="229">
      <c r="A229" s="34">
        <v>45816.95265515047</v>
      </c>
      <c r="B229" s="35" t="s">
        <v>129</v>
      </c>
      <c r="C229" s="35" t="s">
        <v>756</v>
      </c>
      <c r="D229" s="35" t="s">
        <v>757</v>
      </c>
      <c r="E229" s="35" t="s">
        <v>758</v>
      </c>
      <c r="F229" s="35" t="s">
        <v>759</v>
      </c>
      <c r="G229" s="36" t="s">
        <v>760</v>
      </c>
      <c r="H229" s="41" t="s">
        <v>761</v>
      </c>
      <c r="K229" s="35" t="s">
        <v>459</v>
      </c>
      <c r="M229" s="44">
        <f t="shared" si="1"/>
        <v>1</v>
      </c>
    </row>
    <row r="230">
      <c r="A230" s="28">
        <v>45816.98124101852</v>
      </c>
      <c r="B230" s="29" t="s">
        <v>145</v>
      </c>
      <c r="C230" s="29" t="s">
        <v>454</v>
      </c>
      <c r="D230" s="29" t="s">
        <v>762</v>
      </c>
      <c r="J230" s="29">
        <v>1.0</v>
      </c>
      <c r="K230" s="29" t="s">
        <v>450</v>
      </c>
      <c r="M230" s="43">
        <f t="shared" si="1"/>
        <v>0</v>
      </c>
    </row>
    <row r="231">
      <c r="A231" s="34">
        <v>45816.992182256945</v>
      </c>
      <c r="B231" s="35" t="s">
        <v>20</v>
      </c>
      <c r="C231" s="35" t="s">
        <v>222</v>
      </c>
      <c r="D231" s="35" t="s">
        <v>763</v>
      </c>
      <c r="E231" s="35" t="s">
        <v>764</v>
      </c>
      <c r="F231" s="35">
        <v>4.029490752118E12</v>
      </c>
      <c r="G231" s="36" t="s">
        <v>765</v>
      </c>
      <c r="H231" s="41" t="s">
        <v>766</v>
      </c>
      <c r="K231" s="35" t="s">
        <v>459</v>
      </c>
      <c r="M231" s="44">
        <f t="shared" si="1"/>
        <v>1</v>
      </c>
    </row>
    <row r="232">
      <c r="A232" s="45"/>
      <c r="B232" s="29" t="s">
        <v>145</v>
      </c>
      <c r="C232" s="46" t="s">
        <v>767</v>
      </c>
      <c r="D232" s="46" t="s">
        <v>768</v>
      </c>
      <c r="E232" s="46"/>
      <c r="F232" s="46"/>
      <c r="G232" s="46"/>
      <c r="H232" s="46"/>
      <c r="I232" s="32"/>
      <c r="J232" s="46">
        <v>1.0</v>
      </c>
      <c r="K232" s="46" t="s">
        <v>450</v>
      </c>
      <c r="L232" s="42"/>
      <c r="M232" s="43">
        <f t="shared" si="1"/>
        <v>0</v>
      </c>
    </row>
    <row r="233">
      <c r="A233" s="47"/>
      <c r="B233" s="35" t="s">
        <v>46</v>
      </c>
      <c r="C233" s="48" t="s">
        <v>55</v>
      </c>
      <c r="D233" s="48" t="s">
        <v>769</v>
      </c>
      <c r="I233" s="38"/>
      <c r="J233" s="49">
        <v>1.0</v>
      </c>
      <c r="K233" s="50" t="s">
        <v>450</v>
      </c>
      <c r="L233" s="51"/>
      <c r="M233" s="44">
        <f t="shared" si="1"/>
        <v>0</v>
      </c>
    </row>
    <row r="234">
      <c r="A234" s="45"/>
      <c r="B234" s="29" t="s">
        <v>46</v>
      </c>
      <c r="C234" s="52" t="s">
        <v>55</v>
      </c>
      <c r="D234" s="52" t="s">
        <v>770</v>
      </c>
      <c r="I234" s="32"/>
      <c r="J234" s="53">
        <v>1.0</v>
      </c>
      <c r="K234" s="46" t="s">
        <v>450</v>
      </c>
      <c r="L234" s="42"/>
      <c r="M234" s="43">
        <f t="shared" si="1"/>
        <v>0</v>
      </c>
    </row>
    <row r="235">
      <c r="A235" s="47"/>
      <c r="B235" s="35" t="s">
        <v>161</v>
      </c>
      <c r="C235" s="35" t="s">
        <v>161</v>
      </c>
      <c r="D235" s="48" t="s">
        <v>771</v>
      </c>
      <c r="I235" s="38"/>
      <c r="J235" s="49">
        <v>1.0</v>
      </c>
      <c r="K235" s="50" t="s">
        <v>450</v>
      </c>
      <c r="L235" s="51"/>
      <c r="M235" s="44">
        <f t="shared" si="1"/>
        <v>0</v>
      </c>
    </row>
    <row r="236">
      <c r="A236" s="45"/>
      <c r="B236" s="29" t="s">
        <v>161</v>
      </c>
      <c r="C236" s="29" t="s">
        <v>161</v>
      </c>
      <c r="D236" s="52" t="s">
        <v>772</v>
      </c>
      <c r="I236" s="32"/>
      <c r="J236" s="53">
        <v>1.0</v>
      </c>
      <c r="K236" s="46" t="s">
        <v>450</v>
      </c>
      <c r="L236" s="42"/>
      <c r="M236" s="43">
        <f t="shared" si="1"/>
        <v>0</v>
      </c>
    </row>
    <row r="237">
      <c r="A237" s="47"/>
      <c r="B237" s="35" t="s">
        <v>161</v>
      </c>
      <c r="C237" s="35" t="s">
        <v>161</v>
      </c>
      <c r="D237" s="48" t="s">
        <v>773</v>
      </c>
      <c r="I237" s="38"/>
      <c r="J237" s="49">
        <v>1.0</v>
      </c>
      <c r="K237" s="50" t="s">
        <v>450</v>
      </c>
      <c r="L237" s="51"/>
      <c r="M237" s="44">
        <f t="shared" si="1"/>
        <v>0</v>
      </c>
    </row>
    <row r="238">
      <c r="A238" s="45"/>
      <c r="B238" s="29" t="s">
        <v>20</v>
      </c>
      <c r="C238" s="52" t="s">
        <v>370</v>
      </c>
      <c r="D238" s="52" t="s">
        <v>774</v>
      </c>
      <c r="I238" s="32"/>
      <c r="J238" s="53">
        <v>1.0</v>
      </c>
      <c r="K238" s="46" t="s">
        <v>450</v>
      </c>
      <c r="L238" s="42"/>
      <c r="M238" s="43">
        <f t="shared" si="1"/>
        <v>0</v>
      </c>
    </row>
    <row r="239">
      <c r="A239" s="47"/>
      <c r="B239" s="35" t="s">
        <v>20</v>
      </c>
      <c r="C239" s="48" t="s">
        <v>21</v>
      </c>
      <c r="D239" s="48" t="s">
        <v>775</v>
      </c>
      <c r="I239" s="38"/>
      <c r="J239" s="49">
        <v>2.0</v>
      </c>
      <c r="K239" s="50" t="s">
        <v>450</v>
      </c>
      <c r="L239" s="51"/>
      <c r="M239" s="44">
        <f t="shared" si="1"/>
        <v>0</v>
      </c>
    </row>
    <row r="240">
      <c r="A240" s="45"/>
      <c r="B240" s="29" t="s">
        <v>20</v>
      </c>
      <c r="C240" s="52" t="s">
        <v>391</v>
      </c>
      <c r="D240" s="52" t="s">
        <v>776</v>
      </c>
      <c r="I240" s="32"/>
      <c r="J240" s="53">
        <v>1.0</v>
      </c>
      <c r="K240" s="46" t="s">
        <v>450</v>
      </c>
      <c r="L240" s="42"/>
      <c r="M240" s="43">
        <f t="shared" si="1"/>
        <v>0</v>
      </c>
    </row>
    <row r="241">
      <c r="A241" s="47"/>
      <c r="B241" s="35" t="s">
        <v>20</v>
      </c>
      <c r="C241" s="48" t="s">
        <v>560</v>
      </c>
      <c r="D241" s="48" t="s">
        <v>777</v>
      </c>
      <c r="I241" s="38"/>
      <c r="J241" s="49">
        <v>1.0</v>
      </c>
      <c r="K241" s="50" t="s">
        <v>450</v>
      </c>
      <c r="L241" s="51"/>
      <c r="M241" s="44">
        <f t="shared" si="1"/>
        <v>0</v>
      </c>
    </row>
    <row r="242">
      <c r="A242" s="45"/>
      <c r="B242" s="29" t="s">
        <v>20</v>
      </c>
      <c r="C242" s="52" t="s">
        <v>391</v>
      </c>
      <c r="D242" s="52" t="s">
        <v>778</v>
      </c>
      <c r="I242" s="32"/>
      <c r="J242" s="53">
        <v>2.0</v>
      </c>
      <c r="K242" s="46" t="s">
        <v>450</v>
      </c>
      <c r="L242" s="42"/>
      <c r="M242" s="43">
        <f t="shared" si="1"/>
        <v>0</v>
      </c>
    </row>
    <row r="243">
      <c r="A243" s="47"/>
      <c r="B243" s="35" t="s">
        <v>20</v>
      </c>
      <c r="C243" s="48" t="s">
        <v>560</v>
      </c>
      <c r="D243" s="48" t="s">
        <v>779</v>
      </c>
      <c r="I243" s="38"/>
      <c r="J243" s="49">
        <v>1.0</v>
      </c>
      <c r="K243" s="50" t="s">
        <v>450</v>
      </c>
      <c r="L243" s="51"/>
      <c r="M243" s="44">
        <f t="shared" si="1"/>
        <v>0</v>
      </c>
    </row>
    <row r="244">
      <c r="A244" s="45"/>
      <c r="B244" s="29" t="s">
        <v>20</v>
      </c>
      <c r="C244" s="52" t="s">
        <v>560</v>
      </c>
      <c r="D244" s="52" t="s">
        <v>780</v>
      </c>
      <c r="I244" s="32"/>
      <c r="J244" s="53">
        <v>1.0</v>
      </c>
      <c r="K244" s="46" t="s">
        <v>450</v>
      </c>
      <c r="L244" s="42"/>
      <c r="M244" s="43">
        <f t="shared" si="1"/>
        <v>0</v>
      </c>
    </row>
    <row r="245">
      <c r="A245" s="47"/>
      <c r="B245" s="35" t="s">
        <v>20</v>
      </c>
      <c r="C245" s="48" t="s">
        <v>391</v>
      </c>
      <c r="D245" s="48" t="s">
        <v>781</v>
      </c>
      <c r="I245" s="38"/>
      <c r="J245" s="49">
        <v>1.0</v>
      </c>
      <c r="K245" s="50" t="s">
        <v>450</v>
      </c>
      <c r="L245" s="51"/>
      <c r="M245" s="44">
        <f t="shared" si="1"/>
        <v>0</v>
      </c>
    </row>
    <row r="246">
      <c r="A246" s="45"/>
      <c r="B246" s="29" t="s">
        <v>20</v>
      </c>
      <c r="C246" s="52" t="s">
        <v>370</v>
      </c>
      <c r="D246" s="52" t="s">
        <v>782</v>
      </c>
      <c r="I246" s="32"/>
      <c r="J246" s="53">
        <v>1.0</v>
      </c>
      <c r="K246" s="46" t="s">
        <v>450</v>
      </c>
      <c r="L246" s="42"/>
      <c r="M246" s="43">
        <f t="shared" si="1"/>
        <v>0</v>
      </c>
    </row>
    <row r="247">
      <c r="A247" s="47"/>
      <c r="B247" s="35" t="s">
        <v>20</v>
      </c>
      <c r="C247" s="48" t="s">
        <v>391</v>
      </c>
      <c r="D247" s="48" t="s">
        <v>783</v>
      </c>
      <c r="I247" s="38"/>
      <c r="J247" s="49">
        <v>1.0</v>
      </c>
      <c r="K247" s="50" t="s">
        <v>450</v>
      </c>
      <c r="L247" s="51"/>
      <c r="M247" s="44">
        <f t="shared" si="1"/>
        <v>0</v>
      </c>
    </row>
    <row r="248">
      <c r="A248" s="45"/>
      <c r="B248" s="29" t="s">
        <v>14</v>
      </c>
      <c r="C248" s="52" t="s">
        <v>502</v>
      </c>
      <c r="D248" s="52" t="s">
        <v>784</v>
      </c>
      <c r="I248" s="32"/>
      <c r="J248" s="53">
        <v>1.0</v>
      </c>
      <c r="K248" s="46" t="s">
        <v>450</v>
      </c>
      <c r="L248" s="42"/>
      <c r="M248" s="43">
        <f t="shared" si="1"/>
        <v>0</v>
      </c>
    </row>
    <row r="249">
      <c r="A249" s="47"/>
      <c r="B249" s="35" t="s">
        <v>161</v>
      </c>
      <c r="C249" s="48" t="s">
        <v>590</v>
      </c>
      <c r="D249" s="48" t="s">
        <v>785</v>
      </c>
      <c r="I249" s="38"/>
      <c r="J249" s="49">
        <v>1.0</v>
      </c>
      <c r="K249" s="50" t="s">
        <v>450</v>
      </c>
      <c r="L249" s="51"/>
      <c r="M249" s="44">
        <f t="shared" si="1"/>
        <v>0</v>
      </c>
    </row>
    <row r="250">
      <c r="A250" s="45"/>
      <c r="B250" s="29" t="s">
        <v>161</v>
      </c>
      <c r="C250" s="52" t="s">
        <v>590</v>
      </c>
      <c r="D250" s="52" t="s">
        <v>786</v>
      </c>
      <c r="I250" s="32"/>
      <c r="J250" s="53">
        <v>1.0</v>
      </c>
      <c r="K250" s="46" t="s">
        <v>450</v>
      </c>
      <c r="L250" s="42"/>
      <c r="M250" s="43">
        <f t="shared" si="1"/>
        <v>0</v>
      </c>
    </row>
    <row r="251">
      <c r="A251" s="47"/>
      <c r="B251" s="35" t="s">
        <v>161</v>
      </c>
      <c r="C251" s="48" t="s">
        <v>477</v>
      </c>
      <c r="D251" s="48" t="s">
        <v>787</v>
      </c>
      <c r="I251" s="38"/>
      <c r="J251" s="49">
        <v>4.0</v>
      </c>
      <c r="K251" s="50" t="s">
        <v>450</v>
      </c>
      <c r="L251" s="51"/>
      <c r="M251" s="44">
        <f t="shared" si="1"/>
        <v>0</v>
      </c>
    </row>
    <row r="252">
      <c r="A252" s="45"/>
      <c r="B252" s="29" t="s">
        <v>161</v>
      </c>
      <c r="C252" s="52" t="s">
        <v>477</v>
      </c>
      <c r="D252" s="52" t="s">
        <v>788</v>
      </c>
      <c r="I252" s="32"/>
      <c r="J252" s="53">
        <v>2.0</v>
      </c>
      <c r="K252" s="46" t="s">
        <v>450</v>
      </c>
      <c r="L252" s="42"/>
      <c r="M252" s="43">
        <f t="shared" si="1"/>
        <v>0</v>
      </c>
    </row>
    <row r="253">
      <c r="A253" s="47"/>
      <c r="B253" s="35" t="s">
        <v>161</v>
      </c>
      <c r="C253" s="48" t="s">
        <v>590</v>
      </c>
      <c r="D253" s="48" t="s">
        <v>789</v>
      </c>
      <c r="I253" s="38"/>
      <c r="J253" s="49">
        <v>1.0</v>
      </c>
      <c r="K253" s="50" t="s">
        <v>450</v>
      </c>
      <c r="L253" s="51"/>
      <c r="M253" s="44">
        <f t="shared" si="1"/>
        <v>0</v>
      </c>
    </row>
    <row r="254">
      <c r="A254" s="45"/>
      <c r="B254" s="29" t="s">
        <v>161</v>
      </c>
      <c r="C254" s="52" t="s">
        <v>477</v>
      </c>
      <c r="D254" s="52" t="s">
        <v>790</v>
      </c>
      <c r="I254" s="32"/>
      <c r="J254" s="53">
        <v>1.0</v>
      </c>
      <c r="K254" s="46" t="s">
        <v>450</v>
      </c>
      <c r="L254" s="42"/>
      <c r="M254" s="43">
        <f t="shared" si="1"/>
        <v>0</v>
      </c>
    </row>
    <row r="255">
      <c r="A255" s="47"/>
      <c r="B255" s="35" t="s">
        <v>161</v>
      </c>
      <c r="C255" s="48" t="s">
        <v>477</v>
      </c>
      <c r="D255" s="48" t="s">
        <v>791</v>
      </c>
      <c r="I255" s="38"/>
      <c r="J255" s="49">
        <v>1.0</v>
      </c>
      <c r="K255" s="50" t="s">
        <v>450</v>
      </c>
      <c r="L255" s="51"/>
      <c r="M255" s="44">
        <f t="shared" si="1"/>
        <v>0</v>
      </c>
    </row>
    <row r="256">
      <c r="A256" s="45"/>
      <c r="B256" s="29" t="s">
        <v>201</v>
      </c>
      <c r="C256" s="54" t="s">
        <v>792</v>
      </c>
      <c r="D256" s="55" t="s">
        <v>793</v>
      </c>
      <c r="E256" s="42"/>
      <c r="F256" s="42"/>
      <c r="G256" s="42"/>
      <c r="H256" s="42"/>
      <c r="I256" s="32"/>
      <c r="J256" s="56">
        <v>5.0</v>
      </c>
      <c r="K256" s="46" t="s">
        <v>450</v>
      </c>
      <c r="L256" s="42"/>
      <c r="M256" s="57">
        <f t="shared" si="1"/>
        <v>0</v>
      </c>
    </row>
    <row r="257">
      <c r="A257" s="58"/>
      <c r="B257" s="59"/>
      <c r="C257" s="60"/>
      <c r="D257" s="60"/>
      <c r="E257" s="61"/>
      <c r="F257" s="61"/>
      <c r="G257" s="61"/>
      <c r="H257" s="61"/>
      <c r="I257" s="62"/>
      <c r="J257" s="63"/>
      <c r="K257" s="59"/>
      <c r="L257" s="61"/>
      <c r="M257" s="64">
        <f t="shared" si="1"/>
        <v>0</v>
      </c>
    </row>
    <row r="258">
      <c r="M258" s="65"/>
    </row>
    <row r="259">
      <c r="M259" s="65"/>
    </row>
    <row r="260">
      <c r="M260" s="65"/>
    </row>
    <row r="261">
      <c r="M261" s="65"/>
    </row>
    <row r="262">
      <c r="M262" s="65"/>
    </row>
    <row r="263">
      <c r="M263" s="65"/>
    </row>
    <row r="264">
      <c r="M264" s="65"/>
    </row>
    <row r="265">
      <c r="M265" s="65"/>
    </row>
    <row r="266">
      <c r="M266" s="65"/>
    </row>
    <row r="267">
      <c r="M267" s="65"/>
    </row>
    <row r="268">
      <c r="M268" s="65"/>
    </row>
    <row r="269">
      <c r="M269" s="65"/>
    </row>
    <row r="270">
      <c r="M270" s="65"/>
    </row>
    <row r="271">
      <c r="M271" s="65"/>
    </row>
    <row r="272">
      <c r="M272" s="65"/>
    </row>
    <row r="273">
      <c r="M273" s="65"/>
    </row>
    <row r="274">
      <c r="M274" s="65"/>
    </row>
    <row r="275">
      <c r="M275" s="65"/>
    </row>
    <row r="276">
      <c r="M276" s="65"/>
    </row>
    <row r="277">
      <c r="M277" s="65"/>
    </row>
    <row r="278">
      <c r="M278" s="65"/>
    </row>
    <row r="279">
      <c r="M279" s="65"/>
    </row>
    <row r="280">
      <c r="M280" s="65"/>
    </row>
    <row r="281">
      <c r="M281" s="65"/>
    </row>
    <row r="282">
      <c r="M282" s="65"/>
    </row>
    <row r="283">
      <c r="M283" s="65"/>
    </row>
    <row r="284">
      <c r="M284" s="65"/>
    </row>
    <row r="285">
      <c r="M285" s="65"/>
    </row>
    <row r="286">
      <c r="M286" s="65"/>
    </row>
    <row r="287">
      <c r="M287" s="65"/>
    </row>
    <row r="288">
      <c r="M288" s="65"/>
    </row>
    <row r="289">
      <c r="M289" s="65"/>
    </row>
    <row r="290">
      <c r="M290" s="65"/>
    </row>
    <row r="291">
      <c r="M291" s="65"/>
    </row>
    <row r="292">
      <c r="M292" s="65"/>
    </row>
    <row r="293">
      <c r="M293" s="65"/>
    </row>
    <row r="294">
      <c r="M294" s="65"/>
    </row>
    <row r="295">
      <c r="M295" s="65"/>
    </row>
    <row r="296">
      <c r="M296" s="65"/>
    </row>
    <row r="297">
      <c r="M297" s="65"/>
    </row>
    <row r="298">
      <c r="M298" s="65"/>
    </row>
    <row r="299">
      <c r="M299" s="65"/>
    </row>
    <row r="300">
      <c r="M300" s="65"/>
    </row>
    <row r="301">
      <c r="M301" s="65"/>
    </row>
    <row r="302">
      <c r="M302" s="65"/>
    </row>
    <row r="303">
      <c r="M303" s="65"/>
    </row>
    <row r="304">
      <c r="M304" s="65"/>
    </row>
    <row r="305">
      <c r="M305" s="65"/>
    </row>
    <row r="306">
      <c r="M306" s="65"/>
    </row>
    <row r="307">
      <c r="M307" s="65"/>
    </row>
    <row r="308">
      <c r="M308" s="65"/>
    </row>
    <row r="309">
      <c r="M309" s="65"/>
    </row>
    <row r="310">
      <c r="M310" s="65"/>
    </row>
    <row r="311">
      <c r="M311" s="65"/>
    </row>
    <row r="312">
      <c r="M312" s="65"/>
    </row>
    <row r="313">
      <c r="M313" s="65"/>
    </row>
    <row r="314">
      <c r="M314" s="65"/>
    </row>
    <row r="315">
      <c r="M315" s="65"/>
    </row>
    <row r="316">
      <c r="M316" s="65"/>
    </row>
    <row r="317">
      <c r="M317" s="65"/>
    </row>
    <row r="318">
      <c r="M318" s="65"/>
    </row>
    <row r="319">
      <c r="M319" s="65"/>
    </row>
    <row r="320">
      <c r="M320" s="65"/>
    </row>
    <row r="321">
      <c r="M321" s="65"/>
    </row>
    <row r="322">
      <c r="M322" s="65"/>
    </row>
    <row r="323">
      <c r="M323" s="65"/>
    </row>
    <row r="324">
      <c r="M324" s="65"/>
    </row>
    <row r="325">
      <c r="M325" s="65"/>
    </row>
    <row r="326">
      <c r="M326" s="65"/>
    </row>
    <row r="327">
      <c r="M327" s="65"/>
    </row>
    <row r="328">
      <c r="M328" s="65"/>
    </row>
    <row r="329">
      <c r="M329" s="65"/>
    </row>
    <row r="330">
      <c r="M330" s="65"/>
    </row>
    <row r="331">
      <c r="M331" s="65"/>
    </row>
  </sheetData>
  <dataValidations>
    <dataValidation type="custom" allowBlank="1" showDropDown="1" sqref="M2:M257">
      <formula1>AND(ISNUMBER(M2),(NOT(OR(NOT(ISERROR(DATEVALUE(M2))), AND(ISNUMBER(M2), LEFT(CELL("format", M2))="D")))))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  <hyperlink r:id="rId41" ref="G43"/>
    <hyperlink r:id="rId42" ref="G44"/>
    <hyperlink r:id="rId43" ref="G45"/>
    <hyperlink r:id="rId44" ref="G46"/>
    <hyperlink r:id="rId45" ref="G47"/>
    <hyperlink r:id="rId46" ref="G48"/>
    <hyperlink r:id="rId47" ref="G49"/>
    <hyperlink r:id="rId48" ref="G50"/>
    <hyperlink r:id="rId49" ref="G51"/>
    <hyperlink r:id="rId50" ref="G52"/>
    <hyperlink r:id="rId51" ref="G53"/>
    <hyperlink r:id="rId52" ref="G54"/>
    <hyperlink r:id="rId53" ref="G55"/>
    <hyperlink r:id="rId54" ref="G56"/>
    <hyperlink r:id="rId55" ref="G57"/>
    <hyperlink r:id="rId56" ref="G58"/>
    <hyperlink r:id="rId57" ref="G59"/>
    <hyperlink r:id="rId58" ref="G60"/>
    <hyperlink r:id="rId59" ref="G61"/>
    <hyperlink r:id="rId60" ref="G62"/>
    <hyperlink r:id="rId61" ref="G63"/>
    <hyperlink r:id="rId62" ref="G64"/>
    <hyperlink r:id="rId63" ref="G65"/>
    <hyperlink r:id="rId64" ref="G66"/>
    <hyperlink r:id="rId65" ref="G67"/>
    <hyperlink r:id="rId66" ref="G68"/>
    <hyperlink r:id="rId67" ref="G69"/>
    <hyperlink r:id="rId68" ref="G70"/>
    <hyperlink r:id="rId69" ref="G71"/>
    <hyperlink r:id="rId70" ref="G72"/>
    <hyperlink r:id="rId71" ref="G73"/>
    <hyperlink r:id="rId72" ref="G74"/>
    <hyperlink r:id="rId73" ref="G75"/>
    <hyperlink r:id="rId74" ref="G76"/>
    <hyperlink r:id="rId75" ref="G77"/>
    <hyperlink r:id="rId76" ref="G78"/>
    <hyperlink r:id="rId77" ref="G79"/>
    <hyperlink r:id="rId78" ref="G80"/>
    <hyperlink r:id="rId79" ref="G81"/>
    <hyperlink r:id="rId80" ref="G82"/>
    <hyperlink r:id="rId81" ref="G83"/>
    <hyperlink r:id="rId82" ref="G84"/>
    <hyperlink r:id="rId83" ref="G85"/>
    <hyperlink r:id="rId84" ref="G86"/>
    <hyperlink r:id="rId85" ref="G87"/>
    <hyperlink r:id="rId86" ref="G88"/>
    <hyperlink r:id="rId87" ref="G89"/>
    <hyperlink r:id="rId88" ref="G90"/>
    <hyperlink r:id="rId89" ref="G91"/>
    <hyperlink r:id="rId90" ref="G92"/>
    <hyperlink r:id="rId91" ref="G93"/>
    <hyperlink r:id="rId92" ref="G94"/>
    <hyperlink r:id="rId93" ref="G95"/>
    <hyperlink r:id="rId94" ref="G96"/>
    <hyperlink r:id="rId95" ref="G98"/>
    <hyperlink r:id="rId96" ref="G101"/>
    <hyperlink r:id="rId97" ref="G106"/>
    <hyperlink r:id="rId98" ref="G109"/>
    <hyperlink r:id="rId99" ref="G117"/>
    <hyperlink r:id="rId100" ref="G118"/>
    <hyperlink r:id="rId101" ref="G125"/>
    <hyperlink r:id="rId102" ref="G126"/>
    <hyperlink r:id="rId103" ref="G128"/>
    <hyperlink r:id="rId104" ref="G134"/>
    <hyperlink r:id="rId105" ref="G138"/>
    <hyperlink r:id="rId106" ref="G139"/>
    <hyperlink r:id="rId107" ref="G140"/>
    <hyperlink r:id="rId108" ref="G141"/>
    <hyperlink r:id="rId109" ref="G142"/>
    <hyperlink r:id="rId110" ref="G143"/>
    <hyperlink r:id="rId111" ref="G144"/>
    <hyperlink r:id="rId112" ref="G145"/>
    <hyperlink r:id="rId113" ref="G147"/>
    <hyperlink r:id="rId114" ref="G149"/>
    <hyperlink r:id="rId115" ref="G150"/>
    <hyperlink r:id="rId116" ref="G151"/>
    <hyperlink r:id="rId117" ref="G152"/>
    <hyperlink r:id="rId118" ref="G154"/>
    <hyperlink r:id="rId119" ref="G171"/>
    <hyperlink r:id="rId120" ref="G176"/>
    <hyperlink r:id="rId121" ref="G181"/>
    <hyperlink r:id="rId122" ref="G182"/>
    <hyperlink r:id="rId123" ref="G189"/>
    <hyperlink r:id="rId124" ref="G192"/>
    <hyperlink r:id="rId125" ref="G195"/>
    <hyperlink r:id="rId126" ref="G197"/>
    <hyperlink r:id="rId127" ref="G202"/>
    <hyperlink r:id="rId128" ref="G222"/>
    <hyperlink r:id="rId129" ref="G225"/>
    <hyperlink r:id="rId130" ref="G229"/>
    <hyperlink r:id="rId131" ref="G231"/>
  </hyperlinks>
  <drawing r:id="rId132"/>
  <tableParts count="1">
    <tablePart r:id="rId13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13"/>
    <col customWidth="1" min="3" max="3" width="18.63"/>
    <col customWidth="1" min="6" max="6" width="50.13"/>
    <col customWidth="1" min="7" max="7" width="18.63"/>
  </cols>
  <sheetData>
    <row r="1">
      <c r="C1" s="66"/>
    </row>
    <row r="2">
      <c r="A2" s="67" t="s">
        <v>794</v>
      </c>
      <c r="B2" s="68" t="s">
        <v>1</v>
      </c>
      <c r="C2" s="68" t="s">
        <v>795</v>
      </c>
      <c r="E2" s="69" t="s">
        <v>796</v>
      </c>
      <c r="F2" s="70" t="s">
        <v>1</v>
      </c>
      <c r="G2" s="70" t="s">
        <v>795</v>
      </c>
    </row>
    <row r="3">
      <c r="B3" s="67" t="s">
        <v>20</v>
      </c>
      <c r="C3" s="66">
        <f>SUMIF('Form Responses 1'!B:M,B3,'Form Responses 1'!M:M)</f>
        <v>34</v>
      </c>
      <c r="F3" s="67" t="s">
        <v>20</v>
      </c>
      <c r="G3" s="66">
        <f t="shared" ref="G3:G10" si="1">C3+C14</f>
        <v>96</v>
      </c>
    </row>
    <row r="4">
      <c r="B4" s="67" t="s">
        <v>46</v>
      </c>
      <c r="C4" s="66">
        <f>SUMIF('Form Responses 1'!B:M,B4,'Form Responses 1'!M:M)</f>
        <v>39</v>
      </c>
      <c r="F4" s="67" t="s">
        <v>46</v>
      </c>
      <c r="G4" s="66">
        <f t="shared" si="1"/>
        <v>53</v>
      </c>
    </row>
    <row r="5">
      <c r="B5" s="67" t="s">
        <v>161</v>
      </c>
      <c r="C5" s="66">
        <f>SUMIF('Form Responses 1'!B:M,B5,'Form Responses 1'!M:M)</f>
        <v>5</v>
      </c>
      <c r="F5" s="67" t="s">
        <v>161</v>
      </c>
      <c r="G5" s="66">
        <f t="shared" si="1"/>
        <v>23</v>
      </c>
    </row>
    <row r="6">
      <c r="B6" s="67" t="s">
        <v>201</v>
      </c>
      <c r="C6" s="66">
        <f>SUMIF('Form Responses 1'!B:M,B6,'Form Responses 1'!M:M)</f>
        <v>2</v>
      </c>
      <c r="F6" s="67" t="s">
        <v>201</v>
      </c>
      <c r="G6" s="66">
        <f t="shared" si="1"/>
        <v>7</v>
      </c>
    </row>
    <row r="7">
      <c r="B7" s="67" t="s">
        <v>145</v>
      </c>
      <c r="C7" s="66">
        <f>SUMIF('Form Responses 1'!B:M,B7,'Form Responses 1'!M:M)</f>
        <v>14</v>
      </c>
      <c r="F7" s="67" t="s">
        <v>145</v>
      </c>
      <c r="G7" s="66">
        <f t="shared" si="1"/>
        <v>48</v>
      </c>
    </row>
    <row r="8">
      <c r="B8" s="67" t="s">
        <v>120</v>
      </c>
      <c r="C8" s="66">
        <f>SUMIF('Form Responses 1'!B:M,B8,'Form Responses 1'!M:M)</f>
        <v>3</v>
      </c>
      <c r="F8" s="67" t="s">
        <v>120</v>
      </c>
      <c r="G8" s="66">
        <f t="shared" si="1"/>
        <v>9</v>
      </c>
    </row>
    <row r="9">
      <c r="B9" s="67" t="s">
        <v>14</v>
      </c>
      <c r="C9" s="66">
        <f>SUMIF('Form Responses 1'!B:M,B9,'Form Responses 1'!M:M)</f>
        <v>28</v>
      </c>
      <c r="F9" s="67" t="s">
        <v>14</v>
      </c>
      <c r="G9" s="66">
        <f t="shared" si="1"/>
        <v>45</v>
      </c>
    </row>
    <row r="10">
      <c r="B10" s="67" t="s">
        <v>129</v>
      </c>
      <c r="C10" s="66">
        <f>SUMIF('Form Responses 1'!B:M,B10,'Form Responses 1'!M:M)</f>
        <v>10</v>
      </c>
      <c r="F10" s="67" t="s">
        <v>129</v>
      </c>
      <c r="G10" s="66">
        <f t="shared" si="1"/>
        <v>12</v>
      </c>
    </row>
    <row r="11">
      <c r="B11" s="71" t="s">
        <v>797</v>
      </c>
      <c r="C11" s="72">
        <f>SUM(C3:C10)</f>
        <v>135</v>
      </c>
      <c r="F11" s="73" t="s">
        <v>797</v>
      </c>
      <c r="G11" s="74">
        <f>SUM(G3:G10)</f>
        <v>293</v>
      </c>
    </row>
    <row r="12">
      <c r="C12" s="66"/>
    </row>
    <row r="13">
      <c r="A13" s="67" t="s">
        <v>798</v>
      </c>
      <c r="B13" s="75" t="s">
        <v>1</v>
      </c>
      <c r="C13" s="75" t="s">
        <v>795</v>
      </c>
    </row>
    <row r="14">
      <c r="B14" s="67" t="s">
        <v>20</v>
      </c>
      <c r="C14" s="66">
        <f>SUMIF('Form Responses 1'!B:M,B14,'Form Responses 1'!J:J)</f>
        <v>62</v>
      </c>
    </row>
    <row r="15">
      <c r="B15" s="67" t="s">
        <v>46</v>
      </c>
      <c r="C15" s="66">
        <f>SUMIF('Form Responses 1'!B:M,B15,'Form Responses 1'!J:J)</f>
        <v>14</v>
      </c>
    </row>
    <row r="16">
      <c r="B16" s="67" t="s">
        <v>161</v>
      </c>
      <c r="C16" s="66">
        <f>SUMIF('Form Responses 1'!B:M,B16,'Form Responses 1'!J:J)</f>
        <v>18</v>
      </c>
    </row>
    <row r="17">
      <c r="B17" s="67" t="s">
        <v>201</v>
      </c>
      <c r="C17" s="66">
        <f>SUMIF('Form Responses 1'!B:M,B17,'Form Responses 1'!J:J)</f>
        <v>5</v>
      </c>
    </row>
    <row r="18">
      <c r="B18" s="67" t="s">
        <v>145</v>
      </c>
      <c r="C18" s="66">
        <f>SUMIF('Form Responses 1'!B:M,B18,'Form Responses 1'!J:J)</f>
        <v>34</v>
      </c>
    </row>
    <row r="19">
      <c r="B19" s="67" t="s">
        <v>120</v>
      </c>
      <c r="C19" s="66">
        <f>SUMIF('Form Responses 1'!B:M,B19,'Form Responses 1'!J:J)</f>
        <v>6</v>
      </c>
    </row>
    <row r="20">
      <c r="B20" s="67" t="s">
        <v>14</v>
      </c>
      <c r="C20" s="66">
        <f>SUMIF('Form Responses 1'!B:M,B20,'Form Responses 1'!J:J)</f>
        <v>17</v>
      </c>
    </row>
    <row r="21">
      <c r="B21" s="67" t="s">
        <v>129</v>
      </c>
      <c r="C21" s="66">
        <f>SUMIF('Form Responses 1'!B:M,B21,'Form Responses 1'!J:J)</f>
        <v>2</v>
      </c>
    </row>
    <row r="22">
      <c r="B22" s="76" t="s">
        <v>797</v>
      </c>
      <c r="C22" s="77">
        <f>SUM(C14:C21)</f>
        <v>158</v>
      </c>
    </row>
    <row r="23">
      <c r="C23" s="66"/>
    </row>
    <row r="34">
      <c r="C34" s="66"/>
    </row>
    <row r="35">
      <c r="C35" s="66"/>
    </row>
    <row r="36">
      <c r="C36" s="66"/>
    </row>
    <row r="37">
      <c r="C37" s="66"/>
    </row>
    <row r="38">
      <c r="C38" s="66"/>
    </row>
    <row r="39">
      <c r="C39" s="66"/>
    </row>
    <row r="40">
      <c r="C40" s="66"/>
    </row>
    <row r="41">
      <c r="C41" s="66"/>
    </row>
    <row r="42">
      <c r="C42" s="66"/>
    </row>
    <row r="43">
      <c r="C43" s="66"/>
    </row>
    <row r="44">
      <c r="C44" s="66"/>
    </row>
    <row r="45">
      <c r="C45" s="66"/>
    </row>
    <row r="46">
      <c r="C46" s="66"/>
    </row>
    <row r="47">
      <c r="C47" s="66"/>
    </row>
    <row r="48">
      <c r="C48" s="66"/>
    </row>
    <row r="49">
      <c r="C49" s="66"/>
    </row>
    <row r="50">
      <c r="C50" s="66"/>
    </row>
    <row r="51">
      <c r="C51" s="66"/>
    </row>
    <row r="52">
      <c r="C52" s="66"/>
    </row>
    <row r="53">
      <c r="C53" s="66"/>
    </row>
    <row r="54">
      <c r="C54" s="66"/>
    </row>
    <row r="55">
      <c r="C55" s="66"/>
    </row>
    <row r="56">
      <c r="C56" s="66"/>
    </row>
    <row r="57">
      <c r="C57" s="66"/>
    </row>
    <row r="58">
      <c r="C58" s="66"/>
    </row>
    <row r="59">
      <c r="C59" s="66"/>
    </row>
    <row r="60">
      <c r="C60" s="66"/>
    </row>
    <row r="61">
      <c r="C61" s="66"/>
    </row>
    <row r="62">
      <c r="C62" s="66"/>
    </row>
    <row r="63">
      <c r="C63" s="66"/>
    </row>
    <row r="64">
      <c r="C64" s="66"/>
    </row>
    <row r="65">
      <c r="C65" s="66"/>
    </row>
    <row r="66">
      <c r="C66" s="66"/>
    </row>
    <row r="67">
      <c r="C67" s="66"/>
    </row>
    <row r="68">
      <c r="C68" s="66"/>
    </row>
    <row r="69">
      <c r="C69" s="66"/>
    </row>
    <row r="70">
      <c r="C70" s="66"/>
    </row>
    <row r="71">
      <c r="C71" s="66"/>
    </row>
    <row r="72">
      <c r="C72" s="66"/>
    </row>
    <row r="73">
      <c r="C73" s="66"/>
    </row>
    <row r="74">
      <c r="C74" s="66"/>
    </row>
    <row r="75">
      <c r="C75" s="66"/>
    </row>
    <row r="76">
      <c r="C76" s="66"/>
    </row>
    <row r="77">
      <c r="C77" s="66"/>
    </row>
    <row r="78">
      <c r="C78" s="66"/>
    </row>
    <row r="79">
      <c r="C79" s="66"/>
    </row>
    <row r="80">
      <c r="C80" s="66"/>
    </row>
    <row r="81">
      <c r="C81" s="66"/>
    </row>
    <row r="82">
      <c r="C82" s="66"/>
    </row>
    <row r="83">
      <c r="C83" s="66"/>
    </row>
    <row r="84">
      <c r="C84" s="66"/>
    </row>
    <row r="85">
      <c r="C85" s="66"/>
    </row>
    <row r="86">
      <c r="C86" s="66"/>
    </row>
    <row r="87">
      <c r="C87" s="66"/>
    </row>
    <row r="88">
      <c r="C88" s="66"/>
    </row>
    <row r="89">
      <c r="C89" s="66"/>
    </row>
    <row r="90">
      <c r="C90" s="66"/>
    </row>
    <row r="91">
      <c r="C91" s="66"/>
    </row>
    <row r="92">
      <c r="C92" s="66"/>
    </row>
    <row r="93">
      <c r="C93" s="66"/>
    </row>
    <row r="94">
      <c r="C94" s="66"/>
    </row>
    <row r="95">
      <c r="C95" s="66"/>
    </row>
    <row r="96">
      <c r="C96" s="66"/>
    </row>
    <row r="97">
      <c r="C97" s="66"/>
    </row>
    <row r="98">
      <c r="C98" s="66"/>
    </row>
    <row r="99">
      <c r="C99" s="66"/>
    </row>
    <row r="100">
      <c r="C100" s="66"/>
    </row>
    <row r="101">
      <c r="C101" s="66"/>
    </row>
    <row r="102">
      <c r="C102" s="66"/>
    </row>
    <row r="103">
      <c r="C103" s="66"/>
    </row>
    <row r="104">
      <c r="C104" s="66"/>
    </row>
    <row r="105">
      <c r="C105" s="66"/>
    </row>
    <row r="106">
      <c r="C106" s="66"/>
    </row>
    <row r="107">
      <c r="C107" s="66"/>
    </row>
    <row r="108">
      <c r="C108" s="66"/>
    </row>
    <row r="109">
      <c r="C109" s="66"/>
    </row>
    <row r="110">
      <c r="C110" s="66"/>
    </row>
    <row r="111">
      <c r="C111" s="66"/>
    </row>
    <row r="112">
      <c r="C112" s="66"/>
    </row>
    <row r="113">
      <c r="C113" s="66"/>
    </row>
    <row r="114">
      <c r="C114" s="66"/>
    </row>
    <row r="115">
      <c r="C115" s="66"/>
    </row>
    <row r="116">
      <c r="C116" s="66"/>
    </row>
    <row r="117">
      <c r="C117" s="66"/>
    </row>
    <row r="118">
      <c r="C118" s="66"/>
    </row>
    <row r="119">
      <c r="C119" s="66"/>
    </row>
    <row r="120">
      <c r="C120" s="66"/>
    </row>
    <row r="121">
      <c r="C121" s="66"/>
    </row>
    <row r="122">
      <c r="C122" s="66"/>
    </row>
    <row r="123">
      <c r="C123" s="66"/>
    </row>
    <row r="124">
      <c r="C124" s="66"/>
    </row>
    <row r="125">
      <c r="C125" s="66"/>
    </row>
    <row r="126">
      <c r="C126" s="66"/>
    </row>
    <row r="127">
      <c r="C127" s="66"/>
    </row>
    <row r="128">
      <c r="C128" s="66"/>
    </row>
    <row r="129">
      <c r="C129" s="66"/>
    </row>
    <row r="130">
      <c r="C130" s="66"/>
    </row>
    <row r="131">
      <c r="C131" s="66"/>
    </row>
    <row r="132">
      <c r="C132" s="66"/>
    </row>
    <row r="133">
      <c r="C133" s="66"/>
    </row>
    <row r="134">
      <c r="C134" s="66"/>
    </row>
    <row r="135">
      <c r="C135" s="66"/>
    </row>
    <row r="136">
      <c r="C136" s="66"/>
    </row>
    <row r="137">
      <c r="C137" s="66"/>
    </row>
    <row r="138">
      <c r="C138" s="66"/>
    </row>
    <row r="139">
      <c r="C139" s="66"/>
    </row>
    <row r="140">
      <c r="C140" s="66"/>
    </row>
    <row r="141">
      <c r="C141" s="66"/>
    </row>
    <row r="142">
      <c r="C142" s="66"/>
    </row>
    <row r="143">
      <c r="C143" s="66"/>
    </row>
    <row r="144">
      <c r="C144" s="66"/>
    </row>
    <row r="145">
      <c r="C145" s="66"/>
    </row>
    <row r="146">
      <c r="C146" s="66"/>
    </row>
    <row r="147">
      <c r="C147" s="66"/>
    </row>
    <row r="148">
      <c r="C148" s="66"/>
    </row>
    <row r="149">
      <c r="C149" s="66"/>
    </row>
    <row r="150">
      <c r="C150" s="66"/>
    </row>
    <row r="151">
      <c r="C151" s="66"/>
    </row>
    <row r="152">
      <c r="C152" s="66"/>
    </row>
    <row r="153">
      <c r="C153" s="66"/>
    </row>
    <row r="154">
      <c r="C154" s="66"/>
    </row>
    <row r="155">
      <c r="C155" s="66"/>
    </row>
    <row r="156">
      <c r="C156" s="66"/>
    </row>
    <row r="157">
      <c r="C157" s="66"/>
    </row>
    <row r="158">
      <c r="C158" s="66"/>
    </row>
    <row r="159">
      <c r="C159" s="66"/>
    </row>
    <row r="160">
      <c r="C160" s="66"/>
    </row>
    <row r="161">
      <c r="C161" s="66"/>
    </row>
    <row r="162">
      <c r="C162" s="66"/>
    </row>
    <row r="163">
      <c r="C163" s="66"/>
    </row>
    <row r="164">
      <c r="C164" s="66"/>
    </row>
    <row r="165">
      <c r="C165" s="66"/>
    </row>
    <row r="166">
      <c r="C166" s="66"/>
    </row>
    <row r="167">
      <c r="C167" s="66"/>
    </row>
    <row r="168">
      <c r="C168" s="66"/>
    </row>
    <row r="169">
      <c r="C169" s="66"/>
    </row>
    <row r="170">
      <c r="C170" s="66"/>
    </row>
    <row r="171">
      <c r="C171" s="66"/>
    </row>
    <row r="172">
      <c r="C172" s="66"/>
    </row>
    <row r="173">
      <c r="C173" s="66"/>
    </row>
    <row r="174">
      <c r="C174" s="66"/>
    </row>
    <row r="175">
      <c r="C175" s="66"/>
    </row>
    <row r="176">
      <c r="C176" s="66"/>
    </row>
    <row r="177">
      <c r="C177" s="66"/>
    </row>
    <row r="178">
      <c r="C178" s="66"/>
    </row>
    <row r="179">
      <c r="C179" s="66"/>
    </row>
    <row r="180">
      <c r="C180" s="66"/>
    </row>
    <row r="181">
      <c r="C181" s="66"/>
    </row>
    <row r="182">
      <c r="C182" s="66"/>
    </row>
    <row r="183">
      <c r="C183" s="66"/>
    </row>
    <row r="184">
      <c r="C184" s="66"/>
    </row>
    <row r="185">
      <c r="C185" s="66"/>
    </row>
    <row r="186">
      <c r="C186" s="66"/>
    </row>
    <row r="187">
      <c r="C187" s="66"/>
    </row>
    <row r="188">
      <c r="C188" s="66"/>
    </row>
    <row r="189">
      <c r="C189" s="66"/>
    </row>
    <row r="190">
      <c r="C190" s="66"/>
    </row>
    <row r="191">
      <c r="C191" s="66"/>
    </row>
    <row r="192">
      <c r="C192" s="66"/>
    </row>
    <row r="193">
      <c r="C193" s="66"/>
    </row>
    <row r="194">
      <c r="C194" s="66"/>
    </row>
    <row r="195">
      <c r="C195" s="66"/>
    </row>
    <row r="196">
      <c r="C196" s="66"/>
    </row>
    <row r="197">
      <c r="C197" s="66"/>
    </row>
    <row r="198">
      <c r="C198" s="66"/>
    </row>
    <row r="199">
      <c r="C199" s="66"/>
    </row>
    <row r="200">
      <c r="C200" s="66"/>
    </row>
    <row r="201">
      <c r="C201" s="66"/>
    </row>
    <row r="202">
      <c r="C202" s="66"/>
    </row>
    <row r="203">
      <c r="C203" s="66"/>
    </row>
    <row r="204">
      <c r="C204" s="66"/>
    </row>
    <row r="205">
      <c r="C205" s="66"/>
    </row>
    <row r="206">
      <c r="C206" s="66"/>
    </row>
    <row r="207">
      <c r="C207" s="66"/>
    </row>
    <row r="208">
      <c r="C208" s="66"/>
    </row>
    <row r="209">
      <c r="C209" s="66"/>
    </row>
    <row r="210">
      <c r="C210" s="66"/>
    </row>
    <row r="211">
      <c r="C211" s="66"/>
    </row>
    <row r="212">
      <c r="C212" s="66"/>
    </row>
    <row r="213">
      <c r="C213" s="66"/>
    </row>
    <row r="214">
      <c r="C214" s="66"/>
    </row>
    <row r="215">
      <c r="C215" s="66"/>
    </row>
    <row r="216">
      <c r="C216" s="66"/>
    </row>
    <row r="217">
      <c r="C217" s="66"/>
    </row>
    <row r="218">
      <c r="C218" s="66"/>
    </row>
    <row r="219">
      <c r="C219" s="66"/>
    </row>
    <row r="220">
      <c r="C220" s="66"/>
    </row>
    <row r="221">
      <c r="C221" s="66"/>
    </row>
    <row r="222">
      <c r="C222" s="66"/>
    </row>
    <row r="223">
      <c r="C223" s="66"/>
    </row>
    <row r="224">
      <c r="C224" s="66"/>
    </row>
    <row r="225">
      <c r="C225" s="66"/>
    </row>
    <row r="226">
      <c r="C226" s="66"/>
    </row>
    <row r="227">
      <c r="C227" s="66"/>
    </row>
    <row r="228">
      <c r="C228" s="66"/>
    </row>
    <row r="229">
      <c r="C229" s="66"/>
    </row>
    <row r="230">
      <c r="C230" s="66"/>
    </row>
    <row r="231">
      <c r="C231" s="66"/>
    </row>
    <row r="232">
      <c r="C232" s="66"/>
    </row>
    <row r="233">
      <c r="C233" s="66"/>
    </row>
    <row r="234">
      <c r="C234" s="66"/>
    </row>
    <row r="235">
      <c r="C235" s="66"/>
    </row>
    <row r="236">
      <c r="C236" s="66"/>
    </row>
    <row r="237">
      <c r="C237" s="66"/>
    </row>
    <row r="238">
      <c r="C238" s="66"/>
    </row>
    <row r="239">
      <c r="C239" s="66"/>
    </row>
    <row r="240">
      <c r="C240" s="66"/>
    </row>
    <row r="241">
      <c r="C241" s="66"/>
    </row>
    <row r="242">
      <c r="C242" s="66"/>
    </row>
    <row r="243">
      <c r="C243" s="66"/>
    </row>
    <row r="244">
      <c r="C244" s="66"/>
    </row>
    <row r="245">
      <c r="C245" s="66"/>
    </row>
    <row r="246">
      <c r="C246" s="66"/>
    </row>
    <row r="247">
      <c r="C247" s="66"/>
    </row>
    <row r="248">
      <c r="C248" s="66"/>
    </row>
    <row r="249">
      <c r="C249" s="66"/>
    </row>
    <row r="250">
      <c r="C250" s="66"/>
    </row>
    <row r="251">
      <c r="C251" s="66"/>
    </row>
    <row r="252">
      <c r="C252" s="66"/>
    </row>
    <row r="253">
      <c r="C253" s="66"/>
    </row>
    <row r="254">
      <c r="C254" s="66"/>
    </row>
    <row r="255">
      <c r="C255" s="66"/>
    </row>
    <row r="256">
      <c r="C256" s="66"/>
    </row>
    <row r="257">
      <c r="C257" s="66"/>
    </row>
    <row r="258">
      <c r="C258" s="66"/>
    </row>
    <row r="259">
      <c r="C259" s="66"/>
    </row>
    <row r="260">
      <c r="C260" s="66"/>
    </row>
    <row r="261">
      <c r="C261" s="66"/>
    </row>
    <row r="262">
      <c r="C262" s="66"/>
    </row>
    <row r="263">
      <c r="C263" s="66"/>
    </row>
    <row r="264">
      <c r="C264" s="66"/>
    </row>
    <row r="265">
      <c r="C265" s="66"/>
    </row>
    <row r="266">
      <c r="C266" s="66"/>
    </row>
    <row r="267">
      <c r="C267" s="66"/>
    </row>
    <row r="268">
      <c r="C268" s="66"/>
    </row>
    <row r="269">
      <c r="C269" s="66"/>
    </row>
    <row r="270">
      <c r="C270" s="66"/>
    </row>
    <row r="271">
      <c r="C271" s="66"/>
    </row>
    <row r="272">
      <c r="C272" s="66"/>
    </row>
    <row r="273">
      <c r="C273" s="66"/>
    </row>
    <row r="274">
      <c r="C274" s="66"/>
    </row>
    <row r="275">
      <c r="C275" s="66"/>
    </row>
    <row r="276">
      <c r="C276" s="66"/>
    </row>
    <row r="277">
      <c r="C277" s="66"/>
    </row>
    <row r="278">
      <c r="C278" s="66"/>
    </row>
    <row r="279">
      <c r="C279" s="66"/>
    </row>
    <row r="280">
      <c r="C280" s="66"/>
    </row>
    <row r="281">
      <c r="C281" s="66"/>
    </row>
    <row r="282">
      <c r="C282" s="66"/>
    </row>
    <row r="283">
      <c r="C283" s="66"/>
    </row>
    <row r="284">
      <c r="C284" s="66"/>
    </row>
    <row r="285">
      <c r="C285" s="66"/>
    </row>
    <row r="286">
      <c r="C286" s="66"/>
    </row>
    <row r="287">
      <c r="C287" s="66"/>
    </row>
    <row r="288">
      <c r="C288" s="66"/>
    </row>
    <row r="289">
      <c r="C289" s="66"/>
    </row>
    <row r="290">
      <c r="C290" s="66"/>
    </row>
    <row r="291">
      <c r="C291" s="66"/>
    </row>
    <row r="292">
      <c r="C292" s="66"/>
    </row>
    <row r="293">
      <c r="C293" s="66"/>
    </row>
    <row r="294">
      <c r="C294" s="66"/>
    </row>
    <row r="295">
      <c r="C295" s="66"/>
    </row>
    <row r="296">
      <c r="C296" s="66"/>
    </row>
    <row r="297">
      <c r="C297" s="66"/>
    </row>
    <row r="298">
      <c r="C298" s="66"/>
    </row>
    <row r="299">
      <c r="C299" s="66"/>
    </row>
    <row r="300">
      <c r="C300" s="66"/>
    </row>
    <row r="301">
      <c r="C301" s="66"/>
    </row>
    <row r="302">
      <c r="C302" s="66"/>
    </row>
    <row r="303">
      <c r="C303" s="66"/>
    </row>
    <row r="304">
      <c r="C304" s="66"/>
    </row>
    <row r="305">
      <c r="C305" s="66"/>
    </row>
    <row r="306">
      <c r="C306" s="66"/>
    </row>
    <row r="307">
      <c r="C307" s="66"/>
    </row>
    <row r="308">
      <c r="C308" s="66"/>
    </row>
    <row r="309">
      <c r="C309" s="66"/>
    </row>
    <row r="310">
      <c r="C310" s="66"/>
    </row>
    <row r="311">
      <c r="C311" s="66"/>
    </row>
    <row r="312">
      <c r="C312" s="66"/>
    </row>
    <row r="313">
      <c r="C313" s="66"/>
    </row>
    <row r="314">
      <c r="C314" s="66"/>
    </row>
    <row r="315">
      <c r="C315" s="66"/>
    </row>
    <row r="316">
      <c r="C316" s="66"/>
    </row>
    <row r="317">
      <c r="C317" s="66"/>
    </row>
    <row r="318">
      <c r="C318" s="66"/>
    </row>
    <row r="319">
      <c r="C319" s="66"/>
    </row>
    <row r="320">
      <c r="C320" s="66"/>
    </row>
    <row r="321">
      <c r="C321" s="66"/>
    </row>
    <row r="322">
      <c r="C322" s="66"/>
    </row>
    <row r="323">
      <c r="C323" s="66"/>
    </row>
    <row r="324">
      <c r="C324" s="66"/>
    </row>
    <row r="325">
      <c r="C325" s="66"/>
    </row>
    <row r="326">
      <c r="C326" s="66"/>
    </row>
    <row r="327">
      <c r="C327" s="66"/>
    </row>
    <row r="328">
      <c r="C328" s="66"/>
    </row>
    <row r="329">
      <c r="C329" s="66"/>
    </row>
    <row r="330">
      <c r="C330" s="66"/>
    </row>
    <row r="331">
      <c r="C331" s="66"/>
    </row>
    <row r="332">
      <c r="C332" s="66"/>
    </row>
    <row r="333">
      <c r="C333" s="66"/>
    </row>
    <row r="334">
      <c r="C334" s="66"/>
    </row>
    <row r="335">
      <c r="C335" s="66"/>
    </row>
    <row r="336">
      <c r="C336" s="66"/>
    </row>
    <row r="337">
      <c r="C337" s="66"/>
    </row>
    <row r="338">
      <c r="C338" s="66"/>
    </row>
    <row r="339">
      <c r="C339" s="66"/>
    </row>
    <row r="340">
      <c r="C340" s="66"/>
    </row>
    <row r="341">
      <c r="C341" s="66"/>
    </row>
    <row r="342">
      <c r="C342" s="66"/>
    </row>
    <row r="343">
      <c r="C343" s="66"/>
    </row>
    <row r="344">
      <c r="C344" s="66"/>
    </row>
    <row r="345">
      <c r="C345" s="66"/>
    </row>
    <row r="346">
      <c r="C346" s="66"/>
    </row>
    <row r="347">
      <c r="C347" s="66"/>
    </row>
    <row r="348">
      <c r="C348" s="66"/>
    </row>
    <row r="349">
      <c r="C349" s="66"/>
    </row>
    <row r="350">
      <c r="C350" s="66"/>
    </row>
    <row r="351">
      <c r="C351" s="66"/>
    </row>
    <row r="352">
      <c r="C352" s="66"/>
    </row>
    <row r="353">
      <c r="C353" s="66"/>
    </row>
    <row r="354">
      <c r="C354" s="66"/>
    </row>
    <row r="355">
      <c r="C355" s="66"/>
    </row>
    <row r="356">
      <c r="C356" s="66"/>
    </row>
    <row r="357">
      <c r="C357" s="66"/>
    </row>
    <row r="358">
      <c r="C358" s="66"/>
    </row>
    <row r="359">
      <c r="C359" s="66"/>
    </row>
    <row r="360">
      <c r="C360" s="66"/>
    </row>
    <row r="361">
      <c r="C361" s="66"/>
    </row>
    <row r="362">
      <c r="C362" s="66"/>
    </row>
    <row r="363">
      <c r="C363" s="66"/>
    </row>
    <row r="364">
      <c r="C364" s="66"/>
    </row>
    <row r="365">
      <c r="C365" s="66"/>
    </row>
    <row r="366">
      <c r="C366" s="66"/>
    </row>
    <row r="367">
      <c r="C367" s="66"/>
    </row>
    <row r="368">
      <c r="C368" s="66"/>
    </row>
    <row r="369">
      <c r="C369" s="66"/>
    </row>
    <row r="370">
      <c r="C370" s="66"/>
    </row>
    <row r="371">
      <c r="C371" s="66"/>
    </row>
    <row r="372">
      <c r="C372" s="66"/>
    </row>
    <row r="373">
      <c r="C373" s="66"/>
    </row>
    <row r="374">
      <c r="C374" s="66"/>
    </row>
    <row r="375">
      <c r="C375" s="66"/>
    </row>
    <row r="376">
      <c r="C376" s="66"/>
    </row>
    <row r="377">
      <c r="C377" s="66"/>
    </row>
    <row r="378">
      <c r="C378" s="66"/>
    </row>
    <row r="379">
      <c r="C379" s="66"/>
    </row>
    <row r="380">
      <c r="C380" s="66"/>
    </row>
    <row r="381">
      <c r="C381" s="66"/>
    </row>
    <row r="382">
      <c r="C382" s="66"/>
    </row>
    <row r="383">
      <c r="C383" s="66"/>
    </row>
    <row r="384">
      <c r="C384" s="66"/>
    </row>
    <row r="385">
      <c r="C385" s="66"/>
    </row>
    <row r="386">
      <c r="C386" s="66"/>
    </row>
    <row r="387">
      <c r="C387" s="66"/>
    </row>
    <row r="388">
      <c r="C388" s="66"/>
    </row>
    <row r="389">
      <c r="C389" s="66"/>
    </row>
    <row r="390">
      <c r="C390" s="66"/>
    </row>
    <row r="391">
      <c r="C391" s="66"/>
    </row>
    <row r="392">
      <c r="C392" s="66"/>
    </row>
    <row r="393">
      <c r="C393" s="66"/>
    </row>
    <row r="394">
      <c r="C394" s="66"/>
    </row>
    <row r="395">
      <c r="C395" s="66"/>
    </row>
    <row r="396">
      <c r="C396" s="66"/>
    </row>
    <row r="397">
      <c r="C397" s="66"/>
    </row>
    <row r="398">
      <c r="C398" s="66"/>
    </row>
    <row r="399">
      <c r="C399" s="66"/>
    </row>
    <row r="400">
      <c r="C400" s="66"/>
    </row>
    <row r="401">
      <c r="C401" s="66"/>
    </row>
    <row r="402">
      <c r="C402" s="66"/>
    </row>
    <row r="403">
      <c r="C403" s="66"/>
    </row>
    <row r="404">
      <c r="C404" s="66"/>
    </row>
    <row r="405">
      <c r="C405" s="66"/>
    </row>
    <row r="406">
      <c r="C406" s="66"/>
    </row>
    <row r="407">
      <c r="C407" s="66"/>
    </row>
    <row r="408">
      <c r="C408" s="66"/>
    </row>
    <row r="409">
      <c r="C409" s="66"/>
    </row>
    <row r="410">
      <c r="C410" s="66"/>
    </row>
    <row r="411">
      <c r="C411" s="66"/>
    </row>
    <row r="412">
      <c r="C412" s="66"/>
    </row>
    <row r="413">
      <c r="C413" s="66"/>
    </row>
    <row r="414">
      <c r="C414" s="66"/>
    </row>
    <row r="415">
      <c r="C415" s="66"/>
    </row>
    <row r="416">
      <c r="C416" s="66"/>
    </row>
    <row r="417">
      <c r="C417" s="66"/>
    </row>
    <row r="418">
      <c r="C418" s="66"/>
    </row>
    <row r="419">
      <c r="C419" s="66"/>
    </row>
    <row r="420">
      <c r="C420" s="66"/>
    </row>
    <row r="421">
      <c r="C421" s="66"/>
    </row>
    <row r="422">
      <c r="C422" s="66"/>
    </row>
    <row r="423">
      <c r="C423" s="66"/>
    </row>
    <row r="424">
      <c r="C424" s="66"/>
    </row>
    <row r="425">
      <c r="C425" s="66"/>
    </row>
    <row r="426">
      <c r="C426" s="66"/>
    </row>
    <row r="427">
      <c r="C427" s="66"/>
    </row>
    <row r="428">
      <c r="C428" s="66"/>
    </row>
    <row r="429">
      <c r="C429" s="66"/>
    </row>
    <row r="430">
      <c r="C430" s="66"/>
    </row>
    <row r="431">
      <c r="C431" s="66"/>
    </row>
    <row r="432">
      <c r="C432" s="66"/>
    </row>
    <row r="433">
      <c r="C433" s="66"/>
    </row>
    <row r="434">
      <c r="C434" s="66"/>
    </row>
    <row r="435">
      <c r="C435" s="66"/>
    </row>
    <row r="436">
      <c r="C436" s="66"/>
    </row>
    <row r="437">
      <c r="C437" s="66"/>
    </row>
    <row r="438">
      <c r="C438" s="66"/>
    </row>
    <row r="439">
      <c r="C439" s="66"/>
    </row>
    <row r="440">
      <c r="C440" s="66"/>
    </row>
    <row r="441">
      <c r="C441" s="66"/>
    </row>
    <row r="442">
      <c r="C442" s="66"/>
    </row>
    <row r="443">
      <c r="C443" s="66"/>
    </row>
    <row r="444">
      <c r="C444" s="66"/>
    </row>
    <row r="445">
      <c r="C445" s="66"/>
    </row>
    <row r="446">
      <c r="C446" s="66"/>
    </row>
    <row r="447">
      <c r="C447" s="66"/>
    </row>
    <row r="448">
      <c r="C448" s="66"/>
    </row>
    <row r="449">
      <c r="C449" s="66"/>
    </row>
    <row r="450">
      <c r="C450" s="66"/>
    </row>
    <row r="451">
      <c r="C451" s="66"/>
    </row>
    <row r="452">
      <c r="C452" s="66"/>
    </row>
    <row r="453">
      <c r="C453" s="66"/>
    </row>
    <row r="454">
      <c r="C454" s="66"/>
    </row>
    <row r="455">
      <c r="C455" s="66"/>
    </row>
    <row r="456">
      <c r="C456" s="66"/>
    </row>
    <row r="457">
      <c r="C457" s="66"/>
    </row>
    <row r="458">
      <c r="C458" s="66"/>
    </row>
    <row r="459">
      <c r="C459" s="66"/>
    </row>
    <row r="460">
      <c r="C460" s="66"/>
    </row>
    <row r="461">
      <c r="C461" s="66"/>
    </row>
    <row r="462">
      <c r="C462" s="66"/>
    </row>
    <row r="463">
      <c r="C463" s="66"/>
    </row>
    <row r="464">
      <c r="C464" s="66"/>
    </row>
    <row r="465">
      <c r="C465" s="66"/>
    </row>
    <row r="466">
      <c r="C466" s="66"/>
    </row>
    <row r="467">
      <c r="C467" s="66"/>
    </row>
    <row r="468">
      <c r="C468" s="66"/>
    </row>
    <row r="469">
      <c r="C469" s="66"/>
    </row>
    <row r="470">
      <c r="C470" s="66"/>
    </row>
    <row r="471">
      <c r="C471" s="66"/>
    </row>
    <row r="472">
      <c r="C472" s="66"/>
    </row>
    <row r="473">
      <c r="C473" s="66"/>
    </row>
    <row r="474">
      <c r="C474" s="66"/>
    </row>
    <row r="475">
      <c r="C475" s="66"/>
    </row>
    <row r="476">
      <c r="C476" s="66"/>
    </row>
    <row r="477">
      <c r="C477" s="66"/>
    </row>
    <row r="478">
      <c r="C478" s="66"/>
    </row>
    <row r="479">
      <c r="C479" s="66"/>
    </row>
    <row r="480">
      <c r="C480" s="66"/>
    </row>
    <row r="481">
      <c r="C481" s="66"/>
    </row>
    <row r="482">
      <c r="C482" s="66"/>
    </row>
    <row r="483">
      <c r="C483" s="66"/>
    </row>
    <row r="484">
      <c r="C484" s="66"/>
    </row>
    <row r="485">
      <c r="C485" s="66"/>
    </row>
    <row r="486">
      <c r="C486" s="66"/>
    </row>
    <row r="487">
      <c r="C487" s="66"/>
    </row>
    <row r="488">
      <c r="C488" s="66"/>
    </row>
    <row r="489">
      <c r="C489" s="66"/>
    </row>
    <row r="490">
      <c r="C490" s="66"/>
    </row>
    <row r="491">
      <c r="C491" s="66"/>
    </row>
    <row r="492">
      <c r="C492" s="66"/>
    </row>
    <row r="493">
      <c r="C493" s="66"/>
    </row>
    <row r="494">
      <c r="C494" s="66"/>
    </row>
    <row r="495">
      <c r="C495" s="66"/>
    </row>
    <row r="496">
      <c r="C496" s="66"/>
    </row>
    <row r="497">
      <c r="C497" s="66"/>
    </row>
    <row r="498">
      <c r="C498" s="66"/>
    </row>
    <row r="499">
      <c r="C499" s="66"/>
    </row>
    <row r="500">
      <c r="C500" s="66"/>
    </row>
    <row r="501">
      <c r="C501" s="66"/>
    </row>
    <row r="502">
      <c r="C502" s="66"/>
    </row>
    <row r="503">
      <c r="C503" s="66"/>
    </row>
    <row r="504">
      <c r="C504" s="66"/>
    </row>
    <row r="505">
      <c r="C505" s="66"/>
    </row>
    <row r="506">
      <c r="C506" s="66"/>
    </row>
    <row r="507">
      <c r="C507" s="66"/>
    </row>
    <row r="508">
      <c r="C508" s="66"/>
    </row>
    <row r="509">
      <c r="C509" s="66"/>
    </row>
    <row r="510">
      <c r="C510" s="66"/>
    </row>
    <row r="511">
      <c r="C511" s="66"/>
    </row>
    <row r="512">
      <c r="C512" s="66"/>
    </row>
    <row r="513">
      <c r="C513" s="66"/>
    </row>
    <row r="514">
      <c r="C514" s="66"/>
    </row>
    <row r="515">
      <c r="C515" s="66"/>
    </row>
    <row r="516">
      <c r="C516" s="66"/>
    </row>
    <row r="517">
      <c r="C517" s="66"/>
    </row>
    <row r="518">
      <c r="C518" s="66"/>
    </row>
    <row r="519">
      <c r="C519" s="66"/>
    </row>
    <row r="520">
      <c r="C520" s="66"/>
    </row>
    <row r="521">
      <c r="C521" s="66"/>
    </row>
    <row r="522">
      <c r="C522" s="66"/>
    </row>
    <row r="523">
      <c r="C523" s="66"/>
    </row>
    <row r="524">
      <c r="C524" s="66"/>
    </row>
    <row r="525">
      <c r="C525" s="66"/>
    </row>
    <row r="526">
      <c r="C526" s="66"/>
    </row>
    <row r="527">
      <c r="C527" s="66"/>
    </row>
    <row r="528">
      <c r="C528" s="66"/>
    </row>
    <row r="529">
      <c r="C529" s="66"/>
    </row>
    <row r="530">
      <c r="C530" s="66"/>
    </row>
    <row r="531">
      <c r="C531" s="66"/>
    </row>
    <row r="532">
      <c r="C532" s="66"/>
    </row>
    <row r="533">
      <c r="C533" s="66"/>
    </row>
    <row r="534">
      <c r="C534" s="66"/>
    </row>
    <row r="535">
      <c r="C535" s="66"/>
    </row>
    <row r="536">
      <c r="C536" s="66"/>
    </row>
    <row r="537">
      <c r="C537" s="66"/>
    </row>
    <row r="538">
      <c r="C538" s="66"/>
    </row>
    <row r="539">
      <c r="C539" s="66"/>
    </row>
    <row r="540">
      <c r="C540" s="66"/>
    </row>
    <row r="541">
      <c r="C541" s="66"/>
    </row>
    <row r="542">
      <c r="C542" s="66"/>
    </row>
    <row r="543">
      <c r="C543" s="66"/>
    </row>
    <row r="544">
      <c r="C544" s="66"/>
    </row>
    <row r="545">
      <c r="C545" s="66"/>
    </row>
    <row r="546">
      <c r="C546" s="66"/>
    </row>
    <row r="547">
      <c r="C547" s="66"/>
    </row>
    <row r="548">
      <c r="C548" s="66"/>
    </row>
    <row r="549">
      <c r="C549" s="66"/>
    </row>
    <row r="550">
      <c r="C550" s="66"/>
    </row>
    <row r="551">
      <c r="C551" s="66"/>
    </row>
    <row r="552">
      <c r="C552" s="66"/>
    </row>
    <row r="553">
      <c r="C553" s="66"/>
    </row>
    <row r="554">
      <c r="C554" s="66"/>
    </row>
    <row r="555">
      <c r="C555" s="66"/>
    </row>
    <row r="556">
      <c r="C556" s="66"/>
    </row>
    <row r="557">
      <c r="C557" s="66"/>
    </row>
    <row r="558">
      <c r="C558" s="66"/>
    </row>
    <row r="559">
      <c r="C559" s="66"/>
    </row>
    <row r="560">
      <c r="C560" s="66"/>
    </row>
    <row r="561">
      <c r="C561" s="66"/>
    </row>
    <row r="562">
      <c r="C562" s="66"/>
    </row>
    <row r="563">
      <c r="C563" s="66"/>
    </row>
    <row r="564">
      <c r="C564" s="66"/>
    </row>
    <row r="565">
      <c r="C565" s="66"/>
    </row>
    <row r="566">
      <c r="C566" s="66"/>
    </row>
    <row r="567">
      <c r="C567" s="66"/>
    </row>
    <row r="568">
      <c r="C568" s="66"/>
    </row>
    <row r="569">
      <c r="C569" s="66"/>
    </row>
    <row r="570">
      <c r="C570" s="66"/>
    </row>
    <row r="571">
      <c r="C571" s="66"/>
    </row>
    <row r="572">
      <c r="C572" s="66"/>
    </row>
    <row r="573">
      <c r="C573" s="66"/>
    </row>
    <row r="574">
      <c r="C574" s="66"/>
    </row>
    <row r="575">
      <c r="C575" s="66"/>
    </row>
    <row r="576">
      <c r="C576" s="66"/>
    </row>
    <row r="577">
      <c r="C577" s="66"/>
    </row>
    <row r="578">
      <c r="C578" s="66"/>
    </row>
    <row r="579">
      <c r="C579" s="66"/>
    </row>
    <row r="580">
      <c r="C580" s="66"/>
    </row>
    <row r="581">
      <c r="C581" s="66"/>
    </row>
    <row r="582">
      <c r="C582" s="66"/>
    </row>
    <row r="583">
      <c r="C583" s="66"/>
    </row>
    <row r="584">
      <c r="C584" s="66"/>
    </row>
    <row r="585">
      <c r="C585" s="66"/>
    </row>
    <row r="586">
      <c r="C586" s="66"/>
    </row>
    <row r="587">
      <c r="C587" s="66"/>
    </row>
    <row r="588">
      <c r="C588" s="66"/>
    </row>
    <row r="589">
      <c r="C589" s="66"/>
    </row>
    <row r="590">
      <c r="C590" s="66"/>
    </row>
    <row r="591">
      <c r="C591" s="66"/>
    </row>
    <row r="592">
      <c r="C592" s="66"/>
    </row>
    <row r="593">
      <c r="C593" s="66"/>
    </row>
    <row r="594">
      <c r="C594" s="66"/>
    </row>
    <row r="595">
      <c r="C595" s="66"/>
    </row>
    <row r="596">
      <c r="C596" s="66"/>
    </row>
    <row r="597">
      <c r="C597" s="66"/>
    </row>
    <row r="598">
      <c r="C598" s="66"/>
    </row>
    <row r="599">
      <c r="C599" s="66"/>
    </row>
    <row r="600">
      <c r="C600" s="66"/>
    </row>
    <row r="601">
      <c r="C601" s="66"/>
    </row>
    <row r="602">
      <c r="C602" s="66"/>
    </row>
    <row r="603">
      <c r="C603" s="66"/>
    </row>
    <row r="604">
      <c r="C604" s="66"/>
    </row>
    <row r="605">
      <c r="C605" s="66"/>
    </row>
    <row r="606">
      <c r="C606" s="66"/>
    </row>
    <row r="607">
      <c r="C607" s="66"/>
    </row>
    <row r="608">
      <c r="C608" s="66"/>
    </row>
    <row r="609">
      <c r="C609" s="66"/>
    </row>
    <row r="610">
      <c r="C610" s="66"/>
    </row>
    <row r="611">
      <c r="C611" s="66"/>
    </row>
    <row r="612">
      <c r="C612" s="66"/>
    </row>
    <row r="613">
      <c r="C613" s="66"/>
    </row>
    <row r="614">
      <c r="C614" s="66"/>
    </row>
    <row r="615">
      <c r="C615" s="66"/>
    </row>
    <row r="616">
      <c r="C616" s="66"/>
    </row>
    <row r="617">
      <c r="C617" s="66"/>
    </row>
    <row r="618">
      <c r="C618" s="66"/>
    </row>
    <row r="619">
      <c r="C619" s="66"/>
    </row>
    <row r="620">
      <c r="C620" s="66"/>
    </row>
    <row r="621">
      <c r="C621" s="66"/>
    </row>
    <row r="622">
      <c r="C622" s="66"/>
    </row>
    <row r="623">
      <c r="C623" s="66"/>
    </row>
    <row r="624">
      <c r="C624" s="66"/>
    </row>
    <row r="625">
      <c r="C625" s="66"/>
    </row>
    <row r="626">
      <c r="C626" s="66"/>
    </row>
    <row r="627">
      <c r="C627" s="66"/>
    </row>
    <row r="628">
      <c r="C628" s="66"/>
    </row>
    <row r="629">
      <c r="C629" s="66"/>
    </row>
    <row r="630">
      <c r="C630" s="66"/>
    </row>
    <row r="631">
      <c r="C631" s="66"/>
    </row>
    <row r="632">
      <c r="C632" s="66"/>
    </row>
    <row r="633">
      <c r="C633" s="66"/>
    </row>
    <row r="634">
      <c r="C634" s="66"/>
    </row>
    <row r="635">
      <c r="C635" s="66"/>
    </row>
    <row r="636">
      <c r="C636" s="66"/>
    </row>
    <row r="637">
      <c r="C637" s="66"/>
    </row>
    <row r="638">
      <c r="C638" s="66"/>
    </row>
    <row r="639">
      <c r="C639" s="66"/>
    </row>
    <row r="640">
      <c r="C640" s="66"/>
    </row>
    <row r="641">
      <c r="C641" s="66"/>
    </row>
    <row r="642">
      <c r="C642" s="66"/>
    </row>
    <row r="643">
      <c r="C643" s="66"/>
    </row>
    <row r="644">
      <c r="C644" s="66"/>
    </row>
    <row r="645">
      <c r="C645" s="66"/>
    </row>
    <row r="646">
      <c r="C646" s="66"/>
    </row>
    <row r="647">
      <c r="C647" s="66"/>
    </row>
    <row r="648">
      <c r="C648" s="66"/>
    </row>
    <row r="649">
      <c r="C649" s="66"/>
    </row>
    <row r="650">
      <c r="C650" s="66"/>
    </row>
    <row r="651">
      <c r="C651" s="66"/>
    </row>
    <row r="652">
      <c r="C652" s="66"/>
    </row>
    <row r="653">
      <c r="C653" s="66"/>
    </row>
    <row r="654">
      <c r="C654" s="66"/>
    </row>
    <row r="655">
      <c r="C655" s="66"/>
    </row>
    <row r="656">
      <c r="C656" s="66"/>
    </row>
    <row r="657">
      <c r="C657" s="66"/>
    </row>
    <row r="658">
      <c r="C658" s="66"/>
    </row>
    <row r="659">
      <c r="C659" s="66"/>
    </row>
    <row r="660">
      <c r="C660" s="66"/>
    </row>
    <row r="661">
      <c r="C661" s="66"/>
    </row>
    <row r="662">
      <c r="C662" s="66"/>
    </row>
    <row r="663">
      <c r="C663" s="66"/>
    </row>
    <row r="664">
      <c r="C664" s="66"/>
    </row>
    <row r="665">
      <c r="C665" s="66"/>
    </row>
    <row r="666">
      <c r="C666" s="66"/>
    </row>
    <row r="667">
      <c r="C667" s="66"/>
    </row>
    <row r="668">
      <c r="C668" s="66"/>
    </row>
    <row r="669">
      <c r="C669" s="66"/>
    </row>
    <row r="670">
      <c r="C670" s="66"/>
    </row>
    <row r="671">
      <c r="C671" s="66"/>
    </row>
    <row r="672">
      <c r="C672" s="66"/>
    </row>
    <row r="673">
      <c r="C673" s="66"/>
    </row>
    <row r="674">
      <c r="C674" s="66"/>
    </row>
    <row r="675">
      <c r="C675" s="66"/>
    </row>
    <row r="676">
      <c r="C676" s="66"/>
    </row>
    <row r="677">
      <c r="C677" s="66"/>
    </row>
    <row r="678">
      <c r="C678" s="66"/>
    </row>
    <row r="679">
      <c r="C679" s="66"/>
    </row>
    <row r="680">
      <c r="C680" s="66"/>
    </row>
    <row r="681">
      <c r="C681" s="66"/>
    </row>
    <row r="682">
      <c r="C682" s="66"/>
    </row>
    <row r="683">
      <c r="C683" s="66"/>
    </row>
    <row r="684">
      <c r="C684" s="66"/>
    </row>
    <row r="685">
      <c r="C685" s="66"/>
    </row>
    <row r="686">
      <c r="C686" s="66"/>
    </row>
    <row r="687">
      <c r="C687" s="66"/>
    </row>
    <row r="688">
      <c r="C688" s="66"/>
    </row>
    <row r="689">
      <c r="C689" s="66"/>
    </row>
    <row r="690">
      <c r="C690" s="66"/>
    </row>
    <row r="691">
      <c r="C691" s="66"/>
    </row>
    <row r="692">
      <c r="C692" s="66"/>
    </row>
    <row r="693">
      <c r="C693" s="66"/>
    </row>
    <row r="694">
      <c r="C694" s="66"/>
    </row>
    <row r="695">
      <c r="C695" s="66"/>
    </row>
    <row r="696">
      <c r="C696" s="66"/>
    </row>
    <row r="697">
      <c r="C697" s="66"/>
    </row>
    <row r="698">
      <c r="C698" s="66"/>
    </row>
    <row r="699">
      <c r="C699" s="66"/>
    </row>
    <row r="700">
      <c r="C700" s="66"/>
    </row>
    <row r="701">
      <c r="C701" s="66"/>
    </row>
    <row r="702">
      <c r="C702" s="66"/>
    </row>
    <row r="703">
      <c r="C703" s="66"/>
    </row>
    <row r="704">
      <c r="C704" s="66"/>
    </row>
    <row r="705">
      <c r="C705" s="66"/>
    </row>
    <row r="706">
      <c r="C706" s="66"/>
    </row>
    <row r="707">
      <c r="C707" s="66"/>
    </row>
    <row r="708">
      <c r="C708" s="66"/>
    </row>
    <row r="709">
      <c r="C709" s="66"/>
    </row>
    <row r="710">
      <c r="C710" s="66"/>
    </row>
    <row r="711">
      <c r="C711" s="66"/>
    </row>
    <row r="712">
      <c r="C712" s="66"/>
    </row>
    <row r="713">
      <c r="C713" s="66"/>
    </row>
    <row r="714">
      <c r="C714" s="66"/>
    </row>
    <row r="715">
      <c r="C715" s="66"/>
    </row>
    <row r="716">
      <c r="C716" s="66"/>
    </row>
    <row r="717">
      <c r="C717" s="66"/>
    </row>
    <row r="718">
      <c r="C718" s="66"/>
    </row>
    <row r="719">
      <c r="C719" s="66"/>
    </row>
    <row r="720">
      <c r="C720" s="66"/>
    </row>
    <row r="721">
      <c r="C721" s="66"/>
    </row>
    <row r="722">
      <c r="C722" s="66"/>
    </row>
    <row r="723">
      <c r="C723" s="66"/>
    </row>
    <row r="724">
      <c r="C724" s="66"/>
    </row>
    <row r="725">
      <c r="C725" s="66"/>
    </row>
    <row r="726">
      <c r="C726" s="66"/>
    </row>
    <row r="727">
      <c r="C727" s="66"/>
    </row>
    <row r="728">
      <c r="C728" s="66"/>
    </row>
    <row r="729">
      <c r="C729" s="66"/>
    </row>
    <row r="730">
      <c r="C730" s="66"/>
    </row>
    <row r="731">
      <c r="C731" s="66"/>
    </row>
    <row r="732">
      <c r="C732" s="66"/>
    </row>
    <row r="733">
      <c r="C733" s="66"/>
    </row>
    <row r="734">
      <c r="C734" s="66"/>
    </row>
    <row r="735">
      <c r="C735" s="66"/>
    </row>
    <row r="736">
      <c r="C736" s="66"/>
    </row>
    <row r="737">
      <c r="C737" s="66"/>
    </row>
    <row r="738">
      <c r="C738" s="66"/>
    </row>
    <row r="739">
      <c r="C739" s="66"/>
    </row>
    <row r="740">
      <c r="C740" s="66"/>
    </row>
    <row r="741">
      <c r="C741" s="66"/>
    </row>
    <row r="742">
      <c r="C742" s="66"/>
    </row>
    <row r="743">
      <c r="C743" s="66"/>
    </row>
    <row r="744">
      <c r="C744" s="66"/>
    </row>
    <row r="745">
      <c r="C745" s="66"/>
    </row>
    <row r="746">
      <c r="C746" s="66"/>
    </row>
    <row r="747">
      <c r="C747" s="66"/>
    </row>
    <row r="748">
      <c r="C748" s="66"/>
    </row>
    <row r="749">
      <c r="C749" s="66"/>
    </row>
    <row r="750">
      <c r="C750" s="66"/>
    </row>
    <row r="751">
      <c r="C751" s="66"/>
    </row>
    <row r="752">
      <c r="C752" s="66"/>
    </row>
    <row r="753">
      <c r="C753" s="66"/>
    </row>
    <row r="754">
      <c r="C754" s="66"/>
    </row>
    <row r="755">
      <c r="C755" s="66"/>
    </row>
    <row r="756">
      <c r="C756" s="66"/>
    </row>
    <row r="757">
      <c r="C757" s="66"/>
    </row>
    <row r="758">
      <c r="C758" s="66"/>
    </row>
    <row r="759">
      <c r="C759" s="66"/>
    </row>
    <row r="760">
      <c r="C760" s="66"/>
    </row>
    <row r="761">
      <c r="C761" s="66"/>
    </row>
    <row r="762">
      <c r="C762" s="66"/>
    </row>
    <row r="763">
      <c r="C763" s="66"/>
    </row>
    <row r="764">
      <c r="C764" s="66"/>
    </row>
    <row r="765">
      <c r="C765" s="66"/>
    </row>
    <row r="766">
      <c r="C766" s="66"/>
    </row>
    <row r="767">
      <c r="C767" s="66"/>
    </row>
    <row r="768">
      <c r="C768" s="66"/>
    </row>
    <row r="769">
      <c r="C769" s="66"/>
    </row>
    <row r="770">
      <c r="C770" s="66"/>
    </row>
    <row r="771">
      <c r="C771" s="66"/>
    </row>
    <row r="772">
      <c r="C772" s="66"/>
    </row>
    <row r="773">
      <c r="C773" s="66"/>
    </row>
    <row r="774">
      <c r="C774" s="66"/>
    </row>
    <row r="775">
      <c r="C775" s="66"/>
    </row>
    <row r="776">
      <c r="C776" s="66"/>
    </row>
    <row r="777">
      <c r="C777" s="66"/>
    </row>
    <row r="778">
      <c r="C778" s="66"/>
    </row>
    <row r="779">
      <c r="C779" s="66"/>
    </row>
    <row r="780">
      <c r="C780" s="66"/>
    </row>
    <row r="781">
      <c r="C781" s="66"/>
    </row>
    <row r="782">
      <c r="C782" s="66"/>
    </row>
    <row r="783">
      <c r="C783" s="66"/>
    </row>
    <row r="784">
      <c r="C784" s="66"/>
    </row>
    <row r="785">
      <c r="C785" s="66"/>
    </row>
    <row r="786">
      <c r="C786" s="66"/>
    </row>
    <row r="787">
      <c r="C787" s="66"/>
    </row>
    <row r="788">
      <c r="C788" s="66"/>
    </row>
    <row r="789">
      <c r="C789" s="66"/>
    </row>
    <row r="790">
      <c r="C790" s="66"/>
    </row>
    <row r="791">
      <c r="C791" s="66"/>
    </row>
    <row r="792">
      <c r="C792" s="66"/>
    </row>
    <row r="793">
      <c r="C793" s="66"/>
    </row>
    <row r="794">
      <c r="C794" s="66"/>
    </row>
    <row r="795">
      <c r="C795" s="66"/>
    </row>
    <row r="796">
      <c r="C796" s="66"/>
    </row>
    <row r="797">
      <c r="C797" s="66"/>
    </row>
    <row r="798">
      <c r="C798" s="66"/>
    </row>
    <row r="799">
      <c r="C799" s="66"/>
    </row>
    <row r="800">
      <c r="C800" s="66"/>
    </row>
    <row r="801">
      <c r="C801" s="66"/>
    </row>
    <row r="802">
      <c r="C802" s="66"/>
    </row>
    <row r="803">
      <c r="C803" s="66"/>
    </row>
    <row r="804">
      <c r="C804" s="66"/>
    </row>
    <row r="805">
      <c r="C805" s="66"/>
    </row>
    <row r="806">
      <c r="C806" s="66"/>
    </row>
    <row r="807">
      <c r="C807" s="66"/>
    </row>
    <row r="808">
      <c r="C808" s="66"/>
    </row>
    <row r="809">
      <c r="C809" s="66"/>
    </row>
    <row r="810">
      <c r="C810" s="66"/>
    </row>
    <row r="811">
      <c r="C811" s="66"/>
    </row>
    <row r="812">
      <c r="C812" s="66"/>
    </row>
    <row r="813">
      <c r="C813" s="66"/>
    </row>
    <row r="814">
      <c r="C814" s="66"/>
    </row>
    <row r="815">
      <c r="C815" s="66"/>
    </row>
    <row r="816">
      <c r="C816" s="66"/>
    </row>
    <row r="817">
      <c r="C817" s="66"/>
    </row>
    <row r="818">
      <c r="C818" s="66"/>
    </row>
    <row r="819">
      <c r="C819" s="66"/>
    </row>
    <row r="820">
      <c r="C820" s="66"/>
    </row>
    <row r="821">
      <c r="C821" s="66"/>
    </row>
    <row r="822">
      <c r="C822" s="66"/>
    </row>
    <row r="823">
      <c r="C823" s="66"/>
    </row>
    <row r="824">
      <c r="C824" s="66"/>
    </row>
    <row r="825">
      <c r="C825" s="66"/>
    </row>
    <row r="826">
      <c r="C826" s="66"/>
    </row>
    <row r="827">
      <c r="C827" s="66"/>
    </row>
    <row r="828">
      <c r="C828" s="66"/>
    </row>
    <row r="829">
      <c r="C829" s="66"/>
    </row>
    <row r="830">
      <c r="C830" s="66"/>
    </row>
    <row r="831">
      <c r="C831" s="66"/>
    </row>
    <row r="832">
      <c r="C832" s="66"/>
    </row>
    <row r="833">
      <c r="C833" s="66"/>
    </row>
    <row r="834">
      <c r="C834" s="66"/>
    </row>
    <row r="835">
      <c r="C835" s="66"/>
    </row>
    <row r="836">
      <c r="C836" s="66"/>
    </row>
    <row r="837">
      <c r="C837" s="66"/>
    </row>
    <row r="838">
      <c r="C838" s="66"/>
    </row>
    <row r="839">
      <c r="C839" s="66"/>
    </row>
    <row r="840">
      <c r="C840" s="66"/>
    </row>
    <row r="841">
      <c r="C841" s="66"/>
    </row>
    <row r="842">
      <c r="C842" s="66"/>
    </row>
    <row r="843">
      <c r="C843" s="66"/>
    </row>
    <row r="844">
      <c r="C844" s="66"/>
    </row>
    <row r="845">
      <c r="C845" s="66"/>
    </row>
    <row r="846">
      <c r="C846" s="66"/>
    </row>
    <row r="847">
      <c r="C847" s="66"/>
    </row>
    <row r="848">
      <c r="C848" s="66"/>
    </row>
    <row r="849">
      <c r="C849" s="66"/>
    </row>
    <row r="850">
      <c r="C850" s="66"/>
    </row>
    <row r="851">
      <c r="C851" s="66"/>
    </row>
    <row r="852">
      <c r="C852" s="66"/>
    </row>
    <row r="853">
      <c r="C853" s="66"/>
    </row>
    <row r="854">
      <c r="C854" s="66"/>
    </row>
    <row r="855">
      <c r="C855" s="66"/>
    </row>
    <row r="856">
      <c r="C856" s="66"/>
    </row>
    <row r="857">
      <c r="C857" s="66"/>
    </row>
    <row r="858">
      <c r="C858" s="66"/>
    </row>
    <row r="859">
      <c r="C859" s="66"/>
    </row>
    <row r="860">
      <c r="C860" s="66"/>
    </row>
    <row r="861">
      <c r="C861" s="66"/>
    </row>
    <row r="862">
      <c r="C862" s="66"/>
    </row>
    <row r="863">
      <c r="C863" s="66"/>
    </row>
    <row r="864">
      <c r="C864" s="66"/>
    </row>
    <row r="865">
      <c r="C865" s="66"/>
    </row>
    <row r="866">
      <c r="C866" s="66"/>
    </row>
    <row r="867">
      <c r="C867" s="66"/>
    </row>
    <row r="868">
      <c r="C868" s="66"/>
    </row>
    <row r="869">
      <c r="C869" s="66"/>
    </row>
    <row r="870">
      <c r="C870" s="66"/>
    </row>
    <row r="871">
      <c r="C871" s="66"/>
    </row>
    <row r="872">
      <c r="C872" s="66"/>
    </row>
    <row r="873">
      <c r="C873" s="66"/>
    </row>
    <row r="874">
      <c r="C874" s="66"/>
    </row>
    <row r="875">
      <c r="C875" s="66"/>
    </row>
    <row r="876">
      <c r="C876" s="66"/>
    </row>
    <row r="877">
      <c r="C877" s="66"/>
    </row>
    <row r="878">
      <c r="C878" s="66"/>
    </row>
    <row r="879">
      <c r="C879" s="66"/>
    </row>
    <row r="880">
      <c r="C880" s="66"/>
    </row>
    <row r="881">
      <c r="C881" s="66"/>
    </row>
    <row r="882">
      <c r="C882" s="66"/>
    </row>
    <row r="883">
      <c r="C883" s="66"/>
    </row>
    <row r="884">
      <c r="C884" s="66"/>
    </row>
    <row r="885">
      <c r="C885" s="66"/>
    </row>
    <row r="886">
      <c r="C886" s="66"/>
    </row>
    <row r="887">
      <c r="C887" s="66"/>
    </row>
    <row r="888">
      <c r="C888" s="66"/>
    </row>
    <row r="889">
      <c r="C889" s="66"/>
    </row>
    <row r="890">
      <c r="C890" s="66"/>
    </row>
    <row r="891">
      <c r="C891" s="66"/>
    </row>
    <row r="892">
      <c r="C892" s="66"/>
    </row>
    <row r="893">
      <c r="C893" s="66"/>
    </row>
    <row r="894">
      <c r="C894" s="66"/>
    </row>
    <row r="895">
      <c r="C895" s="66"/>
    </row>
    <row r="896">
      <c r="C896" s="66"/>
    </row>
    <row r="897">
      <c r="C897" s="66"/>
    </row>
    <row r="898">
      <c r="C898" s="66"/>
    </row>
    <row r="899">
      <c r="C899" s="66"/>
    </row>
    <row r="900">
      <c r="C900" s="66"/>
    </row>
    <row r="901">
      <c r="C901" s="66"/>
    </row>
    <row r="902">
      <c r="C902" s="66"/>
    </row>
    <row r="903">
      <c r="C903" s="66"/>
    </row>
    <row r="904">
      <c r="C904" s="66"/>
    </row>
    <row r="905">
      <c r="C905" s="66"/>
    </row>
    <row r="906">
      <c r="C906" s="66"/>
    </row>
    <row r="907">
      <c r="C907" s="66"/>
    </row>
    <row r="908">
      <c r="C908" s="66"/>
    </row>
    <row r="909">
      <c r="C909" s="66"/>
    </row>
    <row r="910">
      <c r="C910" s="66"/>
    </row>
    <row r="911">
      <c r="C911" s="66"/>
    </row>
    <row r="912">
      <c r="C912" s="66"/>
    </row>
    <row r="913">
      <c r="C913" s="66"/>
    </row>
    <row r="914">
      <c r="C914" s="66"/>
    </row>
    <row r="915">
      <c r="C915" s="66"/>
    </row>
    <row r="916">
      <c r="C916" s="66"/>
    </row>
    <row r="917">
      <c r="C917" s="66"/>
    </row>
    <row r="918">
      <c r="C918" s="66"/>
    </row>
    <row r="919">
      <c r="C919" s="66"/>
    </row>
    <row r="920">
      <c r="C920" s="66"/>
    </row>
    <row r="921">
      <c r="C921" s="66"/>
    </row>
    <row r="922">
      <c r="C922" s="66"/>
    </row>
    <row r="923">
      <c r="C923" s="66"/>
    </row>
    <row r="924">
      <c r="C924" s="66"/>
    </row>
    <row r="925">
      <c r="C925" s="66"/>
    </row>
    <row r="926">
      <c r="C926" s="66"/>
    </row>
    <row r="927">
      <c r="C927" s="66"/>
    </row>
    <row r="928">
      <c r="C928" s="66"/>
    </row>
    <row r="929">
      <c r="C929" s="66"/>
    </row>
    <row r="930">
      <c r="C930" s="66"/>
    </row>
    <row r="931">
      <c r="C931" s="66"/>
    </row>
    <row r="932">
      <c r="C932" s="66"/>
    </row>
    <row r="933">
      <c r="C933" s="66"/>
    </row>
    <row r="934">
      <c r="C934" s="66"/>
    </row>
    <row r="935">
      <c r="C935" s="66"/>
    </row>
    <row r="936">
      <c r="C936" s="66"/>
    </row>
    <row r="937">
      <c r="C937" s="66"/>
    </row>
    <row r="938">
      <c r="C938" s="66"/>
    </row>
    <row r="939">
      <c r="C939" s="66"/>
    </row>
    <row r="940">
      <c r="C940" s="66"/>
    </row>
    <row r="941">
      <c r="C941" s="66"/>
    </row>
    <row r="942">
      <c r="C942" s="66"/>
    </row>
    <row r="943">
      <c r="C943" s="66"/>
    </row>
    <row r="944">
      <c r="C944" s="66"/>
    </row>
    <row r="945">
      <c r="C945" s="66"/>
    </row>
    <row r="946">
      <c r="C946" s="66"/>
    </row>
    <row r="947">
      <c r="C947" s="66"/>
    </row>
    <row r="948">
      <c r="C948" s="66"/>
    </row>
    <row r="949">
      <c r="C949" s="66"/>
    </row>
    <row r="950">
      <c r="C950" s="66"/>
    </row>
    <row r="951">
      <c r="C951" s="66"/>
    </row>
    <row r="952">
      <c r="C952" s="66"/>
    </row>
    <row r="953">
      <c r="C953" s="66"/>
    </row>
    <row r="954">
      <c r="C954" s="66"/>
    </row>
    <row r="955">
      <c r="C955" s="66"/>
    </row>
    <row r="956">
      <c r="C956" s="66"/>
    </row>
    <row r="957">
      <c r="C957" s="66"/>
    </row>
    <row r="958">
      <c r="C958" s="66"/>
    </row>
    <row r="959">
      <c r="C959" s="66"/>
    </row>
    <row r="960">
      <c r="C960" s="66"/>
    </row>
    <row r="961">
      <c r="C961" s="66"/>
    </row>
    <row r="962">
      <c r="C962" s="66"/>
    </row>
    <row r="963">
      <c r="C963" s="66"/>
    </row>
    <row r="964">
      <c r="C964" s="66"/>
    </row>
    <row r="965">
      <c r="C965" s="66"/>
    </row>
    <row r="966">
      <c r="C966" s="66"/>
    </row>
    <row r="967">
      <c r="C967" s="66"/>
    </row>
    <row r="968">
      <c r="C968" s="66"/>
    </row>
    <row r="969">
      <c r="C969" s="66"/>
    </row>
    <row r="970">
      <c r="C970" s="66"/>
    </row>
    <row r="971">
      <c r="C971" s="66"/>
    </row>
    <row r="972">
      <c r="C972" s="66"/>
    </row>
    <row r="973">
      <c r="C973" s="66"/>
    </row>
    <row r="974">
      <c r="C974" s="66"/>
    </row>
    <row r="975">
      <c r="C975" s="66"/>
    </row>
    <row r="976">
      <c r="C976" s="66"/>
    </row>
    <row r="977">
      <c r="C977" s="66"/>
    </row>
    <row r="978">
      <c r="C978" s="66"/>
    </row>
    <row r="979">
      <c r="C979" s="66"/>
    </row>
    <row r="980">
      <c r="C980" s="66"/>
    </row>
    <row r="981">
      <c r="C981" s="66"/>
    </row>
    <row r="982">
      <c r="C982" s="66"/>
    </row>
    <row r="983">
      <c r="C983" s="66"/>
    </row>
    <row r="984">
      <c r="C984" s="66"/>
    </row>
    <row r="985">
      <c r="C985" s="66"/>
    </row>
    <row r="986">
      <c r="C986" s="66"/>
    </row>
    <row r="987">
      <c r="C987" s="66"/>
    </row>
    <row r="988">
      <c r="C988" s="66"/>
    </row>
    <row r="989">
      <c r="C989" s="66"/>
    </row>
    <row r="990">
      <c r="C990" s="66"/>
    </row>
    <row r="991">
      <c r="C991" s="66"/>
    </row>
    <row r="992">
      <c r="C992" s="66"/>
    </row>
    <row r="993">
      <c r="C993" s="66"/>
    </row>
    <row r="994">
      <c r="C994" s="66"/>
    </row>
    <row r="995">
      <c r="C995" s="66"/>
    </row>
    <row r="996">
      <c r="C996" s="66"/>
    </row>
    <row r="997">
      <c r="C997" s="66"/>
    </row>
    <row r="998">
      <c r="C998" s="66"/>
    </row>
    <row r="999">
      <c r="C999" s="66"/>
    </row>
    <row r="1000">
      <c r="C1000" s="6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38"/>
    <col customWidth="1" min="5" max="5" width="15.13"/>
  </cols>
  <sheetData>
    <row r="3">
      <c r="B3" s="68" t="s">
        <v>799</v>
      </c>
    </row>
    <row r="5">
      <c r="B5" s="67" t="s">
        <v>800</v>
      </c>
      <c r="D5" s="78">
        <f>(260*5)+(50*(sum('Form Responses 1'!M:M)))</f>
        <v>8050</v>
      </c>
    </row>
    <row r="6">
      <c r="B6" s="67" t="s">
        <v>801</v>
      </c>
      <c r="D6" s="79">
        <f>(-210)*5</f>
        <v>-1050</v>
      </c>
      <c r="E6" s="80"/>
    </row>
    <row r="7">
      <c r="B7" s="67" t="s">
        <v>802</v>
      </c>
      <c r="E7" s="81">
        <f>SUM(D5:D6)</f>
        <v>7000</v>
      </c>
    </row>
    <row r="8">
      <c r="B8" s="67" t="s">
        <v>803</v>
      </c>
      <c r="E8" s="82">
        <f>50*(SUM('Form Responses 1'!J:J))</f>
        <v>7900</v>
      </c>
    </row>
    <row r="9">
      <c r="B9" s="83" t="s">
        <v>804</v>
      </c>
      <c r="E9" s="81">
        <f>SUM(E8,E7)</f>
        <v>14900</v>
      </c>
    </row>
    <row r="11">
      <c r="B11" s="67" t="s">
        <v>805</v>
      </c>
      <c r="C11" s="84">
        <f>1990*2+(1194)+995</f>
        <v>6169</v>
      </c>
    </row>
    <row r="12">
      <c r="B12" s="67" t="s">
        <v>806</v>
      </c>
      <c r="C12" s="82">
        <f>-((90*2)+30+60)</f>
        <v>-270</v>
      </c>
      <c r="D12" s="85"/>
      <c r="E12" s="82"/>
    </row>
    <row r="13">
      <c r="B13" s="67" t="s">
        <v>807</v>
      </c>
      <c r="C13" s="82">
        <f>-8*4</f>
        <v>-32</v>
      </c>
      <c r="D13" s="85"/>
      <c r="E13" s="82"/>
    </row>
    <row r="14">
      <c r="B14" s="67" t="s">
        <v>808</v>
      </c>
      <c r="C14" s="82">
        <f>-(400+400+250+215)</f>
        <v>-1265</v>
      </c>
      <c r="D14" s="85"/>
      <c r="E14" s="82"/>
    </row>
    <row r="15">
      <c r="B15" s="67" t="s">
        <v>809</v>
      </c>
      <c r="C15" s="82">
        <f>40*4</f>
        <v>160</v>
      </c>
      <c r="D15" s="85"/>
      <c r="E15" s="82"/>
    </row>
    <row r="16">
      <c r="B16" s="67" t="s">
        <v>810</v>
      </c>
      <c r="C16" s="82">
        <f>-40*4</f>
        <v>-160</v>
      </c>
      <c r="D16" s="81">
        <f>SUM(C11:C16)</f>
        <v>4602</v>
      </c>
      <c r="E16" s="82"/>
    </row>
    <row r="17">
      <c r="B17" s="67"/>
      <c r="C17" s="82"/>
      <c r="D17" s="85"/>
      <c r="E17" s="82"/>
    </row>
    <row r="18">
      <c r="B18" s="83" t="s">
        <v>811</v>
      </c>
      <c r="C18" s="82"/>
      <c r="D18" s="85"/>
      <c r="E18" s="82"/>
    </row>
    <row r="19">
      <c r="B19" s="67" t="s">
        <v>812</v>
      </c>
      <c r="C19" s="85">
        <f>15*2</f>
        <v>30</v>
      </c>
      <c r="D19" s="85"/>
      <c r="E19" s="82"/>
    </row>
    <row r="20">
      <c r="B20" s="67"/>
      <c r="C20" s="82"/>
      <c r="D20" s="85">
        <f>sum(C19:C20)</f>
        <v>30</v>
      </c>
      <c r="E20" s="82">
        <f>sum(D16:D20)</f>
        <v>4632</v>
      </c>
      <c r="F20" s="81">
        <f>E7-E20</f>
        <v>2368</v>
      </c>
      <c r="G20" s="81">
        <f>C80</f>
        <v>2351</v>
      </c>
      <c r="H20" s="81">
        <f>G20-F20</f>
        <v>-17</v>
      </c>
    </row>
    <row r="21">
      <c r="B21" s="71" t="s">
        <v>813</v>
      </c>
      <c r="C21" s="86"/>
      <c r="D21" s="86"/>
      <c r="E21" s="87">
        <f>E9-E20</f>
        <v>10268</v>
      </c>
    </row>
    <row r="23">
      <c r="D23" s="88">
        <v>1215.0</v>
      </c>
      <c r="E23" s="89">
        <f>E21/D23</f>
        <v>8.451028807</v>
      </c>
    </row>
    <row r="24">
      <c r="D24" s="90" t="s">
        <v>814</v>
      </c>
      <c r="E24" s="90" t="s">
        <v>815</v>
      </c>
    </row>
    <row r="26">
      <c r="C26" s="91"/>
      <c r="D26" s="92"/>
    </row>
    <row r="27">
      <c r="C27" s="93"/>
      <c r="D27" s="92"/>
      <c r="E27" s="92"/>
      <c r="F27" s="92"/>
    </row>
    <row r="28">
      <c r="C28" s="93"/>
      <c r="D28" s="92"/>
    </row>
    <row r="29">
      <c r="C29" s="93"/>
      <c r="D29" s="92"/>
    </row>
    <row r="60">
      <c r="B60" s="67" t="s">
        <v>816</v>
      </c>
    </row>
    <row r="61">
      <c r="B61" s="67" t="s">
        <v>812</v>
      </c>
      <c r="D61" s="81">
        <f>726+15+3899</f>
        <v>4640</v>
      </c>
    </row>
    <row r="62">
      <c r="B62" s="67" t="s">
        <v>817</v>
      </c>
      <c r="D62" s="85">
        <f>-15*2</f>
        <v>-30</v>
      </c>
    </row>
    <row r="63">
      <c r="B63" s="67" t="s">
        <v>818</v>
      </c>
      <c r="D63" s="81">
        <f>sum(D61:D62)</f>
        <v>4610</v>
      </c>
    </row>
    <row r="64">
      <c r="C64" s="82"/>
    </row>
    <row r="65">
      <c r="B65" s="67" t="s">
        <v>819</v>
      </c>
      <c r="C65" s="82"/>
    </row>
    <row r="66">
      <c r="B66" s="67" t="s">
        <v>820</v>
      </c>
      <c r="C66" s="81">
        <v>876.0</v>
      </c>
    </row>
    <row r="67">
      <c r="B67" s="67" t="s">
        <v>821</v>
      </c>
      <c r="C67" s="85">
        <v>1492.0</v>
      </c>
    </row>
    <row r="68">
      <c r="B68" s="67" t="s">
        <v>822</v>
      </c>
      <c r="C68" s="85">
        <v>1492.0</v>
      </c>
    </row>
    <row r="69">
      <c r="B69" s="67" t="s">
        <v>823</v>
      </c>
      <c r="C69" s="85">
        <f>752-8</f>
        <v>744</v>
      </c>
      <c r="D69" s="81">
        <f>sum(C66:C70)</f>
        <v>4604</v>
      </c>
    </row>
    <row r="70">
      <c r="C70" s="82"/>
    </row>
    <row r="71">
      <c r="B71" s="67" t="s">
        <v>824</v>
      </c>
      <c r="C71" s="82"/>
      <c r="D71" s="81">
        <f>D63-D69</f>
        <v>6</v>
      </c>
    </row>
    <row r="72">
      <c r="C72" s="82"/>
    </row>
    <row r="73">
      <c r="B73" s="67" t="s">
        <v>825</v>
      </c>
    </row>
    <row r="74">
      <c r="B74" s="67" t="s">
        <v>826</v>
      </c>
      <c r="C74" s="81">
        <f>E7</f>
        <v>7000</v>
      </c>
    </row>
    <row r="75">
      <c r="B75" s="67" t="s">
        <v>812</v>
      </c>
      <c r="C75" s="85">
        <f>-3884-741</f>
        <v>-4625</v>
      </c>
    </row>
    <row r="76">
      <c r="B76" s="67" t="s">
        <v>817</v>
      </c>
      <c r="C76" s="85">
        <f>D62</f>
        <v>-30</v>
      </c>
    </row>
    <row r="78">
      <c r="B78" s="67" t="s">
        <v>827</v>
      </c>
      <c r="C78" s="81">
        <f>SUM(C74:C76)</f>
        <v>2345</v>
      </c>
    </row>
    <row r="79">
      <c r="B79" s="67" t="s">
        <v>828</v>
      </c>
      <c r="C79" s="81">
        <f>D71</f>
        <v>6</v>
      </c>
    </row>
    <row r="80">
      <c r="B80" s="67" t="s">
        <v>829</v>
      </c>
      <c r="C80" s="81">
        <f>C78+C79</f>
        <v>2351</v>
      </c>
    </row>
  </sheetData>
  <mergeCells count="4">
    <mergeCell ref="B3:E3"/>
    <mergeCell ref="D26:F26"/>
    <mergeCell ref="D28:F28"/>
    <mergeCell ref="D29:F29"/>
  </mergeCells>
  <drawing r:id="rId1"/>
</worksheet>
</file>