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ffa\Downloads\"/>
    </mc:Choice>
  </mc:AlternateContent>
  <xr:revisionPtr revIDLastSave="0" documentId="13_ncr:1_{0FAA351A-D5F1-4670-B8C5-E8934BAE0E56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Top200_ig_20260126" sheetId="2" state="hidden" r:id="rId1"/>
    <sheet name="aisa100" sheetId="3" state="hidden" r:id="rId2"/>
    <sheet name="aisa200" sheetId="4" r:id="rId3"/>
    <sheet name="aisa500" sheetId="5" state="hidden" r:id="rId4"/>
    <sheet name="影片檢核" sheetId="10" state="hidden" r:id="rId5"/>
    <sheet name="工作表18" sheetId="11" state="hidden" r:id="rId6"/>
    <sheet name="「aisa200」的副本" sheetId="12" state="hidden" r:id="rId7"/>
    <sheet name="AisaKolTop200新增" sheetId="13" state="hidden" r:id="rId8"/>
    <sheet name="Merged" sheetId="14" state="hidden" r:id="rId9"/>
    <sheet name="Merge2" sheetId="15" state="hidden" r:id="rId10"/>
    <sheet name="Top200_fb_20260126" sheetId="16" state="hidden" r:id="rId11"/>
    <sheet name="「aisa100」的副本" sheetId="17" state="hidden" r:id="rId12"/>
    <sheet name="Top200_thread_20260126" sheetId="18" state="hidden" r:id="rId13"/>
    <sheet name="Top200_tiktok_20260126" sheetId="19" state="hidden" r:id="rId14"/>
    <sheet name="抓取日誌" sheetId="20" state="hidden" r:id="rId15"/>
  </sheets>
  <definedNames>
    <definedName name="_xlnm._FilterDatabase" localSheetId="7" hidden="1">AisaKolTop200新增!$A$1:$P$204</definedName>
    <definedName name="_xlnm._FilterDatabase" localSheetId="9" hidden="1">Merge2!$A$1:$P$402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8" i="18" l="1"/>
  <c r="E207" i="18"/>
  <c r="E206" i="18"/>
  <c r="E205" i="18"/>
  <c r="E204" i="18"/>
  <c r="E203" i="18"/>
  <c r="E202" i="18"/>
  <c r="E201" i="18"/>
  <c r="E200" i="18"/>
  <c r="E199" i="18"/>
  <c r="E198" i="18"/>
  <c r="E197" i="18"/>
  <c r="E196" i="18"/>
  <c r="E195" i="18"/>
  <c r="E194" i="18"/>
  <c r="E193" i="18"/>
  <c r="E192" i="18"/>
  <c r="E191" i="18"/>
  <c r="E190" i="18"/>
  <c r="E189" i="18"/>
  <c r="E188" i="18"/>
  <c r="E187" i="18"/>
  <c r="E186" i="18"/>
  <c r="E185" i="18"/>
  <c r="E184" i="18"/>
  <c r="E183" i="18"/>
  <c r="E182" i="18"/>
  <c r="E181" i="18"/>
  <c r="E180" i="18"/>
  <c r="E179" i="18"/>
  <c r="E178" i="18"/>
  <c r="E177" i="18"/>
  <c r="E176" i="18"/>
  <c r="E175" i="18"/>
  <c r="E174" i="18"/>
  <c r="E173" i="18"/>
  <c r="E172" i="18"/>
  <c r="E171" i="18"/>
  <c r="E170" i="18"/>
  <c r="E169" i="18"/>
  <c r="E168" i="18"/>
  <c r="E167" i="18"/>
  <c r="E166" i="18"/>
  <c r="E165" i="18"/>
  <c r="E164" i="18"/>
  <c r="E163" i="18"/>
  <c r="E162" i="18"/>
  <c r="E161" i="18"/>
  <c r="E160" i="18"/>
  <c r="E159" i="18"/>
  <c r="E158" i="18"/>
  <c r="E157" i="18"/>
  <c r="E156" i="18"/>
  <c r="E155" i="18"/>
  <c r="E154" i="18"/>
  <c r="E153" i="18"/>
  <c r="E152" i="18"/>
  <c r="E151" i="18"/>
  <c r="E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I203" i="4"/>
  <c r="I202" i="4"/>
  <c r="I201" i="4"/>
  <c r="I200" i="4"/>
  <c r="I198" i="4"/>
  <c r="I197" i="4"/>
  <c r="I196" i="4"/>
  <c r="I194" i="4"/>
  <c r="I193" i="4"/>
  <c r="I191" i="4"/>
  <c r="I190" i="4"/>
  <c r="I189" i="4"/>
  <c r="I188" i="4"/>
  <c r="I187" i="4"/>
  <c r="I186" i="4"/>
  <c r="I185" i="4"/>
  <c r="I184" i="4"/>
  <c r="I182" i="4"/>
  <c r="I180" i="4"/>
  <c r="I179" i="4"/>
  <c r="I178" i="4"/>
  <c r="I175" i="4"/>
  <c r="I174" i="4"/>
  <c r="I173" i="4"/>
  <c r="I172" i="4"/>
  <c r="I171" i="4"/>
  <c r="I170" i="4"/>
  <c r="I168" i="4"/>
  <c r="I166" i="4"/>
  <c r="I165" i="4"/>
  <c r="I164" i="4"/>
  <c r="I162" i="4"/>
  <c r="I161" i="4"/>
  <c r="I160" i="4"/>
  <c r="I159" i="4"/>
  <c r="I158" i="4"/>
  <c r="I157" i="4"/>
  <c r="I156" i="4"/>
  <c r="I155" i="4"/>
  <c r="I152" i="4"/>
  <c r="I151" i="4"/>
  <c r="I150" i="4"/>
  <c r="I149" i="4"/>
  <c r="I148" i="4"/>
  <c r="I147" i="4"/>
  <c r="I146" i="4"/>
  <c r="I144" i="4"/>
  <c r="I143" i="4"/>
  <c r="I141" i="4"/>
  <c r="I140" i="4"/>
  <c r="I139" i="4"/>
  <c r="I137" i="4"/>
  <c r="I135" i="4"/>
  <c r="I134" i="4"/>
  <c r="I132" i="4"/>
  <c r="I131" i="4"/>
  <c r="I130" i="4"/>
  <c r="I129" i="4"/>
  <c r="I127" i="4"/>
  <c r="I126" i="4"/>
  <c r="I125" i="4"/>
  <c r="I121" i="4"/>
  <c r="I118" i="4"/>
  <c r="I116" i="4"/>
  <c r="I110" i="4"/>
  <c r="I108" i="4"/>
  <c r="I106" i="4"/>
  <c r="I103" i="4"/>
  <c r="I99" i="4"/>
  <c r="I98" i="4"/>
  <c r="I97" i="4"/>
  <c r="I96" i="4"/>
  <c r="I94" i="4"/>
  <c r="I92" i="4"/>
  <c r="I90" i="4"/>
  <c r="I89" i="4"/>
  <c r="I88" i="4"/>
  <c r="I86" i="4"/>
  <c r="I85" i="4"/>
  <c r="I82" i="4"/>
  <c r="I79" i="4"/>
  <c r="I77" i="4"/>
  <c r="I75" i="4"/>
  <c r="I72" i="4"/>
  <c r="I70" i="4"/>
  <c r="I66" i="4"/>
  <c r="I65" i="4"/>
  <c r="I63" i="4"/>
  <c r="I59" i="4"/>
  <c r="I58" i="4"/>
  <c r="I53" i="4"/>
  <c r="I48" i="4"/>
  <c r="I35" i="4"/>
  <c r="I31" i="4"/>
  <c r="G104" i="3" a="1"/>
  <c r="G104" i="3" s="1"/>
  <c r="G103" i="3" a="1"/>
  <c r="G103" i="3" s="1"/>
  <c r="G102" i="3" a="1"/>
  <c r="G102" i="3" s="1"/>
  <c r="G101" i="3" a="1"/>
  <c r="G101" i="3" s="1"/>
  <c r="G100" i="3" a="1"/>
  <c r="G100" i="3" s="1"/>
  <c r="G99" i="3" a="1"/>
  <c r="G99" i="3" s="1"/>
  <c r="G98" i="3" a="1"/>
  <c r="G98" i="3" s="1"/>
  <c r="G97" i="3" a="1"/>
  <c r="G97" i="3" s="1"/>
  <c r="G96" i="3" a="1"/>
  <c r="G96" i="3" s="1"/>
  <c r="G95" i="3" a="1"/>
  <c r="G95" i="3"/>
  <c r="G94" i="3" a="1"/>
  <c r="G94" i="3"/>
  <c r="G93" i="3" a="1"/>
  <c r="G93" i="3"/>
  <c r="G92" i="3" a="1"/>
  <c r="G92" i="3" s="1"/>
  <c r="G91" i="3" a="1"/>
  <c r="G91" i="3" s="1"/>
  <c r="G90" i="3" a="1"/>
  <c r="G90" i="3" s="1"/>
  <c r="G89" i="3" a="1"/>
  <c r="G89" i="3" s="1"/>
  <c r="G88" i="3" a="1"/>
  <c r="G88" i="3" s="1"/>
  <c r="G87" i="3" a="1"/>
  <c r="G87" i="3" s="1"/>
  <c r="G86" i="3" a="1"/>
  <c r="G86" i="3"/>
  <c r="G85" i="3" a="1"/>
  <c r="G85" i="3" s="1"/>
  <c r="G84" i="3" a="1"/>
  <c r="G84" i="3" s="1"/>
  <c r="G83" i="3" a="1"/>
  <c r="G83" i="3" s="1"/>
  <c r="G82" i="3" a="1"/>
  <c r="G82" i="3" s="1"/>
  <c r="G81" i="3" a="1"/>
  <c r="G81" i="3" s="1"/>
  <c r="G80" i="3" a="1"/>
  <c r="G80" i="3" s="1"/>
  <c r="G79" i="3" a="1"/>
  <c r="G79" i="3" s="1"/>
  <c r="G78" i="3" a="1"/>
  <c r="G78" i="3" s="1"/>
  <c r="G77" i="3" a="1"/>
  <c r="G77" i="3" s="1"/>
  <c r="G76" i="3" a="1"/>
  <c r="G76" i="3" s="1"/>
  <c r="G75" i="3" a="1"/>
  <c r="G75" i="3"/>
  <c r="G74" i="3" a="1"/>
  <c r="G74" i="3" s="1"/>
  <c r="G73" i="3" a="1"/>
  <c r="G73" i="3" s="1"/>
  <c r="G72" i="3" a="1"/>
  <c r="G72" i="3" s="1"/>
  <c r="G71" i="3" a="1"/>
  <c r="G71" i="3" s="1"/>
  <c r="G70" i="3" a="1"/>
  <c r="G70" i="3" s="1"/>
  <c r="G69" i="3" a="1"/>
  <c r="G69" i="3" s="1"/>
  <c r="G68" i="3" a="1"/>
  <c r="G68" i="3" s="1"/>
  <c r="G67" i="3" a="1"/>
  <c r="G67" i="3" s="1"/>
  <c r="G66" i="3" a="1"/>
  <c r="G66" i="3" s="1"/>
  <c r="G65" i="3" a="1"/>
  <c r="G65" i="3" s="1"/>
  <c r="G64" i="3" a="1"/>
  <c r="G64" i="3" s="1"/>
  <c r="G63" i="3" a="1"/>
  <c r="G63" i="3" s="1"/>
  <c r="G62" i="3" a="1"/>
  <c r="G62" i="3"/>
  <c r="G61" i="3" a="1"/>
  <c r="G61" i="3" s="1"/>
  <c r="G60" i="3" a="1"/>
  <c r="G60" i="3"/>
  <c r="G59" i="3" a="1"/>
  <c r="G59" i="3" s="1"/>
  <c r="G58" i="3" a="1"/>
  <c r="G58" i="3" s="1"/>
  <c r="G57" i="3" a="1"/>
  <c r="G57" i="3" s="1"/>
  <c r="G56" i="3" a="1"/>
  <c r="G56" i="3" s="1"/>
  <c r="G55" i="3" a="1"/>
  <c r="G55" i="3" s="1"/>
  <c r="G54" i="3" a="1"/>
  <c r="G54" i="3" s="1"/>
  <c r="G53" i="3" a="1"/>
  <c r="G53" i="3" s="1"/>
  <c r="G52" i="3" a="1"/>
  <c r="G52" i="3" s="1"/>
  <c r="G51" i="3" a="1"/>
  <c r="G51" i="3" s="1"/>
  <c r="G50" i="3" a="1"/>
  <c r="G50" i="3" s="1"/>
  <c r="G49" i="3" a="1"/>
  <c r="G49" i="3" s="1"/>
  <c r="G48" i="3" a="1"/>
  <c r="G48" i="3" s="1"/>
  <c r="G47" i="3" a="1"/>
  <c r="G47" i="3" s="1"/>
  <c r="G46" i="3" a="1"/>
  <c r="G46" i="3" s="1"/>
  <c r="G45" i="3" a="1"/>
  <c r="G45" i="3" s="1"/>
  <c r="G44" i="3" a="1"/>
  <c r="G44" i="3" s="1"/>
  <c r="G43" i="3" a="1"/>
  <c r="G43" i="3" s="1"/>
  <c r="G42" i="3" a="1"/>
  <c r="G42" i="3" s="1"/>
  <c r="G41" i="3" a="1"/>
  <c r="G41" i="3" s="1"/>
  <c r="G40" i="3" a="1"/>
  <c r="G40" i="3"/>
  <c r="G39" i="3" a="1"/>
  <c r="G39" i="3" s="1"/>
  <c r="G38" i="3" a="1"/>
  <c r="G38" i="3" s="1"/>
  <c r="G37" i="3" a="1"/>
  <c r="G37" i="3" s="1"/>
  <c r="G36" i="3" a="1"/>
  <c r="G36" i="3" s="1"/>
  <c r="G35" i="3" a="1"/>
  <c r="G35" i="3" s="1"/>
  <c r="G34" i="3" a="1"/>
  <c r="G34" i="3" s="1"/>
  <c r="G33" i="3" a="1"/>
  <c r="G33" i="3"/>
  <c r="G32" i="3" a="1"/>
  <c r="G32" i="3" s="1"/>
  <c r="G31" i="3" a="1"/>
  <c r="G31" i="3" s="1"/>
  <c r="G30" i="3" a="1"/>
  <c r="G30" i="3" s="1"/>
  <c r="G29" i="3" a="1"/>
  <c r="G29" i="3" s="1"/>
  <c r="G28" i="3" a="1"/>
  <c r="G28" i="3" s="1"/>
  <c r="G27" i="3" a="1"/>
  <c r="G27" i="3" s="1"/>
  <c r="G26" i="3" a="1"/>
  <c r="G26" i="3" s="1"/>
  <c r="G25" i="3" a="1"/>
  <c r="G25" i="3" s="1"/>
  <c r="G24" i="3" a="1"/>
  <c r="G24" i="3" s="1"/>
  <c r="G23" i="3" a="1"/>
  <c r="G23" i="3" s="1"/>
  <c r="G22" i="3" a="1"/>
  <c r="G22" i="3" s="1"/>
  <c r="G21" i="3" a="1"/>
  <c r="G21" i="3"/>
  <c r="G20" i="3" a="1"/>
  <c r="G20" i="3" s="1"/>
  <c r="G19" i="3" a="1"/>
  <c r="G19" i="3" s="1"/>
  <c r="G18" i="3" a="1"/>
  <c r="G18" i="3" s="1"/>
  <c r="G17" i="3" a="1"/>
  <c r="G17" i="3" s="1"/>
  <c r="G16" i="3" a="1"/>
  <c r="G16" i="3"/>
  <c r="G15" i="3" a="1"/>
  <c r="G15" i="3" s="1"/>
  <c r="G14" i="3" a="1"/>
  <c r="G14" i="3" s="1"/>
  <c r="G13" i="3" a="1"/>
  <c r="G13" i="3" s="1"/>
  <c r="G12" i="3" a="1"/>
  <c r="G12" i="3" s="1"/>
  <c r="G11" i="3" a="1"/>
  <c r="G11" i="3" s="1"/>
  <c r="G10" i="3" a="1"/>
  <c r="G10" i="3" s="1"/>
  <c r="G9" i="3" a="1"/>
  <c r="G9" i="3" s="1"/>
  <c r="G8" i="3" a="1"/>
  <c r="G8" i="3"/>
  <c r="G7" i="3" a="1"/>
  <c r="G7" i="3" s="1"/>
  <c r="G6" i="3" a="1"/>
  <c r="G6" i="3" s="1"/>
  <c r="G5" i="3" a="1"/>
  <c r="G5" i="3" s="1"/>
  <c r="G4" i="3" a="1"/>
  <c r="G4" i="3" s="1"/>
  <c r="G3" i="3" a="1"/>
  <c r="G3" i="3" s="1"/>
  <c r="G2" i="3" a="1"/>
  <c r="G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100-000001000000}">
      <text>
        <r>
          <rPr>
            <sz val="10"/>
            <color rgb="FF000000"/>
            <rFont val="Arial"/>
            <scheme val="minor"/>
          </rPr>
          <t>空白：尚未抓取
1：用擴充套件抓取
g：使用grapghQL腳本抓取
999：他沒追蹤任何人
998：為私人帳號無法抓取</t>
        </r>
      </text>
    </comment>
    <comment ref="D4" authorId="0" shapeId="0" xr:uid="{00000000-0006-0000-0100-000002000000}">
      <text>
        <r>
          <rPr>
            <sz val="10"/>
            <color rgb="FF000000"/>
            <rFont val="Arial"/>
            <scheme val="minor"/>
          </rPr>
          <t>超過600人</t>
        </r>
      </text>
    </comment>
    <comment ref="D10" authorId="0" shapeId="0" xr:uid="{00000000-0006-0000-0100-000003000000}">
      <text>
        <r>
          <rPr>
            <sz val="10"/>
            <color rgb="FF000000"/>
            <rFont val="Arial"/>
            <scheme val="minor"/>
          </rPr>
          <t>沒追蹤別人</t>
        </r>
      </text>
    </comment>
    <comment ref="D11" authorId="0" shapeId="0" xr:uid="{00000000-0006-0000-0100-000004000000}">
      <text>
        <r>
          <rPr>
            <sz val="10"/>
            <color rgb="FF000000"/>
            <rFont val="Arial"/>
            <scheme val="minor"/>
          </rPr>
          <t>非公開帳號</t>
        </r>
      </text>
    </comment>
    <comment ref="D20" authorId="0" shapeId="0" xr:uid="{00000000-0006-0000-0100-000005000000}">
      <text>
        <r>
          <rPr>
            <sz val="10"/>
            <color rgb="FF000000"/>
            <rFont val="Arial"/>
            <scheme val="minor"/>
          </rPr>
          <t>644/698</t>
        </r>
      </text>
    </comment>
    <comment ref="D26" authorId="0" shapeId="0" xr:uid="{00000000-0006-0000-0100-000006000000}">
      <text>
        <r>
          <rPr>
            <sz val="10"/>
            <color rgb="FF000000"/>
            <rFont val="Arial"/>
            <scheme val="minor"/>
          </rPr>
          <t xml:space="preserve">640/2285
</t>
        </r>
      </text>
    </comment>
    <comment ref="D28" authorId="0" shapeId="0" xr:uid="{00000000-0006-0000-0100-000007000000}">
      <text>
        <r>
          <rPr>
            <sz val="10"/>
            <color rgb="FF000000"/>
            <rFont val="Arial"/>
            <scheme val="minor"/>
          </rPr>
          <t>635/720</t>
        </r>
      </text>
    </comment>
    <comment ref="D29" authorId="0" shapeId="0" xr:uid="{00000000-0006-0000-0100-000008000000}">
      <text>
        <r>
          <rPr>
            <sz val="10"/>
            <color rgb="FF000000"/>
            <rFont val="Arial"/>
            <scheme val="minor"/>
          </rPr>
          <t>644/1744</t>
        </r>
      </text>
    </comment>
    <comment ref="D33" authorId="0" shapeId="0" xr:uid="{00000000-0006-0000-0100-000009000000}">
      <text>
        <r>
          <rPr>
            <sz val="10"/>
            <color rgb="FF000000"/>
            <rFont val="Arial"/>
            <scheme val="minor"/>
          </rPr>
          <t>649/2199</t>
        </r>
      </text>
    </comment>
    <comment ref="D39" authorId="0" shapeId="0" xr:uid="{00000000-0006-0000-0100-00000A000000}">
      <text>
        <r>
          <rPr>
            <sz val="10"/>
            <color rgb="FF000000"/>
            <rFont val="Arial"/>
            <scheme val="minor"/>
          </rPr>
          <t xml:space="preserve">648/1025
</t>
        </r>
      </text>
    </comment>
    <comment ref="D41" authorId="0" shapeId="0" xr:uid="{00000000-0006-0000-0100-00000B000000}">
      <text>
        <r>
          <rPr>
            <sz val="10"/>
            <color rgb="FF000000"/>
            <rFont val="Arial"/>
            <scheme val="minor"/>
          </rPr>
          <t>/769</t>
        </r>
      </text>
    </comment>
    <comment ref="D43" authorId="0" shapeId="0" xr:uid="{00000000-0006-0000-0100-00000C000000}">
      <text>
        <r>
          <rPr>
            <sz val="10"/>
            <color rgb="FF000000"/>
            <rFont val="Arial"/>
            <scheme val="minor"/>
          </rPr>
          <t>641/2829</t>
        </r>
      </text>
    </comment>
    <comment ref="D46" authorId="0" shapeId="0" xr:uid="{00000000-0006-0000-0100-00000D000000}">
      <text>
        <r>
          <rPr>
            <sz val="10"/>
            <color rgb="FF000000"/>
            <rFont val="Arial"/>
            <scheme val="minor"/>
          </rPr>
          <t>633/2380</t>
        </r>
      </text>
    </comment>
    <comment ref="D48" authorId="0" shapeId="0" xr:uid="{00000000-0006-0000-0100-00000E000000}">
      <text>
        <r>
          <rPr>
            <sz val="10"/>
            <color rgb="FF000000"/>
            <rFont val="Arial"/>
            <scheme val="minor"/>
          </rPr>
          <t>637/1518</t>
        </r>
      </text>
    </comment>
    <comment ref="D49" authorId="0" shapeId="0" xr:uid="{00000000-0006-0000-0100-00000F000000}">
      <text>
        <r>
          <rPr>
            <sz val="10"/>
            <color rgb="FF000000"/>
            <rFont val="Arial"/>
            <scheme val="minor"/>
          </rPr>
          <t>611/697</t>
        </r>
      </text>
    </comment>
    <comment ref="D50" authorId="0" shapeId="0" xr:uid="{00000000-0006-0000-0100-000010000000}">
      <text>
        <r>
          <rPr>
            <sz val="10"/>
            <color rgb="FF000000"/>
            <rFont val="Arial"/>
            <scheme val="minor"/>
          </rPr>
          <t>642/918</t>
        </r>
      </text>
    </comment>
    <comment ref="D54" authorId="0" shapeId="0" xr:uid="{00000000-0006-0000-0100-000011000000}">
      <text>
        <r>
          <rPr>
            <sz val="10"/>
            <color rgb="FF000000"/>
            <rFont val="Arial"/>
            <scheme val="minor"/>
          </rPr>
          <t>600/724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200-000001000000}">
      <text>
        <r>
          <rPr>
            <sz val="10"/>
            <color rgb="FF000000"/>
            <rFont val="Arial"/>
            <scheme val="minor"/>
          </rPr>
          <t>y=console運行腳本
1=用外掛</t>
        </r>
      </text>
    </comment>
    <comment ref="O1" authorId="0" shapeId="0" xr:uid="{00000000-0006-0000-0200-000002000000}">
      <text>
        <r>
          <rPr>
            <sz val="10"/>
            <color rgb="FF000000"/>
            <rFont val="Arial"/>
            <scheme val="minor"/>
          </rPr>
          <t>3C科技
帶貨分潤
寵物
旅遊
家庭母嬰
影視評論
汽機車
美食料理
知識教育
理財創業
運動健身
時事討論
時尚潮流
表演藝術
遊戲電玩
美妝保養
高階經理人
綜合其他</t>
        </r>
      </text>
    </comment>
    <comment ref="J11" authorId="0" shapeId="0" xr:uid="{00000000-0006-0000-0200-000003000000}">
      <text>
        <r>
          <rPr>
            <sz val="10"/>
            <color rgb="FF000000"/>
            <rFont val="Arial"/>
            <scheme val="minor"/>
          </rPr>
          <t>原本 2/6 追蹤樹有1038，到2/9突然變成590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300-000002000000}">
      <text>
        <r>
          <rPr>
            <sz val="10"/>
            <color rgb="FF000000"/>
            <rFont val="Arial"/>
            <scheme val="minor"/>
          </rPr>
          <t>3C科技
帶貨分潤
寵物
旅遊
家庭母嬰
影視評論
汽機車
美食料理
知識教育
理財創業
運動健身
時事討論
時尚潮流
表演藝術
遊戲電玩
美妝保養
高階經理人
綜合其他</t>
        </r>
      </text>
    </comment>
    <comment ref="B199" authorId="0" shapeId="0" xr:uid="{00000000-0006-0000-0300-000003000000}">
      <text>
        <r>
          <rPr>
            <sz val="10"/>
            <color rgb="FF000000"/>
            <rFont val="Arial"/>
            <scheme val="minor"/>
          </rPr>
          <t>關帳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B00-000001000000}">
      <text>
        <r>
          <rPr>
            <sz val="10"/>
            <color rgb="FF000000"/>
            <rFont val="Arial"/>
            <scheme val="minor"/>
          </rPr>
          <t>y=console運行腳本
1=用外掛</t>
        </r>
      </text>
    </comment>
    <comment ref="N1" authorId="0" shapeId="0" xr:uid="{00000000-0006-0000-0B00-000002000000}">
      <text>
        <r>
          <rPr>
            <sz val="10"/>
            <color rgb="FF000000"/>
            <rFont val="Arial"/>
            <scheme val="minor"/>
          </rPr>
          <t>3C科技
帶貨分潤
寵物
旅遊
家庭母嬰
影視評論
汽機車
美食料理
知識教育
理財創業
運動健身
時事討論
時尚潮流
表演藝術
遊戲電玩
美妝保養
高階經理人
綜合其他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C00-000001000000}">
      <text>
        <r>
          <rPr>
            <sz val="10"/>
            <color rgb="FF000000"/>
            <rFont val="Arial"/>
            <scheme val="minor"/>
          </rPr>
          <t>y=console運行腳本
1=用外掛</t>
        </r>
      </text>
    </comment>
    <comment ref="O1" authorId="0" shapeId="0" xr:uid="{00000000-0006-0000-0C00-000002000000}">
      <text>
        <r>
          <rPr>
            <sz val="10"/>
            <color rgb="FF000000"/>
            <rFont val="Arial"/>
            <scheme val="minor"/>
          </rPr>
          <t>3C科技
帶貨分潤
寵物
旅遊
家庭母嬰
影視評論
汽機車
美食料理
知識教育
理財創業
運動健身
時事討論
時尚潮流
表演藝術
遊戲電玩
美妝保養
高階經理人
綜合其他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1000-000001000000}">
      <text>
        <r>
          <rPr>
            <sz val="10"/>
            <color rgb="FF000000"/>
            <rFont val="Arial"/>
            <scheme val="minor"/>
          </rPr>
          <t>y=console運行腳本
1=用外掛</t>
        </r>
      </text>
    </comment>
    <comment ref="J11" authorId="0" shapeId="0" xr:uid="{00000000-0006-0000-1000-000002000000}">
      <text>
        <r>
          <rPr>
            <sz val="10"/>
            <color rgb="FF000000"/>
            <rFont val="Arial"/>
            <scheme val="minor"/>
          </rPr>
          <t>原本 2/6 追蹤樹有1038，到2/9突然變成590</t>
        </r>
      </text>
    </comment>
  </commentList>
</comments>
</file>

<file path=xl/sharedStrings.xml><?xml version="1.0" encoding="utf-8"?>
<sst xmlns="http://schemas.openxmlformats.org/spreadsheetml/2006/main" count="13891" uniqueCount="4061">
  <si>
    <t>order</t>
  </si>
  <si>
    <t>person_name</t>
  </si>
  <si>
    <t>temperature_link</t>
  </si>
  <si>
    <t>館長 陳之漢</t>
  </si>
  <si>
    <t>https://dailyview.tw/top100/item/1247?theme=36&amp;range=30</t>
  </si>
  <si>
    <t>蔡阿嘎 蔡緯嘉</t>
  </si>
  <si>
    <t>蔡阿嘎</t>
  </si>
  <si>
    <t>https://dailyview.tw/top100/item/1246?theme=36&amp;range=30</t>
  </si>
  <si>
    <t>嘎嫂二伯&amp;蔡波能</t>
  </si>
  <si>
    <t>https://dailyview.tw/top100/item/19379?theme=36&amp;range=30</t>
  </si>
  <si>
    <t>蔡桃貴</t>
  </si>
  <si>
    <t>https://dailyview.tw/top100/item/14457?theme=36&amp;range=30</t>
  </si>
  <si>
    <t>Cheap 鄭才暐</t>
  </si>
  <si>
    <t>https://dailyview.tw/top100/item/15683?theme=36&amp;range=30</t>
  </si>
  <si>
    <t>張志祺（志祺七七 X 圖文不符）</t>
  </si>
  <si>
    <t>志祺七七</t>
  </si>
  <si>
    <t>https://dailyview.tw/top100/item/12004?theme=36&amp;range=30</t>
  </si>
  <si>
    <t>亞拉（貓貓蟲咖波）</t>
  </si>
  <si>
    <t>https://dailyview.tw/top100/item/3047?theme=36&amp;range=30</t>
  </si>
  <si>
    <t>歷史哥 李易修</t>
  </si>
  <si>
    <t>https://dailyview.tw/top100/item/21386?theme=36&amp;range=30</t>
  </si>
  <si>
    <t>鍾明軒</t>
  </si>
  <si>
    <t>https://dailyview.tw/top100/item/1257?theme=36&amp;range=30</t>
  </si>
  <si>
    <t>晚安小雞</t>
  </si>
  <si>
    <t>https://dailyview.tw/top100/item/23512?theme=36&amp;range=30</t>
  </si>
  <si>
    <t>寒國人 張紹群</t>
  </si>
  <si>
    <t>https://dailyview.tw/top100/item/27722?theme=36&amp;range=30</t>
  </si>
  <si>
    <t>唐綺陽</t>
  </si>
  <si>
    <t>https://dailyview.tw/top100/item/1271?theme=36&amp;range=30</t>
  </si>
  <si>
    <t>反骨男孩 WACKYBOYS</t>
  </si>
  <si>
    <t>https://dailyview.tw/top100/item/7805?theme=36&amp;range=30</t>
  </si>
  <si>
    <t>丁特 Dinter</t>
  </si>
  <si>
    <t>Dinter</t>
  </si>
  <si>
    <t>https://dailyview.tw/top100/item/2798?theme=36&amp;range=30</t>
  </si>
  <si>
    <t>八炯 温子渝（攝徒日記Fun TV）</t>
  </si>
  <si>
    <t>https://dailyview.tw/top100/item/27721?theme=36&amp;range=30</t>
  </si>
  <si>
    <t>有感筆電 Daptoper</t>
  </si>
  <si>
    <t>https://dailyview.tw/top100/item/18056?theme=36&amp;range=30</t>
  </si>
  <si>
    <t>恩恩老師EanTV</t>
  </si>
  <si>
    <t>https://dailyview.tw/top100/item/19335?theme=36&amp;range=30</t>
  </si>
  <si>
    <t>Den</t>
  </si>
  <si>
    <t>https://dailyview.tw/top100/item/14754?theme=36&amp;range=30</t>
  </si>
  <si>
    <t>居妮 Ginny</t>
  </si>
  <si>
    <t>居妮Ginny Daily</t>
  </si>
  <si>
    <t>https://dailyview.tw/top100/item/13079?theme=36&amp;range=30</t>
  </si>
  <si>
    <t>黃明志</t>
  </si>
  <si>
    <t>https://dailyview.tw/top100/item/3677?theme=36&amp;range=30</t>
  </si>
  <si>
    <t>Andy老師 王崇睿</t>
  </si>
  <si>
    <t>Andy老師</t>
  </si>
  <si>
    <t>https://dailyview.tw/top100/item/26853?theme=36&amp;range=30</t>
  </si>
  <si>
    <t>呂捷</t>
  </si>
  <si>
    <t>https://dailyview.tw/top100/item/12235?theme=36&amp;range=30</t>
  </si>
  <si>
    <t>雨揚（雨揚樂活家族）</t>
  </si>
  <si>
    <t>雨揚樂活家族Yu Young</t>
  </si>
  <si>
    <t>https://dailyview.tw/top100/item/18047?theme=36&amp;range=30</t>
  </si>
  <si>
    <t>叉雞</t>
  </si>
  <si>
    <t>https://dailyview.tw/top100/item/28879?theme=36&amp;range=30</t>
  </si>
  <si>
    <t>薔薔 林嘉凌</t>
  </si>
  <si>
    <t>林嘉凌 薔薔Maze</t>
  </si>
  <si>
    <t>https://dailyview.tw/top100/item/2495?theme=36&amp;range=30</t>
  </si>
  <si>
    <t>呱吉 邱威傑</t>
  </si>
  <si>
    <t>呱吉</t>
  </si>
  <si>
    <t>https://dailyview.tw/top100/item/7651?theme=36&amp;range=30</t>
  </si>
  <si>
    <t>葳老闆 周品均</t>
  </si>
  <si>
    <t>https://dailyview.tw/top100/item/22461?theme=36&amp;range=30</t>
  </si>
  <si>
    <t>Inokawa Hajime井川一</t>
  </si>
  <si>
    <t>https://dailyview.tw/top100/item/20924?theme=36&amp;range=30</t>
  </si>
  <si>
    <t>老王 王倚隆</t>
  </si>
  <si>
    <t>老王愛說笑</t>
  </si>
  <si>
    <t>https://dailyview.tw/top100/item/19376?theme=36&amp;range=30</t>
  </si>
  <si>
    <t>黃氏兄弟</t>
  </si>
  <si>
    <t>https://dailyview.tw/top100/item/10692?theme=36&amp;range=30</t>
  </si>
  <si>
    <t>阿滴 都省瑞</t>
  </si>
  <si>
    <t>阿滴</t>
  </si>
  <si>
    <t>https://dailyview.tw/top100/item/1274?theme=36&amp;range=30</t>
  </si>
  <si>
    <t>阿滴日常</t>
  </si>
  <si>
    <t>張家寧（秘月期POPOO）</t>
  </si>
  <si>
    <t>https://dailyview.tw/top100/item/27090?theme=36&amp;range=30</t>
  </si>
  <si>
    <t>蹦闆 呂育銓</t>
  </si>
  <si>
    <t>https://dailyview.tw/top100/item/23778?theme=36&amp;range=30</t>
  </si>
  <si>
    <t>亞洲統神 張嘉航</t>
  </si>
  <si>
    <t>https://dailyview.tw/top100/item/1255?theme=36&amp;range=30</t>
  </si>
  <si>
    <t>許伯&amp;簡芝（倉鼠人）</t>
  </si>
  <si>
    <t>https://dailyview.tw/top100/item/18045?theme=36&amp;range=30</t>
  </si>
  <si>
    <t>琳妲 林羿禎</t>
  </si>
  <si>
    <t>https://dailyview.tw/top100/item/22984?theme=36&amp;range=30</t>
  </si>
  <si>
    <t>曾博恩</t>
  </si>
  <si>
    <t>https://dailyview.tw/top100/item/11950?theme=36&amp;range=30</t>
  </si>
  <si>
    <t>儒哥</t>
  </si>
  <si>
    <t>Ru儒哥</t>
  </si>
  <si>
    <t>https://dailyview.tw/top100/item/18076?theme=36&amp;range=30</t>
  </si>
  <si>
    <t>小吳（見習網美小吳）</t>
  </si>
  <si>
    <t>見習網美小吳</t>
  </si>
  <si>
    <t>https://dailyview.tw/top100/item/13454?theme=36&amp;range=30</t>
  </si>
  <si>
    <t>喬瑟夫 ChillSeph</t>
  </si>
  <si>
    <t>https://dailyview.tw/top100/item/15398?theme=36&amp;range=30</t>
  </si>
  <si>
    <t>霸軒 Baxuan（人類超有病）</t>
  </si>
  <si>
    <t>霸軒與小美 Baxuan &amp; Mei</t>
  </si>
  <si>
    <t>https://dailyview.tw/top100/item/3126?theme=36&amp;range=30</t>
  </si>
  <si>
    <t>啾啾鞋</t>
  </si>
  <si>
    <t>https://dailyview.tw/top100/item/1280?theme=36&amp;range=30</t>
  </si>
  <si>
    <t>羅時豐</t>
  </si>
  <si>
    <t>https://dailyview.tw/top100/item/4745?theme=36&amp;range=30</t>
  </si>
  <si>
    <t>超強系列</t>
  </si>
  <si>
    <t>https://dailyview.tw/top100/item/12002?theme=36&amp;range=30</t>
  </si>
  <si>
    <t>關關關兒</t>
  </si>
  <si>
    <t>https://dailyview.tw/top100/item/12280?theme=36&amp;range=30</t>
  </si>
  <si>
    <t>王思佳</t>
  </si>
  <si>
    <t>https://dailyview.tw/top100/item/219?theme=36&amp;range=30</t>
  </si>
  <si>
    <t>阿神</t>
  </si>
  <si>
    <t>https://dailyview.tw/top100/item/2786?theme=36&amp;range=30</t>
  </si>
  <si>
    <t>洋蔥（Onion Man）</t>
  </si>
  <si>
    <t>https://dailyview.tw/top100/item/3117?theme=36&amp;range=30</t>
  </si>
  <si>
    <t>Lobo 蘿蔔</t>
  </si>
  <si>
    <t>https://dailyview.tw/top100/item/11753?theme=36&amp;range=30</t>
  </si>
  <si>
    <t>瑋瑋 黃挺瑋</t>
  </si>
  <si>
    <t>https://dailyview.tw/top100/item/24696?theme=36&amp;range=30</t>
  </si>
  <si>
    <t>Eric Duan</t>
  </si>
  <si>
    <t>https://dailyview.tw/top100/item/22683?theme=36&amp;range=30</t>
  </si>
  <si>
    <t>孫沁岳</t>
  </si>
  <si>
    <t>https://dailyview.tw/top100/item/20219?theme=36&amp;range=30</t>
  </si>
  <si>
    <t>Ryu</t>
  </si>
  <si>
    <t>https://dailyview.tw/top100/item/2807?theme=36&amp;range=30</t>
  </si>
  <si>
    <t>好味小姐 Lady Flavor</t>
  </si>
  <si>
    <t>https://dailyview.tw/top100/item/12056?theme=36&amp;range=30</t>
  </si>
  <si>
    <t>阿格力</t>
  </si>
  <si>
    <t>https://dailyview.tw/top100/item/23347?theme=36&amp;range=30</t>
  </si>
  <si>
    <t>https://dailyview.tw/top100/item/23575?theme=36&amp;range=30</t>
  </si>
  <si>
    <t>蓋彼 Gabi</t>
  </si>
  <si>
    <t>蓋彼 Gabi SDK</t>
  </si>
  <si>
    <t>https://dailyview.tw/top100/item/3100?theme=36&amp;range=30</t>
  </si>
  <si>
    <t>尼克星 潘律星</t>
  </si>
  <si>
    <t>https://dailyview.tw/top100/item/23416?theme=36&amp;range=30</t>
  </si>
  <si>
    <t>閩南狼 陳柏源</t>
  </si>
  <si>
    <t>https://dailyview.tw/top100/item/28881?theme=36&amp;range=30</t>
  </si>
  <si>
    <t>宏爺（宏爺講股）</t>
  </si>
  <si>
    <t>https://dailyview.tw/top100/item/23323?theme=36&amp;range=30</t>
  </si>
  <si>
    <t>志銘與狸貓</t>
  </si>
  <si>
    <t>https://dailyview.tw/top100/item/11740?theme=36&amp;range=30</t>
  </si>
  <si>
    <t>蛇丸</t>
  </si>
  <si>
    <t>大蛇丸</t>
  </si>
  <si>
    <t>https://dailyview.tw/top100/item/13874?theme=36&amp;range=30</t>
  </si>
  <si>
    <t>千千 Chien-Chien</t>
  </si>
  <si>
    <t>千千進食中</t>
  </si>
  <si>
    <t>https://dailyview.tw/top100/item/3673?theme=36&amp;range=30</t>
  </si>
  <si>
    <t>哲哲 黃雍哲</t>
  </si>
  <si>
    <t>https://dailyview.tw/top100/item/24695?theme=36&amp;range=30</t>
  </si>
  <si>
    <t>全民瘋車Bar</t>
  </si>
  <si>
    <t>https://dailyview.tw/top100/item/19309?theme=36&amp;range=30</t>
  </si>
  <si>
    <t>蛋哥</t>
  </si>
  <si>
    <t>https://dailyview.tw/top100/item/3084?theme=36&amp;range=30</t>
  </si>
  <si>
    <t>小賴 賴晏駒</t>
  </si>
  <si>
    <t>https://dailyview.tw/top100/item/14264?theme=36&amp;range=30</t>
  </si>
  <si>
    <t>Our TV</t>
  </si>
  <si>
    <t>https://dailyview.tw/top100/item/19315?theme=36&amp;range=30</t>
  </si>
  <si>
    <t>反正我很閒</t>
  </si>
  <si>
    <t>https://dailyview.tw/top100/item/16084?theme=36&amp;range=30</t>
  </si>
  <si>
    <t>老王</t>
  </si>
  <si>
    <t>https://dailyview.tw/top100/item/9225?theme=36&amp;range=30</t>
  </si>
  <si>
    <t>白癡公主</t>
  </si>
  <si>
    <t>https://dailyview.tw/top100/item/2804?theme=36&amp;range=30</t>
  </si>
  <si>
    <t>6tan</t>
  </si>
  <si>
    <t>https://dailyview.tw/top100/item/2819?theme=36&amp;range=30</t>
  </si>
  <si>
    <t>阿部瑪利亞</t>
  </si>
  <si>
    <t>https://dailyview.tw/top100/item/17762?theme=36&amp;range=30</t>
  </si>
  <si>
    <t>床編故事 Bad Time Stories</t>
  </si>
  <si>
    <t>https://dailyview.tw/top100/item/20927?theme=36&amp;range=30</t>
  </si>
  <si>
    <t>小慧就愛吃 シャオホイ</t>
  </si>
  <si>
    <t>https://dailyview.tw/top100/item/23421?theme=36&amp;range=30</t>
  </si>
  <si>
    <t>賀瓏 Hello</t>
  </si>
  <si>
    <t>https://dailyview.tw/top100/item/16250?theme=36&amp;range=30</t>
  </si>
  <si>
    <t>一隻阿圓</t>
  </si>
  <si>
    <t>https://dailyview.tw/top100/item/13075?theme=36&amp;range=30</t>
  </si>
  <si>
    <t>西西歪</t>
  </si>
  <si>
    <t>https://dailyview.tw/top100/item/21936?theme=36&amp;range=30</t>
  </si>
  <si>
    <t>超粒方</t>
  </si>
  <si>
    <t>https://dailyview.tw/top100/item/2787?theme=36&amp;range=30</t>
  </si>
  <si>
    <t>許廷瑞（超認真少年Imserious）</t>
  </si>
  <si>
    <t>https://dailyview.tw/top100/item/18065?theme=36&amp;range=30</t>
  </si>
  <si>
    <t>HowHow 陳孜昊</t>
  </si>
  <si>
    <t>https://dailyview.tw/top100/item/1298?theme=36&amp;range=30</t>
  </si>
  <si>
    <t>希露弟弟啃雞腿</t>
  </si>
  <si>
    <t>https://dailyview.tw/top100/item/14707?theme=36&amp;range=30</t>
  </si>
  <si>
    <t>愛莉莎莎 Alisasa</t>
  </si>
  <si>
    <t>https://dailyview.tw/top100/item/11956?theme=36&amp;range=30</t>
  </si>
  <si>
    <t>清流君</t>
  </si>
  <si>
    <t>https://dailyview.tw/top100/item/23322?theme=36&amp;range=30</t>
  </si>
  <si>
    <t>郭哲榮</t>
  </si>
  <si>
    <t>https://dailyview.tw/top100/item/23338?theme=36&amp;range=30</t>
  </si>
  <si>
    <t>Bobo&amp;Kira（Bobo TV）</t>
  </si>
  <si>
    <t>https://dailyview.tw/top100/item/19362?theme=36&amp;range=30</t>
  </si>
  <si>
    <t>欣西亞和Shane</t>
  </si>
  <si>
    <t>https://dailyview.tw/top100/item/18052?theme=36&amp;range=30</t>
  </si>
  <si>
    <t>林進</t>
  </si>
  <si>
    <t>https://dailyview.tw/top100/item/1250?theme=36&amp;range=30</t>
  </si>
  <si>
    <t>Bump 黃煦傑</t>
  </si>
  <si>
    <t>https://dailyview.tw/top100/item/16553?theme=36&amp;range=30</t>
  </si>
  <si>
    <t>윤도이 尹到怡</t>
  </si>
  <si>
    <t>https://dailyview.tw/top100/item/23644?theme=36&amp;range=30</t>
  </si>
  <si>
    <t>布萊克薛薛</t>
  </si>
  <si>
    <t>https://dailyview.tw/top100/item/2841?theme=36&amp;range=30</t>
  </si>
  <si>
    <t>野人七號部落</t>
  </si>
  <si>
    <t>https://dailyview.tw/top100/item/20638?theme=36&amp;range=30</t>
  </si>
  <si>
    <t>Ricky&amp;Nina（我們倆）</t>
  </si>
  <si>
    <t>https://dailyview.tw/top100/item/27391?theme=36&amp;range=30</t>
  </si>
  <si>
    <t>Will（X調查）</t>
  </si>
  <si>
    <t>https://dailyview.tw/top100/item/18043?theme=36&amp;range=30</t>
  </si>
  <si>
    <t>賤葆 J-Bao</t>
  </si>
  <si>
    <t>J-Bao賤葆</t>
  </si>
  <si>
    <t>https://dailyview.tw/top100/item/15497?theme=36&amp;range=30</t>
  </si>
  <si>
    <t>龜狗</t>
  </si>
  <si>
    <t>https://dailyview.tw/top100/item/19318?theme=36&amp;range=30</t>
  </si>
  <si>
    <t>恩熙俊</t>
  </si>
  <si>
    <t>恩熙俊 aka MC Jeng</t>
  </si>
  <si>
    <t>https://dailyview.tw/top100/item/12984?theme=36&amp;range=30</t>
  </si>
  <si>
    <t>多米多羅 Domidolo</t>
  </si>
  <si>
    <t>https://dailyview.tw/top100/item/23595?theme=36&amp;range=30</t>
  </si>
  <si>
    <t>溫妮 黃于恩</t>
  </si>
  <si>
    <t>https://dailyview.tw/top100/item/9606?theme=36&amp;range=30</t>
  </si>
  <si>
    <t>DE JuN</t>
  </si>
  <si>
    <t>https://dailyview.tw/top100/item/2840?theme=36&amp;range=30</t>
  </si>
  <si>
    <t>滴妹 都冠伶</t>
  </si>
  <si>
    <t>滴妹</t>
  </si>
  <si>
    <t>https://dailyview.tw/top100/item/7650?theme=36&amp;range=30</t>
  </si>
  <si>
    <t>林海陽</t>
  </si>
  <si>
    <t>https://dailyview.tw/top100/item/19332?theme=36&amp;range=30</t>
  </si>
  <si>
    <t>我是賴瑞</t>
  </si>
  <si>
    <t>https://dailyview.tw/top100/item/16551?theme=36&amp;range=30</t>
  </si>
  <si>
    <t>HOOK</t>
  </si>
  <si>
    <t>https://dailyview.tw/top100/item/14192?theme=36&amp;range=30</t>
  </si>
  <si>
    <t>游庭皓</t>
  </si>
  <si>
    <t>https://dailyview.tw/top100/item/23325?theme=36&amp;range=30</t>
  </si>
  <si>
    <t>李永年</t>
  </si>
  <si>
    <t>https://dailyview.tw/top100/item/23333?theme=36&amp;range=30</t>
  </si>
  <si>
    <t>冏星人 余玥</t>
  </si>
  <si>
    <t>冏星人</t>
  </si>
  <si>
    <t>https://dailyview.tw/top100/item/1275?theme=36&amp;range=30</t>
  </si>
  <si>
    <t>懶貓</t>
  </si>
  <si>
    <t>懶貓 LanCat</t>
  </si>
  <si>
    <t>https://dailyview.tw/top100/item/2818?theme=36&amp;range=30</t>
  </si>
  <si>
    <t>百靈果</t>
  </si>
  <si>
    <t>https://dailyview.tw/top100/item/16625?theme=36&amp;range=30</t>
  </si>
  <si>
    <t>喬老師（MR.JOE HOBBY.tv）</t>
  </si>
  <si>
    <t>MR.JOE HOBBY.tv</t>
  </si>
  <si>
    <t>https://dailyview.tw/top100/item/14832?theme=36&amp;range=30</t>
  </si>
  <si>
    <t>波特王 陳加晉</t>
  </si>
  <si>
    <t>波特王好帥</t>
  </si>
  <si>
    <t>https://dailyview.tw/top100/item/8981?theme=36&amp;range=30</t>
  </si>
  <si>
    <t>鳥屎</t>
  </si>
  <si>
    <t>https://dailyview.tw/top100/item/2794?theme=36&amp;range=30</t>
  </si>
  <si>
    <t>卡哇 KAWA</t>
  </si>
  <si>
    <t>https://dailyview.tw/top100/item/23324?theme=36&amp;range=30</t>
  </si>
  <si>
    <t>阿鬧</t>
  </si>
  <si>
    <t>https://dailyview.tw/top100/item/23513?theme=36&amp;range=30</t>
  </si>
  <si>
    <t>Zack（超級房仲學院）</t>
  </si>
  <si>
    <t>https://dailyview.tw/top100/item/23340?theme=36&amp;range=30</t>
  </si>
  <si>
    <t>鐵牛 伍嘉緯</t>
  </si>
  <si>
    <t>https://dailyview.tw/top100/item/15716?theme=36&amp;range=30</t>
  </si>
  <si>
    <t>乾杯與小菜</t>
  </si>
  <si>
    <t>乾杯與小菜的日常</t>
  </si>
  <si>
    <t>https://dailyview.tw/top100/item/16108?theme=36&amp;range=30</t>
  </si>
  <si>
    <t>黑男</t>
  </si>
  <si>
    <t>黑男邱比特</t>
  </si>
  <si>
    <t>https://dailyview.tw/top100/item/2824?theme=36&amp;range=30</t>
  </si>
  <si>
    <t>李芷婷</t>
  </si>
  <si>
    <t>https://dailyview.tw/top100/item/16410?theme=36&amp;range=30</t>
  </si>
  <si>
    <t>RuRu（Ru味春捲）</t>
  </si>
  <si>
    <t>Ru's Piano Ru味春捲</t>
  </si>
  <si>
    <t>https://dailyview.tw/top100/item/15719?theme=36&amp;range=30</t>
  </si>
  <si>
    <t>阿津</t>
  </si>
  <si>
    <t>https://dailyview.tw/top100/item/5453?theme=36&amp;range=30</t>
  </si>
  <si>
    <t>阿啾</t>
  </si>
  <si>
    <t>阿啾小劇場</t>
  </si>
  <si>
    <t>https://dailyview.tw/top100/item/3127?theme=36&amp;range=30</t>
  </si>
  <si>
    <t>品筠&amp;京燁（那對夫妻）</t>
  </si>
  <si>
    <t>那對夫妻</t>
  </si>
  <si>
    <t>https://dailyview.tw/top100/item/1259?theme=36&amp;range=30</t>
  </si>
  <si>
    <t>鄭毓倫（台南Josh）</t>
  </si>
  <si>
    <t>https://dailyview.tw/top100/item/14833?theme=36&amp;range=30</t>
  </si>
  <si>
    <t>潔哥 李秉潔</t>
  </si>
  <si>
    <t>潔哥/李秉潔</t>
  </si>
  <si>
    <t>https://dailyview.tw/top100/item/1254?theme=36&amp;range=30</t>
  </si>
  <si>
    <t>那個女生 Kiki</t>
  </si>
  <si>
    <t>https://dailyview.tw/top100/item/11946?theme=36&amp;range=30</t>
  </si>
  <si>
    <t>Zoebitalk肉比頭</t>
  </si>
  <si>
    <t>https://dailyview.tw/top100/item/20925?theme=36&amp;range=30</t>
  </si>
  <si>
    <t>理科太太 Li Ke Tai Tai</t>
  </si>
  <si>
    <t>https://dailyview.tw/top100/item/11914?theme=36&amp;range=30</t>
  </si>
  <si>
    <t>本本</t>
  </si>
  <si>
    <t>https://dailyview.tw/top100/item/13080?theme=36&amp;range=30</t>
  </si>
  <si>
    <t>焦凡凡</t>
  </si>
  <si>
    <t>https://dailyview.tw/top100/item/5971?theme=36&amp;range=30</t>
  </si>
  <si>
    <t>令&amp;一粒（壹加壹）</t>
  </si>
  <si>
    <t>https://dailyview.tw/top100/item/6872?theme=36&amp;range=30</t>
  </si>
  <si>
    <t>肥波</t>
  </si>
  <si>
    <t>肥波開吃啦</t>
  </si>
  <si>
    <t>https://dailyview.tw/top100/item/23454?theme=36&amp;range=30</t>
  </si>
  <si>
    <t>奎丁</t>
  </si>
  <si>
    <t>https://dailyview.tw/top100/item/14925?theme=36&amp;range=30</t>
  </si>
  <si>
    <t>77老大</t>
  </si>
  <si>
    <t>https://dailyview.tw/top100/item/15650?theme=36&amp;range=30</t>
  </si>
  <si>
    <t>Charlie 查理</t>
  </si>
  <si>
    <t>https://dailyview.tw/top100/item/2472?theme=36&amp;range=30</t>
  </si>
  <si>
    <t>烏鴉DoKa</t>
  </si>
  <si>
    <t>https://dailyview.tw/top100/item/12993?theme=36&amp;range=30</t>
  </si>
  <si>
    <t>咪蕾 미래</t>
  </si>
  <si>
    <t>https://dailyview.tw/top100/item/23444?theme=36&amp;range=30</t>
  </si>
  <si>
    <t>蔡哥</t>
  </si>
  <si>
    <t>https://dailyview.tw/top100/item/9446?theme=36&amp;range=30</t>
  </si>
  <si>
    <t>可可酒精</t>
  </si>
  <si>
    <t>https://dailyview.tw/top100/item/8642?theme=36&amp;range=30</t>
  </si>
  <si>
    <t>小許</t>
  </si>
  <si>
    <t>https://dailyview.tw/top100/item/14460?theme=36&amp;range=30</t>
  </si>
  <si>
    <t>巧克力</t>
  </si>
  <si>
    <t>https://dailyview.tw/top100/item/2779?theme=36&amp;range=30</t>
  </si>
  <si>
    <t>Allen（Men's Game 玩物誌）</t>
  </si>
  <si>
    <t>Men's Game 玩物誌</t>
  </si>
  <si>
    <t>https://dailyview.tw/top100/item/11962?theme=36&amp;range=30</t>
  </si>
  <si>
    <t>大H</t>
  </si>
  <si>
    <t>https://dailyview.tw/top100/item/16627?theme=36&amp;range=30</t>
  </si>
  <si>
    <t>至尊星 Supremestar</t>
  </si>
  <si>
    <t>https://dailyview.tw/top100/item/18059?theme=36&amp;range=30</t>
  </si>
  <si>
    <t>谷阿莫</t>
  </si>
  <si>
    <t>https://dailyview.tw/top100/item/1256?theme=36&amp;range=30</t>
  </si>
  <si>
    <t>阿翰</t>
  </si>
  <si>
    <t>阿翰po影片</t>
  </si>
  <si>
    <t>https://dailyview.tw/top100/item/6378?theme=36&amp;range=30</t>
  </si>
  <si>
    <t>泡泡哥哥</t>
  </si>
  <si>
    <t>https://dailyview.tw/top100/item/19364?theme=36&amp;range=30</t>
  </si>
  <si>
    <t>國動</t>
  </si>
  <si>
    <t>https://dailyview.tw/top100/item/2816?theme=36&amp;range=30</t>
  </si>
  <si>
    <t>小羽動漫xiaoyu</t>
  </si>
  <si>
    <t>https://dailyview.tw/top100/item/23584?theme=36&amp;range=30</t>
  </si>
  <si>
    <t>傑克（傑克開吃）</t>
  </si>
  <si>
    <t>https://dailyview.tw/top100/item/23423?theme=36&amp;range=30</t>
  </si>
  <si>
    <t>艾爾文</t>
  </si>
  <si>
    <t>https://dailyview.tw/top100/item/12003?theme=36&amp;range=30</t>
  </si>
  <si>
    <t>蒼藍鴿的醫學天地</t>
  </si>
  <si>
    <t>https://dailyview.tw/top100/item/17852?theme=36&amp;range=30</t>
  </si>
  <si>
    <t>小哥哥艾理 陳玟里</t>
  </si>
  <si>
    <t>小哥哥艾理</t>
  </si>
  <si>
    <t>https://dailyview.tw/top100/item/18050?theme=36&amp;range=30</t>
  </si>
  <si>
    <t>吳卓源 Julia Wu</t>
  </si>
  <si>
    <t>Julia 吳卓源</t>
  </si>
  <si>
    <t>https://dailyview.tw/top100/item/8002?theme=36&amp;range=30</t>
  </si>
  <si>
    <t>韓國女生Judy</t>
  </si>
  <si>
    <t>https://dailyview.tw/top100/item/23465?theme=36&amp;range=30</t>
  </si>
  <si>
    <t>中指通</t>
  </si>
  <si>
    <t>https://dailyview.tw/top100/item/20920?theme=36&amp;range=30</t>
  </si>
  <si>
    <t>朱宥勳</t>
  </si>
  <si>
    <t>https://dailyview.tw/top100/item/23583?theme=36&amp;range=30</t>
  </si>
  <si>
    <t>解婕翎</t>
  </si>
  <si>
    <t>https://dailyview.tw/top100/item/3216?theme=36&amp;range=30</t>
  </si>
  <si>
    <t>草爺（含羞草日記）</t>
  </si>
  <si>
    <t>含羞草</t>
  </si>
  <si>
    <t>https://dailyview.tw/top100/item/12995?theme=36&amp;range=30</t>
  </si>
  <si>
    <t>Crispy Fried ABC 鹽酥英語</t>
  </si>
  <si>
    <t>a</t>
  </si>
  <si>
    <t>https://dailyview.tw/top100/item/18062?theme=36&amp;range=30</t>
  </si>
  <si>
    <t>艾瑞絲 Aries</t>
  </si>
  <si>
    <t>Aries艾瑞絲</t>
  </si>
  <si>
    <t>https://dailyview.tw/top100/item/2778?theme=36&amp;range=30</t>
  </si>
  <si>
    <t>展榮&amp;展瑞</t>
  </si>
  <si>
    <t>https://dailyview.tw/top100/item/7648?theme=36&amp;range=30</t>
  </si>
  <si>
    <t>微疼</t>
  </si>
  <si>
    <t>https://dailyview.tw/top100/item/3079?theme=36&amp;range=30</t>
  </si>
  <si>
    <t>詹姆士</t>
  </si>
  <si>
    <t>https://dailyview.tw/top100/item/5194?theme=36&amp;range=30</t>
  </si>
  <si>
    <t>茶里</t>
  </si>
  <si>
    <t>https://dailyview.tw/top100/item/23580?theme=36&amp;range=30</t>
  </si>
  <si>
    <t>老高與小茉 Mr &amp; Mrs Gao</t>
  </si>
  <si>
    <t>https://dailyview.tw/top100/item/12996?theme=36&amp;range=30</t>
  </si>
  <si>
    <t>李勛 SHIN LI</t>
  </si>
  <si>
    <t>https://dailyview.tw/top100/item/19333?theme=36&amp;range=30</t>
  </si>
  <si>
    <t>豹子腿 方昶詠</t>
  </si>
  <si>
    <t>豹子腿方昶詠</t>
  </si>
  <si>
    <t>https://dailyview.tw/top100/item/23411?theme=36&amp;range=30</t>
  </si>
  <si>
    <t>uzra</t>
  </si>
  <si>
    <t>https://dailyview.tw/top100/item/3694?theme=36&amp;range=30</t>
  </si>
  <si>
    <t>紅月</t>
  </si>
  <si>
    <t>https://dailyview.tw/top100/item/18053?theme=36&amp;range=30</t>
  </si>
  <si>
    <t>羽毛</t>
  </si>
  <si>
    <t>https://dailyview.tw/top100/item/18072?theme=36&amp;range=30</t>
  </si>
  <si>
    <t>錫蘭 Ceylan</t>
  </si>
  <si>
    <t>https://dailyview.tw/top100/item/23505?theme=36&amp;range=30</t>
  </si>
  <si>
    <t>鵝肉麵</t>
  </si>
  <si>
    <t>https://dailyview.tw/top100/item/23577?theme=36&amp;range=30</t>
  </si>
  <si>
    <t>半瓶醋</t>
  </si>
  <si>
    <t>https://dailyview.tw/top100/item/18063?theme=36&amp;range=30</t>
  </si>
  <si>
    <t>塞門 Psyman</t>
  </si>
  <si>
    <t>Psyman 塞門</t>
  </si>
  <si>
    <t>https://dailyview.tw/top100/item/15718?theme=36&amp;range=30</t>
  </si>
  <si>
    <t>尚恩 Shawn</t>
  </si>
  <si>
    <t>https://dailyview.tw/top100/item/11749?theme=36&amp;range=30</t>
  </si>
  <si>
    <t>彼得爸與蘇珊媽</t>
  </si>
  <si>
    <t>https://dailyview.tw/top100/item/19358?theme=36&amp;range=30</t>
  </si>
  <si>
    <t>游否希</t>
  </si>
  <si>
    <t>https://dailyview.tw/top100/item/15713?theme=36&amp;range=30</t>
  </si>
  <si>
    <t>權證小哥</t>
  </si>
  <si>
    <t>https://dailyview.tw/top100/item/23331?theme=36&amp;range=30</t>
  </si>
  <si>
    <t>試當真 Trial &amp; Error</t>
  </si>
  <si>
    <t>https://dailyview.tw/top100/item/23602?theme=36&amp;range=30</t>
  </si>
  <si>
    <t>爆哥 Neal</t>
  </si>
  <si>
    <t>https://dailyview.tw/top100/item/15723?theme=36&amp;range=30</t>
  </si>
  <si>
    <t>營養健身葛格Peeta</t>
  </si>
  <si>
    <t>https://dailyview.tw/top100/item/19377?theme=36&amp;range=30</t>
  </si>
  <si>
    <t>黑素斯（阿兜仔不教美語）</t>
  </si>
  <si>
    <t>https://dailyview.tw/top100/item/2802?theme=36&amp;range=30</t>
  </si>
  <si>
    <t>歐耶老師</t>
  </si>
  <si>
    <t>https://dailyview.tw/top100/item/27073?theme=36&amp;range=30</t>
  </si>
  <si>
    <t>Bit King比特王出任務</t>
  </si>
  <si>
    <t>https://dailyview.tw/top100/item/18049?theme=36&amp;range=30</t>
  </si>
  <si>
    <t>丹妮婊姐</t>
  </si>
  <si>
    <t>丹妮婊姐星球</t>
  </si>
  <si>
    <t>https://dailyview.tw/top100/item/1266?theme=36&amp;range=30</t>
  </si>
  <si>
    <t>Ian與Eric（The DoDo Men - 嘟嘟人）</t>
  </si>
  <si>
    <t>The DoDo Men - 嘟嘟人</t>
  </si>
  <si>
    <t>https://dailyview.tw/top100/item/23345?theme=36&amp;range=30</t>
  </si>
  <si>
    <t>劉沛</t>
  </si>
  <si>
    <t>the劉沛</t>
  </si>
  <si>
    <t>https://dailyview.tw/top100/item/2801?theme=36&amp;range=30</t>
  </si>
  <si>
    <t>Celine and Cynthia - 不只是旅行</t>
  </si>
  <si>
    <t>https://dailyview.tw/top100/item/21184?theme=36&amp;range=30</t>
  </si>
  <si>
    <t>咪妃</t>
  </si>
  <si>
    <t>https://dailyview.tw/top100/item/12992?theme=36&amp;range=30</t>
  </si>
  <si>
    <t>柴鼠兄弟</t>
  </si>
  <si>
    <t>柴鼠兄弟 ZRBros</t>
  </si>
  <si>
    <t>https://dailyview.tw/top100/item/11738?theme=36&amp;range=30</t>
  </si>
  <si>
    <t>尊 朱玉恩（人生肥宅x尊）</t>
  </si>
  <si>
    <t>人生肥宅x尊</t>
  </si>
  <si>
    <t>https://dailyview.tw/top100/item/1279?theme=36&amp;range=30</t>
  </si>
  <si>
    <t>哲睿 Jerry</t>
  </si>
  <si>
    <t>https://dailyview.tw/top100/item/23418?theme=36&amp;range=30</t>
  </si>
  <si>
    <t>吃飯兄弟DiningBro</t>
  </si>
  <si>
    <t>https://dailyview.tw/top100/item/23424?theme=36&amp;range=30</t>
  </si>
  <si>
    <t>夠維根Go Vegan</t>
  </si>
  <si>
    <t>https://dailyview.tw/top100/item/19365?theme=36&amp;range=30</t>
  </si>
  <si>
    <t>股魚（投資嗨什麼）</t>
  </si>
  <si>
    <t>投資嗨什麼</t>
  </si>
  <si>
    <t>https://dailyview.tw/top100/item/23330?theme=36&amp;range=30</t>
  </si>
  <si>
    <t>貝克書</t>
  </si>
  <si>
    <t>https://dailyview.tw/top100/item/19367?theme=36&amp;range=30</t>
  </si>
  <si>
    <t>孫建豪（孫安佐）</t>
  </si>
  <si>
    <t>https://dailyview.tw/top100/item/14638?theme=36&amp;range=30</t>
  </si>
  <si>
    <t>泱泱 吳泱潾 LYNN</t>
  </si>
  <si>
    <t>泱泱LYNN</t>
  </si>
  <si>
    <t>https://dailyview.tw/top100/item/9605?theme=36&amp;range=30</t>
  </si>
  <si>
    <t>LeeJay李潔</t>
  </si>
  <si>
    <t>https://dailyview.tw/top100/item/23445?theme=36&amp;range=30</t>
  </si>
  <si>
    <t>Temperature_order</t>
  </si>
  <si>
    <t>ig_name</t>
  </si>
  <si>
    <t>ig_id</t>
  </si>
  <si>
    <t>done</t>
  </si>
  <si>
    <t>ig_url</t>
  </si>
  <si>
    <t>ig_private</t>
  </si>
  <si>
    <t>ig_notSure_notFound</t>
  </si>
  <si>
    <t>ig_repeat</t>
  </si>
  <si>
    <t>陳之漢</t>
  </si>
  <si>
    <t>power3067830678</t>
  </si>
  <si>
    <t>https://www.instagram.com/power3067830678/</t>
  </si>
  <si>
    <t>yga0721</t>
  </si>
  <si>
    <t>https://www.instagram.com/yga0721/</t>
  </si>
  <si>
    <t>嘎嫂二伯</t>
  </si>
  <si>
    <t>2uncle987</t>
  </si>
  <si>
    <t>g</t>
  </si>
  <si>
    <t>https://www.instagram.com/2uncle987/</t>
  </si>
  <si>
    <t>tsaigray2018</t>
  </si>
  <si>
    <t>https://www.instagram.com/tsaigray2018/</t>
  </si>
  <si>
    <t>鄭才暐</t>
  </si>
  <si>
    <t>cheapaoe</t>
  </si>
  <si>
    <t>https://www.instagram.com/cheapaoe/</t>
  </si>
  <si>
    <t>志祺</t>
  </si>
  <si>
    <t>shasha77.daily</t>
  </si>
  <si>
    <t>https://www.instagram.com/shasha77.daily/</t>
  </si>
  <si>
    <t>Bugcat Capoo</t>
  </si>
  <si>
    <t>bugcat_capoo</t>
  </si>
  <si>
    <t>https://www.instagram.com/bugcat_capoo/</t>
  </si>
  <si>
    <t>歷史哥李易修</t>
  </si>
  <si>
    <t>mrhisbro</t>
  </si>
  <si>
    <t>https://www.instagram.com/mrhisbro/</t>
  </si>
  <si>
    <t>big_star_ken</t>
  </si>
  <si>
    <t>https://www.instagram.com/big_star_ken/</t>
  </si>
  <si>
    <t>smallville780</t>
  </si>
  <si>
    <t>https://www.instagram.com/smallville780/</t>
  </si>
  <si>
    <t>張紹群</t>
  </si>
  <si>
    <t>a22731391</t>
  </si>
  <si>
    <t>https://www.instagram.com/a22731391/</t>
  </si>
  <si>
    <t xml:space="preserve">唐綺陽Jesse Tang </t>
  </si>
  <si>
    <t>jessetang11</t>
  </si>
  <si>
    <t>https://www.instagram.com/jessetang11/</t>
  </si>
  <si>
    <t xml:space="preserve">反骨WACKYBOYS </t>
  </si>
  <si>
    <t>wackyboys520</t>
  </si>
  <si>
    <t>https://www.instagram.com/wackyboys520/</t>
  </si>
  <si>
    <t>丁特頻道</t>
  </si>
  <si>
    <t>dinteroffical</t>
  </si>
  <si>
    <t>https://www.instagram.com/dinteroffical/</t>
  </si>
  <si>
    <t>八炯</t>
  </si>
  <si>
    <t>musiclin_1107</t>
  </si>
  <si>
    <t>https://www.instagram.com/musiclin_1107/</t>
  </si>
  <si>
    <t xml:space="preserve">有感筆電Daptoper </t>
  </si>
  <si>
    <t>daptoper</t>
  </si>
  <si>
    <t>https://www.instagram.com/daptoper/</t>
  </si>
  <si>
    <t xml:space="preserve">恩恩老師EanTV </t>
  </si>
  <si>
    <t>happyeantv</t>
  </si>
  <si>
    <t>https://www.instagram.com/happyeantv/</t>
  </si>
  <si>
    <t xml:space="preserve">DenQ </t>
  </si>
  <si>
    <t>denqdenq</t>
  </si>
  <si>
    <t>https://www.instagram.com/denqdenq/</t>
  </si>
  <si>
    <t xml:space="preserve">GINNY HSIEH </t>
  </si>
  <si>
    <t>ning3035</t>
  </si>
  <si>
    <t>https://www.instagram.com/ning3035/</t>
  </si>
  <si>
    <t>namewee</t>
  </si>
  <si>
    <t>https://www.instagram.com/namewee/</t>
  </si>
  <si>
    <t>andy1994x</t>
  </si>
  <si>
    <t>https://www.instagram.com/andy1994x/</t>
  </si>
  <si>
    <t>vgsa.tw</t>
  </si>
  <si>
    <t>https://www.instagram.com/vgsa.tw/</t>
  </si>
  <si>
    <t>招財｜數字測驗</t>
  </si>
  <si>
    <t>yu.young_fate</t>
  </si>
  <si>
    <t>https://www.instagram.com/yu.young_fate/</t>
  </si>
  <si>
    <t xml:space="preserve">叉雞Chah G🤍 </t>
  </si>
  <si>
    <t>chah.ggggg</t>
  </si>
  <si>
    <t>https://www.instagram.com/chah.ggggg/</t>
  </si>
  <si>
    <t xml:space="preserve">薔薔林嘉凌Lin chia ling </t>
  </si>
  <si>
    <t>chialing_maze</t>
  </si>
  <si>
    <t>https://www.instagram.com/chialing_maze/</t>
  </si>
  <si>
    <t xml:space="preserve">薔栗膠   </t>
  </si>
  <si>
    <t>linchialing_maze</t>
  </si>
  <si>
    <t>https://www.instagram.com/linchialing_maze/</t>
  </si>
  <si>
    <t>froggychiu</t>
  </si>
  <si>
    <t>https://www.instagram.com/froggychiu/</t>
  </si>
  <si>
    <t>周品均</t>
  </si>
  <si>
    <t>mayukichou</t>
  </si>
  <si>
    <t>https://www.instagram.com/mayukichou/</t>
  </si>
  <si>
    <t xml:space="preserve">井川一InokawaHajime </t>
  </si>
  <si>
    <t>yaobinyang</t>
  </si>
  <si>
    <t>https://www.instagram.com/yaobinyang/</t>
  </si>
  <si>
    <t xml:space="preserve">跟著老王好好學股票 </t>
  </si>
  <si>
    <t>oldwangstock</t>
  </si>
  <si>
    <t>https://www.instagram.com/oldwangstock/</t>
  </si>
  <si>
    <t>huangbrotherss</t>
  </si>
  <si>
    <t>https://www.instagram.com/huangbrotherss/</t>
  </si>
  <si>
    <t>rayduenglish</t>
  </si>
  <si>
    <t>https://www.instagram.com/rayduenglish/</t>
  </si>
  <si>
    <t xml:space="preserve">秘月期POPOO </t>
  </si>
  <si>
    <t>popoo_5200</t>
  </si>
  <si>
    <t>https://www.instagram.com/popoo_5200/</t>
  </si>
  <si>
    <t>蹦闆呂育銓</t>
  </si>
  <si>
    <t>1988.bomb</t>
  </si>
  <si>
    <t>https://www.instagram.com/1988.bomb/</t>
  </si>
  <si>
    <t>張嘉航</t>
  </si>
  <si>
    <t>godtoneasia</t>
  </si>
  <si>
    <t>https://www.instagram.com/godtoneasia/</t>
  </si>
  <si>
    <t>許伯&amp;簡芝</t>
  </si>
  <si>
    <t>hsu_po_</t>
  </si>
  <si>
    <t>https://www.instagram.com/hsu_po_/</t>
  </si>
  <si>
    <t xml:space="preserve">琳妲-林羿禎💕 </t>
  </si>
  <si>
    <t>linda831212</t>
  </si>
  <si>
    <t>https://www.instagram.com/linda831212/</t>
  </si>
  <si>
    <t xml:space="preserve">曾博恩Brian Tseng </t>
  </si>
  <si>
    <t>brianptseng</t>
  </si>
  <si>
    <t>https://www.instagram.com/brianptseng/</t>
  </si>
  <si>
    <t>ruge1222</t>
  </si>
  <si>
    <t>https://www.instagram.com/ruge1222/</t>
  </si>
  <si>
    <t>beauty___wu</t>
  </si>
  <si>
    <t>https://www.instagram.com/beauty___wu/</t>
  </si>
  <si>
    <t xml:space="preserve">喬瑟夫ChillSeph </t>
  </si>
  <si>
    <t>chillseph</t>
  </si>
  <si>
    <t>https://www.instagram.com/chillseph/</t>
  </si>
  <si>
    <t xml:space="preserve">霸軒BAXUAN </t>
  </si>
  <si>
    <t>baxuan_ig</t>
  </si>
  <si>
    <t>https://www.instagram.com/baxuan_ig/</t>
  </si>
  <si>
    <t>chuchushoetw</t>
  </si>
  <si>
    <t>https://www.instagram.com/chuchushoetw/</t>
  </si>
  <si>
    <t xml:space="preserve">Daniel </t>
  </si>
  <si>
    <t>daniel__d.l</t>
  </si>
  <si>
    <t>https://www.instagram.com/daniel__d.l/</t>
  </si>
  <si>
    <t xml:space="preserve">超 強 René Huang </t>
  </si>
  <si>
    <t>rene_superawesome</t>
  </si>
  <si>
    <t>https://www.instagram.com/rene_superawesome/</t>
  </si>
  <si>
    <t>ijk_0211</t>
  </si>
  <si>
    <t>https://www.instagram.com/ijk_0211/</t>
  </si>
  <si>
    <t xml:space="preserve">王思佳𝙎𝙤𝙥𝙝𝙞𝙖 ♌︎ </t>
  </si>
  <si>
    <t>pinksophia0818</t>
  </si>
  <si>
    <t>https://www.instagram.com/pinksophia0818/</t>
  </si>
  <si>
    <t xml:space="preserve">KamiKami Matsu </t>
  </si>
  <si>
    <t>ookoukioo</t>
  </si>
  <si>
    <t>https://www.instagram.com/ookoukioo/</t>
  </si>
  <si>
    <t>洋蔥先生與阿文</t>
  </si>
  <si>
    <t>onionman__</t>
  </si>
  <si>
    <t>https://www.instagram.com/onionman__/</t>
  </si>
  <si>
    <t>Lobo蘿蔔</t>
  </si>
  <si>
    <t>lobo_is_good</t>
  </si>
  <si>
    <t>https://www.instagram.com/lobo_is_good/</t>
  </si>
  <si>
    <t>Wei ² 瑋瑋</t>
  </si>
  <si>
    <t>weiii1008</t>
  </si>
  <si>
    <t>https://www.instagram.com/weiii1008/</t>
  </si>
  <si>
    <t xml:space="preserve">Eric Duan </t>
  </si>
  <si>
    <t>yt.ericduan</t>
  </si>
  <si>
    <t>https://www.instagram.com/yt.ericduan/</t>
  </si>
  <si>
    <t>yorkesun</t>
  </si>
  <si>
    <t>https://www.instagram.com/yorkesun/</t>
  </si>
  <si>
    <t xml:space="preserve">Ryuuu </t>
  </si>
  <si>
    <t>ryuuu0409</t>
  </si>
  <si>
    <t>https://www.instagram.com/ryuuu0409/</t>
  </si>
  <si>
    <t xml:space="preserve">好味小姐與蛋捲,短褲,麻糊,米香,橘皮,本丸,圓仔,More </t>
  </si>
  <si>
    <t>ladyflavor</t>
  </si>
  <si>
    <t>https://www.instagram.com/ladyflavor/</t>
  </si>
  <si>
    <t>好味小姐脆脆</t>
  </si>
  <si>
    <t>ladyflavor_cui</t>
  </si>
  <si>
    <t>https://www.instagram.com/ladyflavor_cui/</t>
  </si>
  <si>
    <t xml:space="preserve">好味小姐腦波弱跟Podcast </t>
  </si>
  <si>
    <t>ladyflavor_nowpo</t>
  </si>
  <si>
    <t>https://www.instagram.com/ladyflavor_nowpo/</t>
  </si>
  <si>
    <t xml:space="preserve">阿格力✨ </t>
  </si>
  <si>
    <t>dr.agree88</t>
  </si>
  <si>
    <t>https://www.instagram.com/dr.agree88/</t>
  </si>
  <si>
    <t xml:space="preserve">蓋彼Gabi SDK </t>
  </si>
  <si>
    <t>gabisdk</t>
  </si>
  <si>
    <t>https://www.instagram.com/gabisdk/</t>
  </si>
  <si>
    <t>尼克星</t>
  </si>
  <si>
    <t>nickpan129</t>
  </si>
  <si>
    <t>https://www.instagram.com/nickpan129/</t>
  </si>
  <si>
    <t xml:space="preserve">閩南狼PYC </t>
  </si>
  <si>
    <t>mannam_pyc</t>
  </si>
  <si>
    <t>https://www.instagram.com/mannam_pyc/</t>
  </si>
  <si>
    <t>宏爺｜理財</t>
  </si>
  <si>
    <t>homeya_f</t>
  </si>
  <si>
    <t>https://www.instagram.com/homeya_f/</t>
  </si>
  <si>
    <t>志銘</t>
  </si>
  <si>
    <t>seekerming</t>
  </si>
  <si>
    <t>https://www.instagram.com/seekerming/</t>
  </si>
  <si>
    <t>jam_cutepig</t>
  </si>
  <si>
    <t>https://www.instagram.com/jam_cutepig/</t>
  </si>
  <si>
    <t>千千</t>
  </si>
  <si>
    <t>khshu_</t>
  </si>
  <si>
    <t>https://www.instagram.com/khshu_/</t>
  </si>
  <si>
    <t xml:space="preserve">哲哲ZHE </t>
  </si>
  <si>
    <t>huang45490</t>
  </si>
  <si>
    <t>https://www.instagram.com/huang45490/</t>
  </si>
  <si>
    <t xml:space="preserve">全民瘋車Bar </t>
  </si>
  <si>
    <t>carholic.yichen</t>
  </si>
  <si>
    <t>https://www.instagram.com/carholic.yichen/</t>
  </si>
  <si>
    <t xml:space="preserve">蛋哥超有事EggThings </t>
  </si>
  <si>
    <t>egg_things</t>
  </si>
  <si>
    <t>https://www.instagram.com/egg_things/</t>
  </si>
  <si>
    <t xml:space="preserve">小賴兒賴晏駒☀ </t>
  </si>
  <si>
    <t>sunshineelaii</t>
  </si>
  <si>
    <t>https://www.instagram.com/sunshineelaii/</t>
  </si>
  <si>
    <t xml:space="preserve">OurTV </t>
  </si>
  <si>
    <t>ourtv.tw</t>
  </si>
  <si>
    <t>https://www.instagram.com/ourtv.tw/</t>
  </si>
  <si>
    <t>igotallday0628</t>
  </si>
  <si>
    <t>https://www.instagram.com/igotallday0628/</t>
  </si>
  <si>
    <t>Wannasinging老王</t>
  </si>
  <si>
    <t>wannasinging_retry</t>
  </si>
  <si>
    <t>https://www.instagram.com/wannasinging_retry/</t>
  </si>
  <si>
    <t>87acup</t>
  </si>
  <si>
    <t>https://www.instagram.com/87acup/</t>
  </si>
  <si>
    <t xml:space="preserve">Six Wang </t>
  </si>
  <si>
    <t>https://www.instagram.com/6tan/</t>
  </si>
  <si>
    <t>𝑀𝑎𝑟𝑖𝑎 阿部瑪利亞</t>
  </si>
  <si>
    <t>_abedesu</t>
  </si>
  <si>
    <t>https://www.instagram.com/_abedesu/</t>
  </si>
  <si>
    <t xml:space="preserve">床編故事Bad Time Stories </t>
  </si>
  <si>
    <t>badtimestories365</t>
  </si>
  <si>
    <t>https://www.instagram.com/badtimestories365/</t>
  </si>
  <si>
    <t>小慧就愛吃シャオホイ</t>
  </si>
  <si>
    <t>xiaohui_foodie</t>
  </si>
  <si>
    <t>https://www.instagram.com/xiaohui_foodie/</t>
  </si>
  <si>
    <t xml:space="preserve">賀瓏Hello </t>
  </si>
  <si>
    <t>hellohorlung</t>
  </si>
  <si>
    <t>https://www.instagram.com/hellohorlung/</t>
  </si>
  <si>
    <t>nanaciaociao</t>
  </si>
  <si>
    <t>https://www.instagram.com/nanaciaociao/</t>
  </si>
  <si>
    <t>ccwhyao</t>
  </si>
  <si>
    <t>https://www.instagram.com/ccwhyao/</t>
  </si>
  <si>
    <t>tesscube</t>
  </si>
  <si>
    <t>https://www.instagram.com/tesscube/</t>
  </si>
  <si>
    <t>超認真少年</t>
  </si>
  <si>
    <t>imseriou</t>
  </si>
  <si>
    <t>https://www.instagram.com/imseriou/</t>
  </si>
  <si>
    <t xml:space="preserve">HowHow </t>
  </si>
  <si>
    <t>howhowhasfriends</t>
  </si>
  <si>
    <t>https://www.instagram.com/howhowhasfriends/</t>
  </si>
  <si>
    <t>getwie__</t>
  </si>
  <si>
    <t>https://www.instagram.com/getwie__/</t>
  </si>
  <si>
    <t xml:space="preserve">愛莉莎莎Alisasa 🐨 </t>
  </si>
  <si>
    <t>goodalicia</t>
  </si>
  <si>
    <t>https://www.instagram.com/goodalicia/</t>
  </si>
  <si>
    <t>mrwaterdrop</t>
  </si>
  <si>
    <t>https://www.instagram.com/mrwaterdrop/</t>
  </si>
  <si>
    <t>郭哲榮分析師</t>
  </si>
  <si>
    <t>s178178</t>
  </si>
  <si>
    <t>https://www.instagram.com/s178178/</t>
  </si>
  <si>
    <t xml:space="preserve">BoBo TV </t>
  </si>
  <si>
    <t>bobo_kira</t>
  </si>
  <si>
    <t>https://www.instagram.com/bobo_kira/</t>
  </si>
  <si>
    <t>欣西亞和Shane任翔</t>
  </si>
  <si>
    <t>cynthiarendelman</t>
  </si>
  <si>
    <t>https://www.instagram.com/cynthiarendelman/</t>
  </si>
  <si>
    <t>親密診療室</t>
  </si>
  <si>
    <t>cynthia_intimacy</t>
  </si>
  <si>
    <t>https://www.instagram.com/cynthia_intimacy/</t>
  </si>
  <si>
    <t xml:space="preserve">林進Lingin 林東進飛醺卑鄙Fashionbaby </t>
  </si>
  <si>
    <t>lingin1209</t>
  </si>
  <si>
    <t>https://www.instagram.com/lingin1209/</t>
  </si>
  <si>
    <t>雷葛格</t>
  </si>
  <si>
    <t>bumpbro</t>
  </si>
  <si>
    <t>https://www.instagram.com/bumpbro/</t>
  </si>
  <si>
    <t>尹到怡 윤도이 ଘ</t>
  </si>
  <si>
    <t>yxxndoi_</t>
  </si>
  <si>
    <t>https://www.instagram.com/yxxndoi_/</t>
  </si>
  <si>
    <t xml:space="preserve">布萊克薛薛Drangadrang </t>
  </si>
  <si>
    <t>k3okii</t>
  </si>
  <si>
    <t>https://www.instagram.com/k3okii/</t>
  </si>
  <si>
    <t>kid7fat</t>
  </si>
  <si>
    <t>https://www.instagram.com/kid7fat/</t>
  </si>
  <si>
    <t xml:space="preserve">我們倆Ricky&amp;Nina </t>
  </si>
  <si>
    <t>nikichen926</t>
  </si>
  <si>
    <t>https://www.instagram.com/nikichen926/</t>
  </si>
  <si>
    <t xml:space="preserve">賤葆ʕ•ᴥ•ʔ✨ </t>
  </si>
  <si>
    <t>jbao_5000</t>
  </si>
  <si>
    <t>https://www.instagram.com/jbao_5000/</t>
  </si>
  <si>
    <t>龜狗蘇冠憲</t>
  </si>
  <si>
    <t>standy1002</t>
  </si>
  <si>
    <t>https://www.instagram.com/standy1002/</t>
  </si>
  <si>
    <t xml:space="preserve">MC Jeng Su </t>
  </si>
  <si>
    <t>jengsu</t>
  </si>
  <si>
    <t>https://www.instagram.com/jengsu/</t>
  </si>
  <si>
    <t>多米多羅</t>
  </si>
  <si>
    <t>domidolo40</t>
  </si>
  <si>
    <t>https://www.instagram.com/domidolo40/</t>
  </si>
  <si>
    <t>WINNI/溫妮</t>
  </si>
  <si>
    <t>yuen_nnnnnn</t>
  </si>
  <si>
    <t>https://www.instagram.com/yuen_nnnnnn/</t>
  </si>
  <si>
    <t xml:space="preserve">DE JuN </t>
  </si>
  <si>
    <t>de.jun_666</t>
  </si>
  <si>
    <t>https://www.instagram.com/de.jun_666/</t>
  </si>
  <si>
    <t>crown_du</t>
  </si>
  <si>
    <t>https://www.instagram.com/crown_du/</t>
  </si>
  <si>
    <t>林海陽國際命理風水大師</t>
  </si>
  <si>
    <t>dyfengshui</t>
  </si>
  <si>
    <t>https://www.instagram.com/dyfengshui/</t>
  </si>
  <si>
    <t xml:space="preserve">Chou Tsung Han </t>
  </si>
  <si>
    <t>iamlarrie</t>
  </si>
  <si>
    <t>https://www.instagram.com/iamlarrie/</t>
  </si>
  <si>
    <t xml:space="preserve">HOOK </t>
  </si>
  <si>
    <t>helloiamhook</t>
  </si>
  <si>
    <t>https://www.instagram.com/helloiamhook/</t>
  </si>
  <si>
    <t>jackieyutw</t>
  </si>
  <si>
    <t>https://www.instagram.com/jackieyutw/</t>
  </si>
  <si>
    <t>liyongnian168</t>
  </si>
  <si>
    <t>https://www.instagram.com/liyongnian168/</t>
  </si>
  <si>
    <t xml:space="preserve">冏冏Yue Yu </t>
  </si>
  <si>
    <t>kyontw</t>
  </si>
  <si>
    <t>https://www.instagram.com/kyontw/</t>
  </si>
  <si>
    <t xml:space="preserve">懶貓LanCat </t>
  </si>
  <si>
    <t>lancatofficial</t>
  </si>
  <si>
    <t>https://www.instagram.com/lancatofficial/</t>
  </si>
  <si>
    <t xml:space="preserve">百靈果News </t>
  </si>
  <si>
    <t>bailingguo_news</t>
  </si>
  <si>
    <t>https://www.instagram.com/bailingguo_news/</t>
  </si>
  <si>
    <t xml:space="preserve">喬老師Mr.Joe Hobby </t>
  </si>
  <si>
    <t>mr.joehobby</t>
  </si>
  <si>
    <t>https://www.instagram.com/mr.joehobby/</t>
  </si>
  <si>
    <t>potterking712</t>
  </si>
  <si>
    <t>https://www.instagram.com/potterking712/</t>
  </si>
  <si>
    <t>阿飛🪩 蘇志翔（鳥屎）</t>
  </si>
  <si>
    <t>scspple7545</t>
  </si>
  <si>
    <t>https://www.instagram.com/scspple7545/</t>
  </si>
  <si>
    <t>破解房仲代銷話術× 業務員個人品牌</t>
  </si>
  <si>
    <t>superagentzack</t>
  </si>
  <si>
    <t>https://www.instagram.com/superagentzack/</t>
  </si>
  <si>
    <t xml:space="preserve">鐵牛Ironbull </t>
  </si>
  <si>
    <t>ironbullim</t>
  </si>
  <si>
    <t>https://www.instagram.com/ironbullim/</t>
  </si>
  <si>
    <t>foodtraveldaily</t>
  </si>
  <si>
    <t>https://www.instagram.com/foodtraveldaily/</t>
  </si>
  <si>
    <t>blackmancupid</t>
  </si>
  <si>
    <t>https://www.instagram.com/blackmancupid/</t>
  </si>
  <si>
    <t xml:space="preserve">李芷婷🎤 </t>
  </si>
  <si>
    <t>zhiting_li</t>
  </si>
  <si>
    <t>https://www.instagram.com/zhiting_li/</t>
  </si>
  <si>
    <t xml:space="preserve">Ru味春捲Ru's Piano </t>
  </si>
  <si>
    <t>ruruspiano</t>
  </si>
  <si>
    <t>https://www.instagram.com/ruruspiano/</t>
  </si>
  <si>
    <t>ajin_3068</t>
  </si>
  <si>
    <t>https://www.instagram.com/ajin_3068/</t>
  </si>
  <si>
    <t>achusan0817</t>
  </si>
  <si>
    <t>https://www.instagram.com/achusan0817/</t>
  </si>
  <si>
    <t>劉啾慶</t>
  </si>
  <si>
    <t>achu08177</t>
  </si>
  <si>
    <t>https://www.instagram.com/achu08177/</t>
  </si>
  <si>
    <t xml:space="preserve">那對夫妻Nico&amp;Kim </t>
  </si>
  <si>
    <t>1006nk</t>
  </si>
  <si>
    <t>https://www.instagram.com/1006nk/</t>
  </si>
  <si>
    <t xml:space="preserve">台南Josh </t>
  </si>
  <si>
    <t>tainanjosh</t>
  </si>
  <si>
    <t>https://www.instagram.com/tainanjosh/</t>
  </si>
  <si>
    <t>manmira630</t>
  </si>
  <si>
    <t>https://www.instagram.com/manmira630/</t>
  </si>
  <si>
    <t xml:space="preserve">那個女生Kiki </t>
  </si>
  <si>
    <t>minikiki_0529</t>
  </si>
  <si>
    <t>https://www.instagram.com/minikiki_0529/</t>
  </si>
  <si>
    <t>肉比頭#用奇怪方式環遊世界的情侶</t>
  </si>
  <si>
    <t>zoebitalk</t>
  </si>
  <si>
    <t>https://www.instagram.com/zoebitalk/</t>
  </si>
  <si>
    <t>Evelyn Chen 理科太太</t>
  </si>
  <si>
    <t>liketaitai</t>
  </si>
  <si>
    <t>https://www.instagram.com/liketaitai/</t>
  </si>
  <si>
    <t xml:space="preserve">本本️️️️️🍡✨ </t>
  </si>
  <si>
    <t>empty_1207</t>
  </si>
  <si>
    <t>https://www.instagram.com/empty_1207/</t>
  </si>
  <si>
    <t xml:space="preserve">焦凡凡🤎 </t>
  </si>
  <si>
    <t>fan0914fan</t>
  </si>
  <si>
    <t>https://www.instagram.com/fan0914fan/</t>
  </si>
  <si>
    <t xml:space="preserve">一粒ILLY </t>
  </si>
  <si>
    <t>illywang</t>
  </si>
  <si>
    <t>https://www.instagram.com/illywang/</t>
  </si>
  <si>
    <t xml:space="preserve">令Lean </t>
  </si>
  <si>
    <t>lingjiepan</t>
  </si>
  <si>
    <t>https://www.instagram.com/lingjiepan/</t>
  </si>
  <si>
    <t>feipo1998</t>
  </si>
  <si>
    <t>https://www.instagram.com/feipo1998/</t>
  </si>
  <si>
    <t xml:space="preserve">Zamy 奎丁🌶️ </t>
  </si>
  <si>
    <t>zamy_ding</t>
  </si>
  <si>
    <t>https://www.instagram.com/zamy_ding/</t>
  </si>
  <si>
    <t>basil_77777</t>
  </si>
  <si>
    <t>https://www.instagram.com/basil_77777/</t>
  </si>
  <si>
    <t>Charlene Liu 查理</t>
  </si>
  <si>
    <t>coindevanity</t>
  </si>
  <si>
    <t>https://www.instagram.com/coindevanity/</t>
  </si>
  <si>
    <t xml:space="preserve">烏鴉DoKa </t>
  </si>
  <si>
    <t>uye_doka</t>
  </si>
  <si>
    <t>https://www.instagram.com/uye_doka/</t>
  </si>
  <si>
    <t xml:space="preserve">咪蕾 미래 </t>
  </si>
  <si>
    <t>milei_foryou</t>
  </si>
  <si>
    <t>https://www.instagram.com/milei_foryou/</t>
  </si>
  <si>
    <t>tsaibrotherderboofan</t>
  </si>
  <si>
    <t>https://www.instagram.com/tsaibrotherderboofan/</t>
  </si>
  <si>
    <t>cocowine0205</t>
  </si>
  <si>
    <t>https://www.instagram.com/cocowine0205/</t>
  </si>
  <si>
    <t>syuauke</t>
  </si>
  <si>
    <t>https://www.instagram.com/syuauke/</t>
  </si>
  <si>
    <t xml:space="preserve">Allen </t>
  </si>
  <si>
    <t>mensgametw</t>
  </si>
  <si>
    <t>https://www.instagram.com/mensgametw/</t>
  </si>
  <si>
    <t xml:space="preserve">大H 陳建昕IFBB PRO </t>
  </si>
  <si>
    <t>hsin0126</t>
  </si>
  <si>
    <t>https://www.instagram.com/hsin0126/</t>
  </si>
  <si>
    <t>imamogood</t>
  </si>
  <si>
    <t>https://www.instagram.com/imamogood/</t>
  </si>
  <si>
    <t>hanhanpovideo</t>
  </si>
  <si>
    <t>https://www.instagram.com/hanhanpovideo/</t>
  </si>
  <si>
    <t>Popo 泡泡哥哥幼兒男神</t>
  </si>
  <si>
    <t>popolee520</t>
  </si>
  <si>
    <t>https://www.instagram.com/popolee520/</t>
  </si>
  <si>
    <t>wayne75525</t>
  </si>
  <si>
    <t>https://www.instagram.com/wayne75525/</t>
  </si>
  <si>
    <t xml:space="preserve">小羽xiaoyu </t>
  </si>
  <si>
    <t>xiaoyuchanytb</t>
  </si>
  <si>
    <t>https://www.instagram.com/xiaoyuchanytb/</t>
  </si>
  <si>
    <t>傑克開吃</t>
  </si>
  <si>
    <t>jackstarteat</t>
  </si>
  <si>
    <t>https://www.instagram.com/jackstarteat/</t>
  </si>
  <si>
    <t>alvin701</t>
  </si>
  <si>
    <t>https://www.instagram.com/alvin701/</t>
  </si>
  <si>
    <t>Bluepigeon蒼藍鴿</t>
  </si>
  <si>
    <t>bluepigeon0810</t>
  </si>
  <si>
    <t>https://www.instagram.com/bluepigeon0810/</t>
  </si>
  <si>
    <t>avis__0207</t>
  </si>
  <si>
    <t>https://www.instagram.com/avis__0207/</t>
  </si>
  <si>
    <t>juliawu94</t>
  </si>
  <si>
    <t>https://www.instagram.com/juliawu94/</t>
  </si>
  <si>
    <t xml:space="preserve">Judy Kim </t>
  </si>
  <si>
    <t>jy_luv.peace</t>
  </si>
  <si>
    <t>https://www.instagram.com/jy_luv.peace/</t>
  </si>
  <si>
    <t xml:space="preserve">中指通Fingermaster </t>
  </si>
  <si>
    <t>fingermaster56</t>
  </si>
  <si>
    <t>https://www.instagram.com/fingermaster56/</t>
  </si>
  <si>
    <t xml:space="preserve">解婕翎J0 </t>
  </si>
  <si>
    <t>dollshin</t>
  </si>
  <si>
    <t>https://www.instagram.com/dollshin/</t>
  </si>
  <si>
    <t>xiucao.han</t>
  </si>
  <si>
    <t>https://www.instagram.com/xiucao.han/</t>
  </si>
  <si>
    <t>鹽酥的鵝肉麵</t>
  </si>
  <si>
    <t>crispyfriedabc</t>
  </si>
  <si>
    <t>https://www.instagram.com/crispyfriedabc/</t>
  </si>
  <si>
    <t>aries_8248</t>
  </si>
  <si>
    <t>https://www.instagram.com/aries_8248/</t>
  </si>
  <si>
    <t xml:space="preserve">許展榮Keelong </t>
  </si>
  <si>
    <t>keelongxu</t>
  </si>
  <si>
    <t>https://www.instagram.com/keelongxu/</t>
  </si>
  <si>
    <t xml:space="preserve">展瑞Monday Rays </t>
  </si>
  <si>
    <t>monday_rays</t>
  </si>
  <si>
    <t>https://www.instagram.com/monday_rays/</t>
  </si>
  <si>
    <t>weiteng0710</t>
  </si>
  <si>
    <t>https://www.instagram.com/weiteng0710/</t>
  </si>
  <si>
    <t xml:space="preserve">詹姆士Chef James </t>
  </si>
  <si>
    <t>chef_jamestw</t>
  </si>
  <si>
    <t>https://www.instagram.com/chef_jamestw/</t>
  </si>
  <si>
    <t>im_charlie87</t>
  </si>
  <si>
    <t>https://www.instagram.com/im_charlie87/</t>
  </si>
  <si>
    <t xml:space="preserve">五歲抬頭5TITLE </t>
  </si>
  <si>
    <t>5title.official</t>
  </si>
  <si>
    <t>https://www.instagram.com/5title.official/</t>
  </si>
  <si>
    <t>Shin Li 李勛</t>
  </si>
  <si>
    <t>shinlii</t>
  </si>
  <si>
    <t>https://www.instagram.com/shinlii/</t>
  </si>
  <si>
    <t>方昶詠</t>
  </si>
  <si>
    <t>cyfang58</t>
  </si>
  <si>
    <t>https://www.instagram.com/cyfang58/</t>
  </si>
  <si>
    <t>汪澈</t>
  </si>
  <si>
    <t>uzra0505</t>
  </si>
  <si>
    <t>https://www.instagram.com/uzra0505/</t>
  </si>
  <si>
    <t>yueaz1</t>
  </si>
  <si>
    <t>https://www.instagram.com/yueaz1/</t>
  </si>
  <si>
    <t>shygo_lone</t>
  </si>
  <si>
    <t>https://www.instagram.com/shygo_lone/</t>
  </si>
  <si>
    <t xml:space="preserve">锡兰Ceylan </t>
  </si>
  <si>
    <t>xilanceylan</t>
  </si>
  <si>
    <t>https://www.instagram.com/xilanceylan/</t>
  </si>
  <si>
    <t>baofuzhang</t>
  </si>
  <si>
    <t>https://www.instagram.com/baofuzhang/</t>
  </si>
  <si>
    <t>psyman_zz</t>
  </si>
  <si>
    <t>https://www.instagram.com/psyman_zz/</t>
  </si>
  <si>
    <t xml:space="preserve">尚恩Shawn </t>
  </si>
  <si>
    <t>shawnlegends</t>
  </si>
  <si>
    <t>https://www.instagram.com/shawnlegends/</t>
  </si>
  <si>
    <t>peter_and_susan</t>
  </si>
  <si>
    <t>https://www.instagram.com/peter_and_susan/</t>
  </si>
  <si>
    <t>liu8g</t>
  </si>
  <si>
    <t>https://www.instagram.com/liu8g/</t>
  </si>
  <si>
    <t>warrant_lb</t>
  </si>
  <si>
    <t>https://www.instagram.com/warrant_lb/</t>
  </si>
  <si>
    <t xml:space="preserve">試當真Trial &amp; Error </t>
  </si>
  <si>
    <t>trialanderror924</t>
  </si>
  <si>
    <t>https://www.instagram.com/trialanderror924/</t>
  </si>
  <si>
    <t xml:space="preserve">爆哥/NEAL </t>
  </si>
  <si>
    <t>baogerneal</t>
  </si>
  <si>
    <t>https://www.instagram.com/baogerneal/</t>
  </si>
  <si>
    <t xml:space="preserve">PEETA葛格 </t>
  </si>
  <si>
    <t>peeta.gege</t>
  </si>
  <si>
    <t>https://www.instagram.com/peeta.gege/</t>
  </si>
  <si>
    <t xml:space="preserve">黑素斯Jesus </t>
  </si>
  <si>
    <t>atoga.jesus</t>
  </si>
  <si>
    <t>https://www.instagram.com/atoga.jesus/</t>
  </si>
  <si>
    <t>歐耶</t>
  </si>
  <si>
    <t>oyalaws</t>
  </si>
  <si>
    <t>https://www.instagram.com/oyalaws/</t>
  </si>
  <si>
    <t>劉芩妤/咪咪</t>
  </si>
  <si>
    <t>mimi.c_0913</t>
  </si>
  <si>
    <t>https://www.instagram.com/mimi.c_0913/</t>
  </si>
  <si>
    <t>dannybeeech</t>
  </si>
  <si>
    <t>https://www.instagram.com/dannybeeech/</t>
  </si>
  <si>
    <t>thedodomen</t>
  </si>
  <si>
    <t>https://www.instagram.com/thedodomen/</t>
  </si>
  <si>
    <t xml:space="preserve">劉沛 Pierre </t>
  </si>
  <si>
    <t>pierreliupei</t>
  </si>
  <si>
    <t>https://www.instagram.com/pierreliupei/</t>
  </si>
  <si>
    <t>Celine｜不只是旅行</t>
  </si>
  <si>
    <t>celineclar</t>
  </si>
  <si>
    <t>https://www.instagram.com/celineclar/</t>
  </si>
  <si>
    <t xml:space="preserve">咪妃（榴槤姊姊） </t>
  </si>
  <si>
    <t>juliamisakii</t>
  </si>
  <si>
    <t>https://www.instagram.com/juliamisakii/</t>
  </si>
  <si>
    <t>zrbros</t>
  </si>
  <si>
    <t>https://www.instagram.com/zrbros/</t>
  </si>
  <si>
    <t>loserzun</t>
  </si>
  <si>
    <t>https://www.instagram.com/loserzun/</t>
  </si>
  <si>
    <t>跑步教練</t>
  </si>
  <si>
    <t>liangjheruei</t>
  </si>
  <si>
    <t>https://www.instagram.com/liangjheruei/</t>
  </si>
  <si>
    <t>台北｜美食｜吃貨</t>
  </si>
  <si>
    <t>dining_bro</t>
  </si>
  <si>
    <t>https://www.instagram.com/dining_bro/</t>
  </si>
  <si>
    <t xml:space="preserve">夠維根GoVegan </t>
  </si>
  <si>
    <t>govegantw</t>
  </si>
  <si>
    <t>https://www.instagram.com/govegantw/</t>
  </si>
  <si>
    <t>hi2inv</t>
  </si>
  <si>
    <t>https://www.instagram.com/hi2inv/</t>
  </si>
  <si>
    <t>beckbook</t>
  </si>
  <si>
    <t>https://www.instagram.com/beckbook/</t>
  </si>
  <si>
    <t>SUN 孫安佐</t>
  </si>
  <si>
    <t>sun_gojo99</t>
  </si>
  <si>
    <t>https://www.instagram.com/sun_gojo99/</t>
  </si>
  <si>
    <t xml:space="preserve">泱泱LYNN </t>
  </si>
  <si>
    <t>lynnwu0219_2</t>
  </si>
  <si>
    <t>https://www.instagram.com/lynnwu0219_2/</t>
  </si>
  <si>
    <t xml:space="preserve">李潔LeeJay </t>
  </si>
  <si>
    <t>leejay329</t>
  </si>
  <si>
    <t>https://www.instagram.com/leejay329/</t>
  </si>
  <si>
    <t>Aisa_Order</t>
  </si>
  <si>
    <t>ig_strong_id</t>
  </si>
  <si>
    <t>posts</t>
  </si>
  <si>
    <t>Followers</t>
  </si>
  <si>
    <t>Following</t>
  </si>
  <si>
    <t>ig_url ig_private</t>
  </si>
  <si>
    <t>category</t>
  </si>
  <si>
    <t>followers</t>
  </si>
  <si>
    <t>趣味搞笑</t>
  </si>
  <si>
    <t>PanSci-泛科學</t>
  </si>
  <si>
    <t>PanSci 泛科學</t>
  </si>
  <si>
    <t>pansci</t>
  </si>
  <si>
    <t>https://www.instagram.com/pansci/</t>
  </si>
  <si>
    <t>知識教育</t>
  </si>
  <si>
    <t>黃阿瑪的後宮生活</t>
  </si>
  <si>
    <t>fumeancat</t>
  </si>
  <si>
    <t>https://www.instagram.com/fumeancat/</t>
  </si>
  <si>
    <t>寵物</t>
  </si>
  <si>
    <t>小象愛出門</t>
  </si>
  <si>
    <t>elephant_gogo</t>
  </si>
  <si>
    <t>https://www.instagram.com/elephant_gogo/</t>
  </si>
  <si>
    <t>美食料理,旅遊</t>
  </si>
  <si>
    <t>趣味搞笑,家庭母嬰,表演藝術</t>
  </si>
  <si>
    <t>美食料理,表演藝術,趣味搞笑</t>
  </si>
  <si>
    <t>陳彥婷</t>
  </si>
  <si>
    <t>陳彥婷 Tiffany</t>
  </si>
  <si>
    <t>thetiffanychen</t>
  </si>
  <si>
    <t>https://www.instagram.com/thetiffanychen/</t>
  </si>
  <si>
    <t>Joeman</t>
  </si>
  <si>
    <t>Joeman 九妹</t>
  </si>
  <si>
    <t>joemanweng</t>
  </si>
  <si>
    <t>https://www.instagram.com/joemanweng/</t>
  </si>
  <si>
    <t>美食料理,3C科技,趣味搞笑</t>
  </si>
  <si>
    <t>美妝保養,時尚潮流,旅遊</t>
  </si>
  <si>
    <t>豆漿--Soybean-Milk</t>
  </si>
  <si>
    <t>豆漿-SoybeanMilk</t>
  </si>
  <si>
    <t>soybeanmilk_cat</t>
  </si>
  <si>
    <t>https://www.instagram.com/soybeanmilk_cat/</t>
  </si>
  <si>
    <t>貓貓蟲-咖波</t>
  </si>
  <si>
    <t>表演藝術</t>
  </si>
  <si>
    <t>人類超有病-Baxuan</t>
  </si>
  <si>
    <t>表演藝術,趣味搞笑</t>
  </si>
  <si>
    <t>蕾菈-Lyla</t>
  </si>
  <si>
    <t>蕾菈 Lyla</t>
  </si>
  <si>
    <t>la.112814</t>
  </si>
  <si>
    <t>https://www.instagram.com/la.112814/</t>
  </si>
  <si>
    <t>好味小姐</t>
  </si>
  <si>
    <t>美食料理,寵物</t>
  </si>
  <si>
    <t>小A辣</t>
  </si>
  <si>
    <t>小A辣🌶️</t>
  </si>
  <si>
    <t>ala780705</t>
  </si>
  <si>
    <t>https://www.instagram.com/ala780705/</t>
  </si>
  <si>
    <t>泱泱-LYNN</t>
  </si>
  <si>
    <t>帶貨分潤</t>
  </si>
  <si>
    <t>美食料理</t>
  </si>
  <si>
    <t>Sandy-珊迪</t>
  </si>
  <si>
    <t>Sandykaka 珊迪</t>
  </si>
  <si>
    <t>sandykaka_</t>
  </si>
  <si>
    <t>https://www.instagram.com/sandykaka_/</t>
  </si>
  <si>
    <t>美食料理,寵物,遊戲電玩</t>
  </si>
  <si>
    <t>飆悍</t>
  </si>
  <si>
    <t>運動健身,遊戲電玩,時事討論</t>
  </si>
  <si>
    <t>Yun-Chou</t>
  </si>
  <si>
    <t>Yun Chou</t>
  </si>
  <si>
    <t>riceandshine.co</t>
  </si>
  <si>
    <t>https://www.instagram.com/riceandshine.co/</t>
  </si>
  <si>
    <t>家庭母嬰</t>
  </si>
  <si>
    <t>琳妲-林羿禎</t>
  </si>
  <si>
    <t>How-Fun-如何爽</t>
  </si>
  <si>
    <t>HowHow</t>
  </si>
  <si>
    <t>https://www.instagram.com/howhowhasfriends</t>
  </si>
  <si>
    <t>魔術Channel---Davio</t>
  </si>
  <si>
    <t>🎩Davio🎩</t>
  </si>
  <si>
    <t>davio_magic</t>
  </si>
  <si>
    <t>https://www.instagram.com/davio_magic/</t>
  </si>
  <si>
    <t>寵物,旅遊,美食料理</t>
  </si>
  <si>
    <t>lan&amp;Eric</t>
  </si>
  <si>
    <t>旅遊,趣味搞笑</t>
  </si>
  <si>
    <t>旅遊,家庭母嬰</t>
  </si>
  <si>
    <t>Peter-Su</t>
  </si>
  <si>
    <t>Peter Su</t>
  </si>
  <si>
    <t>peter825</t>
  </si>
  <si>
    <t>https://www.instagram.com/peter825/</t>
  </si>
  <si>
    <t>旅遊,知識教育</t>
  </si>
  <si>
    <t>Sandy-&amp;-Mandy</t>
  </si>
  <si>
    <t>Sandy&amp;Mandy</t>
  </si>
  <si>
    <t>sandymandy_official</t>
  </si>
  <si>
    <t>https://www.instagram.com/sandymandy_official/</t>
  </si>
  <si>
    <t>愛莉莎莎-Alisasa</t>
  </si>
  <si>
    <t>美妝保養,時尚潮流</t>
  </si>
  <si>
    <t>旅遊,家庭母嬰,帶貨分潤</t>
  </si>
  <si>
    <t>江老師</t>
  </si>
  <si>
    <t>我是江老師</t>
  </si>
  <si>
    <t>teacherchiang</t>
  </si>
  <si>
    <t>https://www.instagram.com/teacherchiang</t>
  </si>
  <si>
    <t>表演藝術,時尚潮流,家庭母嬰</t>
  </si>
  <si>
    <t>元元</t>
  </si>
  <si>
    <t>元 元</t>
  </si>
  <si>
    <t>1105ya</t>
  </si>
  <si>
    <t>https://www.instagram.com/1105ya/</t>
  </si>
  <si>
    <t>時尚潮流</t>
  </si>
  <si>
    <t>林進-飛醺卑鄙-fashion-baby</t>
  </si>
  <si>
    <t>我是老爸-我不要當爸!</t>
  </si>
  <si>
    <t>我是老爸，我不要當爸</t>
  </si>
  <si>
    <t>daddy.iam</t>
  </si>
  <si>
    <t>https://www.instagram.com/daddy.iam/</t>
  </si>
  <si>
    <t>旅遊,美食料理</t>
  </si>
  <si>
    <t>小葵-XiaoKui</t>
  </si>
  <si>
    <t>小葵 XiaoKui</t>
  </si>
  <si>
    <t>miao11255</t>
  </si>
  <si>
    <t>https://www.instagram.com/miao11255/</t>
  </si>
  <si>
    <t>遊戲電玩</t>
  </si>
  <si>
    <t>星期天</t>
  </si>
  <si>
    <t>星期天 Sunday</t>
  </si>
  <si>
    <t>sundayright_dub</t>
  </si>
  <si>
    <t>https://www.instagram.com/sundayright_dub/</t>
  </si>
  <si>
    <t>綜合其他</t>
  </si>
  <si>
    <t>家庭母嬰,趣味搞笑</t>
  </si>
  <si>
    <t>鹿人</t>
  </si>
  <si>
    <t>twodeerman</t>
  </si>
  <si>
    <t>https://www.instagram.com/twodeerman/</t>
  </si>
  <si>
    <t>美妝保養,時尚潮流,趣味搞笑</t>
  </si>
  <si>
    <t>麻糬爸</t>
  </si>
  <si>
    <t>麻糬爸與白爛貓家族</t>
  </si>
  <si>
    <t>mochi_dad</t>
  </si>
  <si>
    <t>https://www.instagram.com/mochi_dad/</t>
  </si>
  <si>
    <t>這群人TGOP</t>
  </si>
  <si>
    <t>這群人 TGOP</t>
  </si>
  <si>
    <t>thisgroupofpeople</t>
  </si>
  <si>
    <t>https://www.instagram.com/thisgroupofpeople/</t>
  </si>
  <si>
    <t>趣味搞笑,表演藝術</t>
  </si>
  <si>
    <t>KEOKI-BLACK布萊克薛薛</t>
  </si>
  <si>
    <t>廉傑克曼</t>
  </si>
  <si>
    <t>張廉傑 RJ / 阿傑</t>
  </si>
  <si>
    <t>jaychang0127</t>
  </si>
  <si>
    <t>https://www.instagram.com/jaychang0127/</t>
  </si>
  <si>
    <t>關韶文</t>
  </si>
  <si>
    <t>關韶文 關關✨</t>
  </si>
  <si>
    <t>ethan_kuan_kuan</t>
  </si>
  <si>
    <t>https://www.instagram.com/ethan_kuan_kuan/</t>
  </si>
  <si>
    <t>美妝保養,趣味搞笑,表演藝術</t>
  </si>
  <si>
    <t>愛里</t>
  </si>
  <si>
    <t>allie.liao</t>
  </si>
  <si>
    <t>https://www.instagram.com/allie.liao/</t>
  </si>
  <si>
    <t>知識教育,趣味搞笑</t>
  </si>
  <si>
    <t>台灣吧</t>
  </si>
  <si>
    <t>臺灣吧 Taiwan Bar</t>
  </si>
  <si>
    <t>taiwan_bar</t>
  </si>
  <si>
    <t>https://www.instagram.com/taiwan_bar/</t>
  </si>
  <si>
    <t>知識教育,理財創業</t>
  </si>
  <si>
    <t>那些電影教我的事</t>
  </si>
  <si>
    <t>lessonsfrommovies</t>
  </si>
  <si>
    <t>https://www.instagram.com/lessonsfrommovies/</t>
  </si>
  <si>
    <t>影視評論</t>
  </si>
  <si>
    <t>PopDaily</t>
  </si>
  <si>
    <t>PopDaily 波波黛莉的異想世界</t>
  </si>
  <si>
    <t>popdaily</t>
  </si>
  <si>
    <t>https://www.instagram.com/popdaily/</t>
  </si>
  <si>
    <t>三原慧悟-Sanyuan_JAPAN</t>
  </si>
  <si>
    <t>三原 慧悟/サンエン/Mr.3</t>
  </si>
  <si>
    <t>sanyuan_japan</t>
  </si>
  <si>
    <t>https://www.instagram.com/sanyuan_japan/</t>
  </si>
  <si>
    <t>Jason-Chen-陳以桐</t>
  </si>
  <si>
    <t>Jason Chen 陳以桐</t>
  </si>
  <si>
    <t>jasondchen</t>
  </si>
  <si>
    <t>https://www.instagram.com/jasondchen/</t>
  </si>
  <si>
    <t>Onion-man-洋蔥先生與阿文</t>
  </si>
  <si>
    <t>阿啾繪圖同萌</t>
  </si>
  <si>
    <t>閃電狼Flash-Wolves</t>
  </si>
  <si>
    <t>FlashWolves 閃電狼</t>
  </si>
  <si>
    <t>flashwolves2013</t>
  </si>
  <si>
    <t>https://www.instagram.com/flashwolves2013/</t>
  </si>
  <si>
    <t>健人蓋仇</t>
  </si>
  <si>
    <t>健人蓋伊</t>
  </si>
  <si>
    <t>gu_yuze</t>
  </si>
  <si>
    <t>https://www.instagram.com/gu_yuze/</t>
  </si>
  <si>
    <t>運動健身</t>
  </si>
  <si>
    <t>Patrick-派翠克</t>
  </si>
  <si>
    <t>⭐️Patrick 派翠克⭐️</t>
  </si>
  <si>
    <t>patrickliu0721</t>
  </si>
  <si>
    <t>https://www.instagram.com/patrickliu0721/</t>
  </si>
  <si>
    <t>莊酷炫</t>
  </si>
  <si>
    <t>kevin0204660</t>
  </si>
  <si>
    <t>https://www.instagram.com/kevin0204660/</t>
  </si>
  <si>
    <t>Six-Wang</t>
  </si>
  <si>
    <t>蘿潔塔的廚房</t>
  </si>
  <si>
    <t>rosalina.kitchen</t>
  </si>
  <si>
    <t>https://www.instagram.com/rosalina.kitchen/</t>
  </si>
  <si>
    <t>美食料理,帶貨分潤</t>
  </si>
  <si>
    <t>孫生</t>
  </si>
  <si>
    <t>孫泩</t>
  </si>
  <si>
    <t>soon6669</t>
  </si>
  <si>
    <t>https://www.instagram.com/soon6669/</t>
  </si>
  <si>
    <t>超認真少年-I'm-Serious</t>
  </si>
  <si>
    <t>辣媽Shania</t>
  </si>
  <si>
    <t>lamashania</t>
  </si>
  <si>
    <t>https://www.instagram.com/lamashania/</t>
  </si>
  <si>
    <t>Lilyflute長笛姐姐</t>
  </si>
  <si>
    <t>長笛姐姐🪄Lily Flute</t>
  </si>
  <si>
    <t>lilyflute</t>
  </si>
  <si>
    <t>https://www.instagram.com/lilyflute/</t>
  </si>
  <si>
    <t>Bonjour-Louis!-我是路易</t>
  </si>
  <si>
    <t>Bonjour Louis! 我是路易</t>
  </si>
  <si>
    <t>bonjour.louis</t>
  </si>
  <si>
    <t>https://www.instagram.com/bonjour.louis/</t>
  </si>
  <si>
    <t>旅遊</t>
  </si>
  <si>
    <t>李恩菲x菲菲</t>
  </si>
  <si>
    <t>LUVSSI ⋆李恩菲x菲菲Aviva🪽</t>
  </si>
  <si>
    <t>aviva_1028</t>
  </si>
  <si>
    <t>https://www.instagram.com/aviva_1028/</t>
  </si>
  <si>
    <t>運動健身,表演藝術</t>
  </si>
  <si>
    <t>羚小鹿</t>
  </si>
  <si>
    <t>YING 林岱縈</t>
  </si>
  <si>
    <t>daiying0</t>
  </si>
  <si>
    <t>https://www.instagram.com/daiying0/</t>
  </si>
  <si>
    <t>美妝保養,旅遊,表演藝術</t>
  </si>
  <si>
    <t>虎麗笑嗨嗨</t>
  </si>
  <si>
    <t>虎麗笑嗨嗨 高雄美食</t>
  </si>
  <si>
    <t>hooleefun</t>
  </si>
  <si>
    <t>https://www.instagram.com/hooleefun/</t>
  </si>
  <si>
    <t>林淑芬2.0</t>
  </si>
  <si>
    <t>C D H｜林淑芬</t>
  </si>
  <si>
    <t>0_shufen</t>
  </si>
  <si>
    <t>https://www.instagram.com/0_shufen/</t>
  </si>
  <si>
    <t>紫玥桃</t>
  </si>
  <si>
    <t>紫玥桃 Cosplay</t>
  </si>
  <si>
    <t>skauramomo</t>
  </si>
  <si>
    <t>https://www.instagram.com/skauramomo/</t>
  </si>
  <si>
    <t>時尚潮流,表演藝術</t>
  </si>
  <si>
    <t>黃山料</t>
  </si>
  <si>
    <t>iam_3636</t>
  </si>
  <si>
    <t>https://www.instagram.com/iam_3636/</t>
  </si>
  <si>
    <t>時事討論</t>
  </si>
  <si>
    <t>木曜4超玩</t>
  </si>
  <si>
    <t>muyao4</t>
  </si>
  <si>
    <t>https://www.instagram.com/muyao4/</t>
  </si>
  <si>
    <t>妮妮-Nini</t>
  </si>
  <si>
    <t>Nini 妮妮</t>
  </si>
  <si>
    <t>nini_food0822</t>
  </si>
  <si>
    <t>https://www.instagram.com/nini_food0822/</t>
  </si>
  <si>
    <t>時尚潮流,美食料理</t>
  </si>
  <si>
    <t>魚乾</t>
  </si>
  <si>
    <t>annie72127</t>
  </si>
  <si>
    <t>https://www.instagram.com/annie72127/</t>
  </si>
  <si>
    <t>寵物,遊戲電玩,趣味搞笑</t>
  </si>
  <si>
    <t>美妝保養,趣味搞笑</t>
  </si>
  <si>
    <t>知識教育,時事討論,高階經理人</t>
  </si>
  <si>
    <t>欸你這週要幹嘛</t>
  </si>
  <si>
    <t>arielsvlog_816</t>
  </si>
  <si>
    <t>https://www.instagram.com/arielsvlog_816/</t>
  </si>
  <si>
    <t>PEETA葛格</t>
  </si>
  <si>
    <t>咪妃Julia</t>
  </si>
  <si>
    <t>遊戲電玩,表演藝術,趣味搞笑</t>
  </si>
  <si>
    <t>趣味搞笑,時事討論</t>
  </si>
  <si>
    <t>莊政威-Cliff-Chuang</t>
  </si>
  <si>
    <t>克里夫三</t>
  </si>
  <si>
    <t>cliffchuang3</t>
  </si>
  <si>
    <t>https://www.instagram.com/cliffchuang3/</t>
  </si>
  <si>
    <t>汽機車</t>
  </si>
  <si>
    <t>漢娜在翻譯</t>
  </si>
  <si>
    <t>Hanna はんな｜漢娜在翻譯</t>
  </si>
  <si>
    <t>hannainjp</t>
  </si>
  <si>
    <t>https://www.instagram.com/hannainjp/</t>
  </si>
  <si>
    <t>Ru's-Piano-Ru味春捲</t>
  </si>
  <si>
    <t>P.LEAGUE</t>
  </si>
  <si>
    <t>P. LEAGUE+</t>
  </si>
  <si>
    <t>p.league.official</t>
  </si>
  <si>
    <t>https://www.instagram.com/p.league.official/</t>
  </si>
  <si>
    <t>HahaTai-哈哈台</t>
  </si>
  <si>
    <t>HahaTai 哈哈台</t>
  </si>
  <si>
    <t>hahatai_official</t>
  </si>
  <si>
    <t>https://www.instagram.com/hahatai_official/</t>
  </si>
  <si>
    <t>A力地方媽媽</t>
  </si>
  <si>
    <t>地方媽媽A力</t>
  </si>
  <si>
    <t>local_mom_ellie</t>
  </si>
  <si>
    <t>https://www.instagram.com/local_mom_ellie/</t>
  </si>
  <si>
    <t>運動健身,美食料理</t>
  </si>
  <si>
    <t>Ines-Wang</t>
  </si>
  <si>
    <t>王以甯 𝙸 𝙽 𝙴 𝚂</t>
  </si>
  <si>
    <t>inesinesw</t>
  </si>
  <si>
    <t>https://www.instagram.com/inesinesw/</t>
  </si>
  <si>
    <t>美妝保養,時尚潮流,帶貨分潤</t>
  </si>
  <si>
    <t>豪吃來吃</t>
  </si>
  <si>
    <t>豪吃來吃 ｜高雄 嘉義 台南 台中 美食 旅遊 住宿</t>
  </si>
  <si>
    <t>howeat219</t>
  </si>
  <si>
    <t>https://www.instagram.com/howeat219/</t>
  </si>
  <si>
    <t>依梨</t>
  </si>
  <si>
    <t>依梨🐰</t>
  </si>
  <si>
    <t>lebaby0v0</t>
  </si>
  <si>
    <t>https://www.instagram.com/lebaby0v0/</t>
  </si>
  <si>
    <t>時尚潮流,遊戲電玩</t>
  </si>
  <si>
    <t>周小葳</t>
  </si>
  <si>
    <t>葳老闆｜周品均</t>
  </si>
  <si>
    <t>時尚潮流,高階經理人</t>
  </si>
  <si>
    <t>Irene-林艾融</t>
  </si>
  <si>
    <t>林艾融</t>
  </si>
  <si>
    <t>irenelin0413</t>
  </si>
  <si>
    <t>https://www.instagram.com/irenelin0413/</t>
  </si>
  <si>
    <t>BBpPro-Lin-Ching-Chieh-林敬傑</t>
  </si>
  <si>
    <t>超級熱狗王 林敬傑 IFBB PRO</t>
  </si>
  <si>
    <t>ackj0301_ifbbpro</t>
  </si>
  <si>
    <t>https://www.instagram.com/ackj0301_ifbbpro/</t>
  </si>
  <si>
    <t>Emma艾瑪</t>
  </si>
  <si>
    <t>Emma 艾瑪</t>
  </si>
  <si>
    <t>xollox121</t>
  </si>
  <si>
    <t>https://www.instagram.com/xollox121/</t>
  </si>
  <si>
    <t>電瀨少女-女孩的科技日常</t>
  </si>
  <si>
    <t>電獺少女</t>
  </si>
  <si>
    <t>aottergirls</t>
  </si>
  <si>
    <t>https://www.instagram.com/aottergirls/</t>
  </si>
  <si>
    <t>3C科技</t>
  </si>
  <si>
    <t>喬喬兒Sylvia</t>
  </si>
  <si>
    <t>喬喬兒QQE / 紀馨喬</t>
  </si>
  <si>
    <t>qqe_52772</t>
  </si>
  <si>
    <t>https://www.instagram.com/qqe_52772/</t>
  </si>
  <si>
    <t>柴犬Nana和阿楞的一天</t>
  </si>
  <si>
    <t>nana_aleng</t>
  </si>
  <si>
    <t>https://www.instagram.com/nana_aleng/</t>
  </si>
  <si>
    <t>瑀熙-Yuci</t>
  </si>
  <si>
    <t>瑀熙Yuci🐻</t>
  </si>
  <si>
    <t>uccu0323</t>
  </si>
  <si>
    <t>https://www.instagram.com/uccu0323/</t>
  </si>
  <si>
    <t>旅遊,遊戲電玩</t>
  </si>
  <si>
    <t>Top200新增</t>
  </si>
  <si>
    <t>醫療健康,知識教育</t>
  </si>
  <si>
    <t>那個女生-Kiki</t>
  </si>
  <si>
    <t>那個女生Kiki</t>
  </si>
  <si>
    <t>美食料理,知識教育</t>
  </si>
  <si>
    <t>阿滴英文</t>
  </si>
  <si>
    <t>霸軒BAXUAN</t>
  </si>
  <si>
    <t>Ian&amp;Eric</t>
  </si>
  <si>
    <t>我得了一種吃菜就會死的病-微疼</t>
  </si>
  <si>
    <t>布萊克薛薛Drangadrang</t>
  </si>
  <si>
    <t>厭世甜點店</t>
  </si>
  <si>
    <t>energydessert2019</t>
  </si>
  <si>
    <t>丁特-Dinter</t>
  </si>
  <si>
    <t>dinter_1126</t>
  </si>
  <si>
    <t>這群人-尼克</t>
  </si>
  <si>
    <t>尼克 王士維</t>
  </si>
  <si>
    <t>nickwang1988</t>
  </si>
  <si>
    <t>黃大謙</t>
  </si>
  <si>
    <t>da_chien_huang</t>
  </si>
  <si>
    <t>Charlene-Liu-查理</t>
  </si>
  <si>
    <t>波蘭女孩x台灣男孩-在家環遊世界</t>
  </si>
  <si>
    <t>Mila Sky</t>
  </si>
  <si>
    <t>milasky_love</t>
  </si>
  <si>
    <t>連環泡有芒果</t>
  </si>
  <si>
    <t>corgimango</t>
  </si>
  <si>
    <t>美食料理,寵物,趣味搞笑</t>
  </si>
  <si>
    <t>3cTim哥生活的日常</t>
  </si>
  <si>
    <t>Tim哥</t>
  </si>
  <si>
    <t>3ctim</t>
  </si>
  <si>
    <t>百變沛莉-Peri</t>
  </si>
  <si>
    <t>沛莉 Peri Chang</t>
  </si>
  <si>
    <t>peri168</t>
  </si>
  <si>
    <t>美妝保養,時尚潮流,家庭母嬰</t>
  </si>
  <si>
    <t>GINA-HELLO!</t>
  </si>
  <si>
    <t>GINA HELLO</t>
  </si>
  <si>
    <t>ginachiki</t>
  </si>
  <si>
    <t>蛋事超有事EggThings</t>
  </si>
  <si>
    <t>蛋哥超有事EggThings</t>
  </si>
  <si>
    <t>雨揚樂活家族</t>
  </si>
  <si>
    <t>肉比頭Zoebitalk</t>
  </si>
  <si>
    <t>現在宅知道</t>
  </si>
  <si>
    <t>cb.otaku</t>
  </si>
  <si>
    <t>趣味搞笑,遊戲電玩</t>
  </si>
  <si>
    <t>啾啾妹-by-LIIN</t>
  </si>
  <si>
    <t>啾啾妹 by LIIN</t>
  </si>
  <si>
    <t>chuchumei__</t>
  </si>
  <si>
    <t>趣味搞笑,設計創作</t>
  </si>
  <si>
    <t>融融歷險記-Ben’s-Adventure</t>
  </si>
  <si>
    <t>Ben Wu 融融歷險記</t>
  </si>
  <si>
    <t>benwoooo</t>
  </si>
  <si>
    <t>MaoMaoTV</t>
  </si>
  <si>
    <t>maomaotv</t>
  </si>
  <si>
    <t>Evelyn-Chen-理科太太</t>
  </si>
  <si>
    <t>醫療健康,時事討論</t>
  </si>
  <si>
    <t>兔女狼</t>
  </si>
  <si>
    <t>兔女狼Rabbit&amp; Wolf</t>
  </si>
  <si>
    <t>colorfulinsideus</t>
  </si>
  <si>
    <t>有璟妍精요찡옌찡</t>
  </si>
  <si>
    <t>有璟 요찡 🇰🇷</t>
  </si>
  <si>
    <t>602avenue</t>
  </si>
  <si>
    <t>旅遊,美食料理,知識教育</t>
  </si>
  <si>
    <t>莫彩曦Hailey</t>
  </si>
  <si>
    <t>Hailey 莫彩曦</t>
  </si>
  <si>
    <t>hailey_jane</t>
  </si>
  <si>
    <t>星光奈奈</t>
  </si>
  <si>
    <t>5inana</t>
  </si>
  <si>
    <t>旅遊,表演藝術</t>
  </si>
  <si>
    <t>Gary蓋瑞</t>
  </si>
  <si>
    <t>gary.0917</t>
  </si>
  <si>
    <t>台灣妞韓國媳</t>
  </si>
  <si>
    <t>Taiwanniu</t>
  </si>
  <si>
    <t>taiwanniu421</t>
  </si>
  <si>
    <t>美妝保養,旅遊,帶貨分潤</t>
  </si>
  <si>
    <t>cheap-鄭才暐</t>
  </si>
  <si>
    <t>遊戲電玩,時事討論</t>
  </si>
  <si>
    <t>王宏哲教養、育兒寶典</t>
  </si>
  <si>
    <t>王宏哲教養育兒寶典</t>
  </si>
  <si>
    <t>wanghungche</t>
  </si>
  <si>
    <t>家庭母嬰,知識教育,高階經理人</t>
  </si>
  <si>
    <t>High咖-邱志恒</t>
  </si>
  <si>
    <t>✨High咖-邱志恒✨嗨咖</t>
  </si>
  <si>
    <t>children0704</t>
  </si>
  <si>
    <t>Lobo-蘿蔔</t>
  </si>
  <si>
    <t>黃小米-Mii</t>
  </si>
  <si>
    <t>黃小米 Mii</t>
  </si>
  <si>
    <t>lovemiihuang</t>
  </si>
  <si>
    <t>鼻妹的廢話亂畫</t>
  </si>
  <si>
    <t>鼻妹 Bimay</t>
  </si>
  <si>
    <t>bimay_nagging</t>
  </si>
  <si>
    <t>美食料理,趣味搞笑</t>
  </si>
  <si>
    <t>吃貨豪豪</t>
  </si>
  <si>
    <t>方建豪</t>
  </si>
  <si>
    <t>martinispig</t>
  </si>
  <si>
    <t>恩熙俊-aka-MC-Jeng</t>
  </si>
  <si>
    <t>MC Jeng Su</t>
  </si>
  <si>
    <t>崔&amp;雪莉&amp;Jon</t>
  </si>
  <si>
    <t>雪莉shirley</t>
  </si>
  <si>
    <t>shirley_01_12</t>
  </si>
  <si>
    <t>鐵牛-Ironbull</t>
  </si>
  <si>
    <t>鐵牛Ironbull</t>
  </si>
  <si>
    <t>遊戲電玩,趣味搞笑</t>
  </si>
  <si>
    <t>小尾巴</t>
  </si>
  <si>
    <t>tiest0913</t>
  </si>
  <si>
    <t>表演藝術,遊戲電玩,趣味搞笑</t>
  </si>
  <si>
    <t>Ciao!-Kitchen</t>
  </si>
  <si>
    <t>ᴄɪᴀᴏ! ᴋɪᴛᴄʜᴇɴ 巧兒灶咖</t>
  </si>
  <si>
    <t>ciao_kitchen</t>
  </si>
  <si>
    <t>Wecook123-料理123</t>
  </si>
  <si>
    <t>料理123</t>
  </si>
  <si>
    <t>wecook123123</t>
  </si>
  <si>
    <t>泥泥汝niniru</t>
  </si>
  <si>
    <t>niniru621</t>
  </si>
  <si>
    <t>美妝保養,遊戲電玩</t>
  </si>
  <si>
    <t>DE-JuN</t>
  </si>
  <si>
    <t>小熊-Yuniko</t>
  </si>
  <si>
    <t>小熊yuniko</t>
  </si>
  <si>
    <t>yuniko0720</t>
  </si>
  <si>
    <t>3C科技,遊戲電玩,旅遊</t>
  </si>
  <si>
    <t>IFBB-Pro-Lin-Ching-Chieh-林敬傑</t>
  </si>
  <si>
    <t>Bobo-TV</t>
  </si>
  <si>
    <t>BoBo TV</t>
  </si>
  <si>
    <t>找蔬食-Traveggo</t>
  </si>
  <si>
    <t>找蔬食 Hao&amp;Yang</t>
  </si>
  <si>
    <t>traveggo</t>
  </si>
  <si>
    <t>我是阿樂-林妤臻</t>
  </si>
  <si>
    <t>我是阿樂🐹林妤臻🎏</t>
  </si>
  <si>
    <t>alephant_0427</t>
  </si>
  <si>
    <t>遊戲電玩,表演藝術</t>
  </si>
  <si>
    <t>紀卜心-Kimi</t>
  </si>
  <si>
    <t>♡ 🍒紀卜心☺︎</t>
  </si>
  <si>
    <t>eatzzz7</t>
  </si>
  <si>
    <t>Patti-Huang</t>
  </si>
  <si>
    <t>🎀iampatti采蓁🎀</t>
  </si>
  <si>
    <t>pattihuang</t>
  </si>
  <si>
    <t>強運少女日本日記RU-in-Japan/</t>
  </si>
  <si>
    <t>るー🌿RU醬</t>
  </si>
  <si>
    <t>kaoru_0409</t>
  </si>
  <si>
    <t>邱沁宜</t>
  </si>
  <si>
    <t>邱沁宜/黛西小姐 Miss Daisy</t>
  </si>
  <si>
    <t>daisy.chiu</t>
  </si>
  <si>
    <t>理財創業,高階經理人</t>
  </si>
  <si>
    <t>阿淇博士-Dr.Achi</t>
  </si>
  <si>
    <t>阿淇博士 Dr.Achi</t>
  </si>
  <si>
    <t>hithisisachi</t>
  </si>
  <si>
    <t>美食料理,醫療健康,知識教育</t>
  </si>
  <si>
    <t>賤葆ʕ•ᴥ•ʔ✨</t>
  </si>
  <si>
    <t>趣味搞笑,旅遊</t>
  </si>
  <si>
    <t>這群人-董仔</t>
  </si>
  <si>
    <t>這群人董仔</t>
  </si>
  <si>
    <t>donehannah</t>
  </si>
  <si>
    <t>元-元</t>
  </si>
  <si>
    <t>史丹利視角的體育世界</t>
  </si>
  <si>
    <t>史丹利的採訪生活</t>
  </si>
  <si>
    <t>stanley_sportslife</t>
  </si>
  <si>
    <t>羅小白</t>
  </si>
  <si>
    <t>羅小白S.white</t>
  </si>
  <si>
    <t>swhite523</t>
  </si>
  <si>
    <t>阿慈車庫-Dream-garage</t>
  </si>
  <si>
    <t>阿慈車庫</t>
  </si>
  <si>
    <t>tzu_888</t>
  </si>
  <si>
    <t>痘疤醫生---莊盈彥醫師</t>
  </si>
  <si>
    <t>痘疤女王 莊盈彥</t>
  </si>
  <si>
    <t>dr.acne_scar_queen</t>
  </si>
  <si>
    <t>知識教育,醫療健康</t>
  </si>
  <si>
    <t>Men's-Game-玩物誌</t>
  </si>
  <si>
    <t>Allen</t>
  </si>
  <si>
    <t>英雄日常Heroisme</t>
  </si>
  <si>
    <t>林 英雄</t>
  </si>
  <si>
    <t>20141010hero</t>
  </si>
  <si>
    <t>飽妮</t>
  </si>
  <si>
    <t>bonibaobao</t>
  </si>
  <si>
    <t>卡特-Kart</t>
  </si>
  <si>
    <t>卡特</t>
  </si>
  <si>
    <t>kart_wang</t>
  </si>
  <si>
    <t>囂搞-Shaogao</t>
  </si>
  <si>
    <t>Shaogao 囂搞</t>
  </si>
  <si>
    <t>shaogao</t>
  </si>
  <si>
    <t>籃靖玟</t>
  </si>
  <si>
    <t>籃籃</t>
  </si>
  <si>
    <t>lan0716</t>
  </si>
  <si>
    <t>旅遊,運動健身</t>
  </si>
  <si>
    <t>SMG-Sirenia海牛</t>
  </si>
  <si>
    <t>海牛</t>
  </si>
  <si>
    <t>manatee0701</t>
  </si>
  <si>
    <t>Coffee-Time</t>
  </si>
  <si>
    <t>Pet Pixels Studio</t>
  </si>
  <si>
    <t>coffee_time_corgi</t>
  </si>
  <si>
    <t>魯蛋的頻道</t>
  </si>
  <si>
    <t>魯文文</t>
  </si>
  <si>
    <t>ruwenwen</t>
  </si>
  <si>
    <t>含羞草日記</t>
  </si>
  <si>
    <t>三個麻瓜</t>
  </si>
  <si>
    <t>three_muggles</t>
  </si>
  <si>
    <t>傲嬌爸的養貓日常</t>
  </si>
  <si>
    <t>uni_catto</t>
  </si>
  <si>
    <t>胡采蘋-Emmy-Hu</t>
  </si>
  <si>
    <t>Emmy追劇時間</t>
  </si>
  <si>
    <t>emmy_on_earth</t>
  </si>
  <si>
    <t>理財創業</t>
  </si>
  <si>
    <t>LoganDBeck-小貝</t>
  </si>
  <si>
    <t>Logan Beck 小貝</t>
  </si>
  <si>
    <t>logandbeck</t>
  </si>
  <si>
    <t>林萱-Shiuan</t>
  </si>
  <si>
    <t>林瑄 SHIUAN</t>
  </si>
  <si>
    <t>1_shiuan_0</t>
  </si>
  <si>
    <t>日本藥妝失心瘋</t>
  </si>
  <si>
    <t>日本失心瘋俱樂部</t>
  </si>
  <si>
    <t>japanuts</t>
  </si>
  <si>
    <t>美妝保養,家庭母嬰,帶貨分潤</t>
  </si>
  <si>
    <t>Campfire營火部落</t>
  </si>
  <si>
    <t>Campfire 營火部落 - 達哥</t>
  </si>
  <si>
    <t>campfire_tw</t>
  </si>
  <si>
    <t>BlaireChen-左撇子</t>
  </si>
  <si>
    <t>blairechen</t>
  </si>
  <si>
    <t>Candy-孟潔</t>
  </si>
  <si>
    <t>孟潔MJ</t>
  </si>
  <si>
    <t>mengj215</t>
  </si>
  <si>
    <t>貝莉莓</t>
  </si>
  <si>
    <t>貝莉莓 BerryM.</t>
  </si>
  <si>
    <t>itsberrym</t>
  </si>
  <si>
    <t>蕭志瑋</t>
  </si>
  <si>
    <t>蕭志瑋 八弟</t>
  </si>
  <si>
    <t>afunnywii</t>
  </si>
  <si>
    <t>胡子Huz</t>
  </si>
  <si>
    <t>胡子</t>
  </si>
  <si>
    <t>huzihuang1989</t>
  </si>
  <si>
    <t>那那大師</t>
  </si>
  <si>
    <t>tinana_master</t>
  </si>
  <si>
    <t>維思維</t>
  </si>
  <si>
    <t>weisway18</t>
  </si>
  <si>
    <t>肉肉Neneko</t>
  </si>
  <si>
    <t>Neneko肉肉</t>
  </si>
  <si>
    <t>neneko.n</t>
  </si>
  <si>
    <t>上發條俱樂部</t>
  </si>
  <si>
    <t>林發條🇹🇼</t>
  </si>
  <si>
    <t>wia627</t>
  </si>
  <si>
    <t>家庭母嬰,寵物,帶貨分潤</t>
  </si>
  <si>
    <t>牛排</t>
  </si>
  <si>
    <t>jam_steak</t>
  </si>
  <si>
    <t>Natalie吳斐莉</t>
  </si>
  <si>
    <t>wufeili</t>
  </si>
  <si>
    <t>黃帝筱清Virus</t>
  </si>
  <si>
    <t>Qi黃帝💋</t>
  </si>
  <si>
    <t>zxsdexz</t>
  </si>
  <si>
    <t>村子裡的凱莉哥</t>
  </si>
  <si>
    <t>kellyshen40</t>
  </si>
  <si>
    <t>老王-oldwang</t>
  </si>
  <si>
    <t>老王 oldwong</t>
  </si>
  <si>
    <t>oldwangwang</t>
  </si>
  <si>
    <t>https://www.instagram.com/oldwangwang/</t>
  </si>
  <si>
    <t>處女座媽媽的瑣碎日常</t>
  </si>
  <si>
    <t>處女座媽媽的瑣碎日常💐Kaori</t>
  </si>
  <si>
    <t>mypink0911</t>
  </si>
  <si>
    <t>跟著老王好好學股票｜大道至簡｜技術分析｜投資理財｜ETF｜國際總經｜</t>
  </si>
  <si>
    <t>喪屍老爸</t>
  </si>
  <si>
    <t>walkerdad1228</t>
  </si>
  <si>
    <t>尤汐伯夷</t>
  </si>
  <si>
    <t>Boy playmj</t>
  </si>
  <si>
    <t>boyplaymj</t>
  </si>
  <si>
    <t>崔咪Tramy</t>
  </si>
  <si>
    <t>b2btramy888888</t>
  </si>
  <si>
    <t>Cindy-H</t>
  </si>
  <si>
    <t>Cindy</t>
  </si>
  <si>
    <t>cindyhhh32</t>
  </si>
  <si>
    <t>MR.JOE-HOBBY.tv</t>
  </si>
  <si>
    <t>喬老師 Mr.Joe Hobby</t>
  </si>
  <si>
    <t>Sunnie-陸筱晴</t>
  </si>
  <si>
    <t>陸筱晴</t>
  </si>
  <si>
    <t>sunnie_cat0111</t>
  </si>
  <si>
    <t>美妝保養,時尚潮流,旅遊,美食料理</t>
  </si>
  <si>
    <t>Goris-Sky</t>
  </si>
  <si>
    <t>Goris （CHEN）</t>
  </si>
  <si>
    <t>goris.sky</t>
  </si>
  <si>
    <t>時尚潮流,美妝保養</t>
  </si>
  <si>
    <t>許允樂的老兵魂</t>
  </si>
  <si>
    <t>許允樂</t>
  </si>
  <si>
    <t>byleway</t>
  </si>
  <si>
    <t>鬧著玩娛樂</t>
  </si>
  <si>
    <t>nowyouon</t>
  </si>
  <si>
    <t>Mom-&amp;-Dad</t>
  </si>
  <si>
    <t>Mom &amp; Dad（媽爹）</t>
  </si>
  <si>
    <t>momanddad_band</t>
  </si>
  <si>
    <t>Meg-今天穿什麼</t>
  </si>
  <si>
    <t>Meg Lu</t>
  </si>
  <si>
    <t>maygobla</t>
  </si>
  <si>
    <t>小凱老師</t>
  </si>
  <si>
    <t>kai_makeup_</t>
  </si>
  <si>
    <t>美妝保養</t>
  </si>
  <si>
    <t>鵝鵝就是鵝鵝</t>
  </si>
  <si>
    <t>ninggoose</t>
  </si>
  <si>
    <t>安啾咪</t>
  </si>
  <si>
    <t>安啾 Anjou</t>
  </si>
  <si>
    <t>anjouclever</t>
  </si>
  <si>
    <t>美食料理,表演藝術</t>
  </si>
  <si>
    <t>Linzin-阿哲</t>
  </si>
  <si>
    <t>inzin 阿哲</t>
  </si>
  <si>
    <t>linzin.yt</t>
  </si>
  <si>
    <t>廚佛瑞德Fred</t>
  </si>
  <si>
    <t>Fred Hsu</t>
  </si>
  <si>
    <t>thechef_fred</t>
  </si>
  <si>
    <t>大H-陳建昕</t>
  </si>
  <si>
    <t>大H 陳建昕IFBB PRO</t>
  </si>
  <si>
    <t>編號</t>
  </si>
  <si>
    <t>網紅名稱</t>
  </si>
  <si>
    <t>領域</t>
  </si>
  <si>
    <t>總粉絲數</t>
  </si>
  <si>
    <t>總影響力</t>
  </si>
  <si>
    <t>總互動參與</t>
  </si>
  <si>
    <t>總內容關聯</t>
  </si>
  <si>
    <t>How Fun 如何爽</t>
  </si>
  <si>
    <t>豆漿 -  Soybean Milk</t>
  </si>
  <si>
    <t>Onion man 洋蔥先生與阿文</t>
  </si>
  <si>
    <t>人類超有病 Baxuan</t>
  </si>
  <si>
    <t>超認真少年 I’m Serious</t>
  </si>
  <si>
    <t>三原慧悟 Sanyuan_JAPAN</t>
  </si>
  <si>
    <t>KEOKI BLACK布萊克薛薛</t>
  </si>
  <si>
    <t>魚乾 </t>
  </si>
  <si>
    <t>這群人 尼克</t>
  </si>
  <si>
    <t>波蘭女孩x台灣男孩 在家環遊世界</t>
  </si>
  <si>
    <t>瑀熙 Yuci</t>
  </si>
  <si>
    <t>百變沛莉 Peri</t>
  </si>
  <si>
    <t>GINA HELLO!</t>
  </si>
  <si>
    <t>我是老爸,我不要當爸!</t>
  </si>
  <si>
    <t>閃電狼Flash Wolves</t>
  </si>
  <si>
    <t>融融歷險記 Ben’s Adventure</t>
  </si>
  <si>
    <t>cheap 鄭才暐</t>
  </si>
  <si>
    <t>Lobo 蘿蔔 </t>
  </si>
  <si>
    <t>Sandy 珊迪</t>
  </si>
  <si>
    <t>魔術Channel - Davio</t>
  </si>
  <si>
    <t>電獺少女-女孩的科技日常</t>
  </si>
  <si>
    <t>鐵牛 Ironbull</t>
  </si>
  <si>
    <t>Ciao! Kitchen</t>
  </si>
  <si>
    <t>Sandy &amp; Mandy</t>
  </si>
  <si>
    <t>Six Wang</t>
  </si>
  <si>
    <t>Wecook123 料理123</t>
  </si>
  <si>
    <t>林進 飛醺卑鄙 fashion baby</t>
  </si>
  <si>
    <t>小熊 Yuniko</t>
  </si>
  <si>
    <t>IFBB Pro Lin Ching Chieh 林敬傑</t>
  </si>
  <si>
    <t>Bobo TV</t>
  </si>
  <si>
    <t>找蔬食 Traveggo</t>
  </si>
  <si>
    <t>我是阿樂 林妤臻</t>
  </si>
  <si>
    <t>紀卜心 Kimi</t>
  </si>
  <si>
    <t>Patti Huang</t>
  </si>
  <si>
    <t>強運少女日本日記RU in Japan/</t>
  </si>
  <si>
    <t>這群人 董仔</t>
  </si>
  <si>
    <t>Ines Wang</t>
  </si>
  <si>
    <t>阿慈車庫-Dream garage</t>
  </si>
  <si>
    <t>痘疤醫生 - 莊盈彥醫師</t>
  </si>
  <si>
    <t>卡特 Kart</t>
  </si>
  <si>
    <t>囂搞 Shaogao</t>
  </si>
  <si>
    <t>SMG Sirenia海牛</t>
  </si>
  <si>
    <t>Coffee Time</t>
  </si>
  <si>
    <t>胡采蘋 Emmy Hu</t>
  </si>
  <si>
    <t>LoganDBeck 小貝 </t>
  </si>
  <si>
    <t>林萱 Shiuan</t>
  </si>
  <si>
    <t>BlaireChen 左撇子</t>
  </si>
  <si>
    <t>莊政威 Cliff Chuang</t>
  </si>
  <si>
    <t>Candy 孟潔</t>
  </si>
  <si>
    <t>老王 oldwang</t>
  </si>
  <si>
    <t>Cindy H</t>
  </si>
  <si>
    <t>Sunnie 陸筱晴</t>
  </si>
  <si>
    <t>Goris Sky</t>
  </si>
  <si>
    <t>Mom &amp; Dad</t>
  </si>
  <si>
    <t>Meg 今天穿什麼</t>
  </si>
  <si>
    <t>Linzin 阿哲</t>
  </si>
  <si>
    <t>大H 陳建昕</t>
  </si>
  <si>
    <t>OMIO Ben</t>
  </si>
  <si>
    <t>Go車誌 嘉偉</t>
  </si>
  <si>
    <t>森田</t>
  </si>
  <si>
    <t>瑩真律師</t>
  </si>
  <si>
    <t>旅遊,遊戲電玩,趣味搞笑</t>
  </si>
  <si>
    <t>柯玟曲 wenchu</t>
  </si>
  <si>
    <t>莫莉 Molly</t>
  </si>
  <si>
    <t>老人與狗</t>
  </si>
  <si>
    <t>唐葳 Weiwei</t>
  </si>
  <si>
    <t>JANiE泥泥</t>
  </si>
  <si>
    <t>鳥先生&amp;鳥夫人</t>
  </si>
  <si>
    <t>盜哥 Daubro</t>
  </si>
  <si>
    <t>加里·維納查克</t>
  </si>
  <si>
    <t>高階經理人</t>
  </si>
  <si>
    <t>菜單研究所</t>
  </si>
  <si>
    <t>菜喳</t>
  </si>
  <si>
    <t>美食料理,遊戲電玩,趣味搞笑</t>
  </si>
  <si>
    <t>小田太太の玩樂廚房</t>
  </si>
  <si>
    <t>天菜小姐Honeyliciousss</t>
  </si>
  <si>
    <t>時尚潮流,遊戲電玩,趣味搞笑</t>
  </si>
  <si>
    <t>三個字SunGuts</t>
  </si>
  <si>
    <t>醫療健康</t>
  </si>
  <si>
    <t>梁哲睿</t>
  </si>
  <si>
    <t>東京走著瞧</t>
  </si>
  <si>
    <t>Dream Chef Home 夢幻廚房在我家</t>
  </si>
  <si>
    <t>愛麗絲的遊樂園</t>
  </si>
  <si>
    <t>Andy老爹</t>
  </si>
  <si>
    <t>張小筑 Ya Chu(小筑兒）</t>
  </si>
  <si>
    <t>遊戲電玩,時尚潮流</t>
  </si>
  <si>
    <t>表演藝術,知識教育</t>
  </si>
  <si>
    <t>狂人日誌</t>
  </si>
  <si>
    <t>理財創業,知識教育</t>
  </si>
  <si>
    <t>阿心Liao</t>
  </si>
  <si>
    <t>小咪 林珮珊</t>
  </si>
  <si>
    <t>羅卡Rocca</t>
  </si>
  <si>
    <t>Duncan 當肯</t>
  </si>
  <si>
    <t>Lu\\\'s</t>
  </si>
  <si>
    <t>耖俗辣黃小愛</t>
  </si>
  <si>
    <t>璐洛洛 Ruroro</t>
  </si>
  <si>
    <t>倪暄 Eli</t>
  </si>
  <si>
    <t>康康嘴機車</t>
  </si>
  <si>
    <t>妮妮 Nini</t>
  </si>
  <si>
    <t>鴨鴨彩妝實驗室</t>
  </si>
  <si>
    <t>美妝保養,家庭母嬰</t>
  </si>
  <si>
    <t>六一遛阿寬</t>
  </si>
  <si>
    <t>Erin\'s Diary 艾琳的日常</t>
  </si>
  <si>
    <t>美妝保養,旅遊,美食料理</t>
  </si>
  <si>
    <t>電腦王阿達</t>
  </si>
  <si>
    <t>張語噥SAMMY</t>
  </si>
  <si>
    <t>美妝保養,時尚潮流,表演藝術</t>
  </si>
  <si>
    <t>Nancy Tsai </t>
  </si>
  <si>
    <t>古娃娃</t>
  </si>
  <si>
    <t>Chen Lily</t>
  </si>
  <si>
    <t>I\'m Jonas</t>
  </si>
  <si>
    <t>人2xPeople2</t>
  </si>
  <si>
    <t>設計創作</t>
  </si>
  <si>
    <t>趣味搞笑,3C科技,影視評論</t>
  </si>
  <si>
    <t>爽爽貓 by SECOND</t>
  </si>
  <si>
    <t>Christina Huang</t>
  </si>
  <si>
    <t>走路痛</t>
  </si>
  <si>
    <t>寵物,趣味搞笑</t>
  </si>
  <si>
    <t>馬可吃什麼</t>
  </si>
  <si>
    <t>米菲&amp;米粒MifaMily</t>
  </si>
  <si>
    <t>Cherng</t>
  </si>
  <si>
    <t>吳綵冞Mina</t>
  </si>
  <si>
    <t>球球 MiKa</t>
  </si>
  <si>
    <t>美妝保養,表演藝術</t>
  </si>
  <si>
    <t>陳彥博 Tommy Chen</t>
  </si>
  <si>
    <t>蘇志翔</t>
  </si>
  <si>
    <t>Gear 花輪</t>
  </si>
  <si>
    <t>伊萊 Elijah Kewley 池東澤</t>
  </si>
  <si>
    <t>家庭母嬰,帶貨分潤</t>
  </si>
  <si>
    <t>平民百姓</t>
  </si>
  <si>
    <t>丘涵 Joanne</t>
  </si>
  <si>
    <t>時尚潮流,旅遊,表演藝術</t>
  </si>
  <si>
    <t>i級豔后 洪蓉</t>
  </si>
  <si>
    <t>COSIR 叩舍</t>
  </si>
  <si>
    <t>重車日誌-教士</t>
  </si>
  <si>
    <t>3C科技,汽機車</t>
  </si>
  <si>
    <t>陳薇伶</t>
  </si>
  <si>
    <t>趣味搞笑,家庭母嬰</t>
  </si>
  <si>
    <t>游書庭</t>
  </si>
  <si>
    <t>豬豬隊友 Scott &amp; Wendy</t>
  </si>
  <si>
    <t>Michelle Lin 林萱</t>
  </si>
  <si>
    <t>時尚潮流,家庭母嬰,帶貨分潤</t>
  </si>
  <si>
    <t>TEEPR 推一波</t>
  </si>
  <si>
    <t>Alan Channel / 阿倫頻道</t>
  </si>
  <si>
    <t>何苑宜</t>
  </si>
  <si>
    <t>美妝保養,美食料理,旅遊</t>
  </si>
  <si>
    <t>NL</t>
  </si>
  <si>
    <t>黑貓老師</t>
  </si>
  <si>
    <t>寵物,遊戲電玩</t>
  </si>
  <si>
    <t>陳語謙</t>
  </si>
  <si>
    <t>許路兒 Lure Hsu</t>
  </si>
  <si>
    <t>街頭時尚Astor</t>
  </si>
  <si>
    <t>江佩諭 國民初戀</t>
  </si>
  <si>
    <t>Jessica 蔡昀潔</t>
  </si>
  <si>
    <t>時尚潮流,旅遊,運動健身</t>
  </si>
  <si>
    <t>Mindy</t>
  </si>
  <si>
    <t>YO! CINDY</t>
  </si>
  <si>
    <t>Mr. 布雷蕭</t>
  </si>
  <si>
    <t>It\'s Jcnana 陳蒨蒨</t>
  </si>
  <si>
    <t>汝汝與杉杉的魔法小舖 </t>
  </si>
  <si>
    <t>陳玟伶（紅豆）</t>
  </si>
  <si>
    <t>美妝保養,時尚潮流,遊戲電玩</t>
  </si>
  <si>
    <t>蛋捲</t>
  </si>
  <si>
    <t>蘋兒與潔兒</t>
  </si>
  <si>
    <t>美妝保養,美食料理</t>
  </si>
  <si>
    <t>Nicole妮可 楊昀蓁</t>
  </si>
  <si>
    <t>H.H先生</t>
  </si>
  <si>
    <t>Stanley 史丹利</t>
  </si>
  <si>
    <t>陳子玄</t>
  </si>
  <si>
    <t>高敏敏 營養師</t>
  </si>
  <si>
    <t>美妝保養,家庭母嬰,醫療健康</t>
  </si>
  <si>
    <t>蘿倫 Lauren</t>
  </si>
  <si>
    <t>Claire克萊兒</t>
  </si>
  <si>
    <t>超直白 Chao zhi bai</t>
  </si>
  <si>
    <t>Hello Catie</t>
  </si>
  <si>
    <t>Zora 陳思穎</t>
  </si>
  <si>
    <t>時尚潮流,旅遊,帶貨分潤</t>
  </si>
  <si>
    <t>Whitney 涂卉妮</t>
  </si>
  <si>
    <t>這群人 展榮展瑞 Keelong and Rays</t>
  </si>
  <si>
    <t>芭樂媽的家 Qistin Wong TV</t>
  </si>
  <si>
    <t>A RAY</t>
  </si>
  <si>
    <t>呂昇達老師的烘焙市集 Professional Bread/Pastry Making</t>
  </si>
  <si>
    <t>Sunny&amp;Yummy的玩具箱kids toys</t>
  </si>
  <si>
    <t>Better Leaf 好葉</t>
  </si>
  <si>
    <t>薇薇weiisly</t>
  </si>
  <si>
    <t>時尚潮流,旅遊,家庭母嬰</t>
  </si>
  <si>
    <t>SOLO的玩樂指南</t>
  </si>
  <si>
    <t>唐子涵</t>
  </si>
  <si>
    <t>謝文傑(嘻小瓜)</t>
  </si>
  <si>
    <t>秀煜Show YoU</t>
  </si>
  <si>
    <t>鬼門</t>
  </si>
  <si>
    <t>掰掰啾啾 Byebyechuchu</t>
  </si>
  <si>
    <t>Stan</t>
  </si>
  <si>
    <t>Kaoru</t>
  </si>
  <si>
    <t>Salen</t>
  </si>
  <si>
    <t>張家瑋Winnie</t>
  </si>
  <si>
    <t>時尚潮流,家庭母嬰,運動健身</t>
  </si>
  <si>
    <t>歐馬克</t>
  </si>
  <si>
    <t>Ricky</t>
  </si>
  <si>
    <t>ㄇㄚˊ幾(まちこ)</t>
  </si>
  <si>
    <t>想你熊</t>
  </si>
  <si>
    <t>林檸檬</t>
  </si>
  <si>
    <t>林倪安Nian</t>
  </si>
  <si>
    <t>吃貨們 </t>
  </si>
  <si>
    <t>Robert Hung</t>
  </si>
  <si>
    <t>拉查花</t>
  </si>
  <si>
    <t>恩恩老師</t>
  </si>
  <si>
    <t>美麗本人</t>
  </si>
  <si>
    <t>Ann 廖小安</t>
  </si>
  <si>
    <t>Tang_ful</t>
  </si>
  <si>
    <t>Dora 妍希</t>
  </si>
  <si>
    <t>冠儀試車日記</t>
  </si>
  <si>
    <t>法比歐</t>
  </si>
  <si>
    <t>伊娃 Eva</t>
  </si>
  <si>
    <t>王培仁</t>
  </si>
  <si>
    <t>Aikes吳威毅</t>
  </si>
  <si>
    <t>嘖嘖的料理手帳 zeze cook</t>
  </si>
  <si>
    <t>Kimberlly Chen 陳怡伶</t>
  </si>
  <si>
    <t>阿侖出去玩</t>
  </si>
  <si>
    <t>時尚潮流,旅遊,美食料理</t>
  </si>
  <si>
    <t>明蒂的廚房</t>
  </si>
  <si>
    <t>Sarah Jain</t>
  </si>
  <si>
    <t>睿咩Rimmy</t>
  </si>
  <si>
    <t>Toolbox003</t>
  </si>
  <si>
    <t>遊戲電玩,寵物,家庭母嬰</t>
  </si>
  <si>
    <t>台客劇場 Tkstory</t>
  </si>
  <si>
    <t>Irene 麻糬</t>
  </si>
  <si>
    <t>妍安Ann</t>
  </si>
  <si>
    <t>安婕希 小安</t>
  </si>
  <si>
    <t>Hey,我不是程又青,我是 Ivy Chao.</t>
  </si>
  <si>
    <t>winds 陳鵬年</t>
  </si>
  <si>
    <t>倉鼠人</t>
  </si>
  <si>
    <t>某人日常</t>
  </si>
  <si>
    <t>計畫通行</t>
  </si>
  <si>
    <t>Candice蔡譯心</t>
  </si>
  <si>
    <t>NyoNyoTV妞妞TV</t>
  </si>
  <si>
    <t>旅遊,家庭母嬰,趣味搞笑</t>
  </si>
  <si>
    <t>聖嫂 DODO</t>
  </si>
  <si>
    <t>美妝保養,旅遊,趣味搞笑</t>
  </si>
  <si>
    <t>森野葉子</t>
  </si>
  <si>
    <t>台中美食 吃吃霞</t>
  </si>
  <si>
    <t>比熊 陳又禎</t>
  </si>
  <si>
    <t>The Shorty 那個矮子</t>
  </si>
  <si>
    <t>Jorsindo Motor Club 小老婆汽機車資訊網</t>
  </si>
  <si>
    <t>蘋果爹</t>
  </si>
  <si>
    <t>JoJo啾啾</t>
  </si>
  <si>
    <t>Lo-Fi house</t>
  </si>
  <si>
    <t>Empire Motor Club</t>
  </si>
  <si>
    <t>Hedy</t>
  </si>
  <si>
    <t>特盛吃貨艾嘉 Abby</t>
  </si>
  <si>
    <t>馬丁 Martin</t>
  </si>
  <si>
    <t>旅遊,運動健身,趣味搞笑</t>
  </si>
  <si>
    <t>陽光廷廷</t>
  </si>
  <si>
    <t>謝凱蒂 Katy</t>
  </si>
  <si>
    <t>盧子賢 小草Yue</t>
  </si>
  <si>
    <t>Endless Crew - 在一起婚禮工作室</t>
  </si>
  <si>
    <t>洗菜 籃球女孩</t>
  </si>
  <si>
    <t>Sylvia 希維亞</t>
  </si>
  <si>
    <t>胡椒</t>
  </si>
  <si>
    <t>oilheadjunior</t>
  </si>
  <si>
    <t>邦尼幫你</t>
  </si>
  <si>
    <t>Jason 杰生</t>
  </si>
  <si>
    <t>金魚腦</t>
  </si>
  <si>
    <t>WeAre</t>
  </si>
  <si>
    <t>黃瑽寧醫師健康講堂</t>
  </si>
  <si>
    <t>戰神鄒小捷</t>
  </si>
  <si>
    <t>孫卉彤Candy</t>
  </si>
  <si>
    <t>阿謙 AChien</t>
  </si>
  <si>
    <t>蕾兒</t>
  </si>
  <si>
    <t>異鄉人 Outlander</t>
  </si>
  <si>
    <t>陳偉殷</t>
  </si>
  <si>
    <t>安安兒Queena</t>
  </si>
  <si>
    <t>美妝保養,旅遊</t>
  </si>
  <si>
    <t>凱凱Chou</t>
  </si>
  <si>
    <t>時尚潮流,旅遊</t>
  </si>
  <si>
    <t>烙野孩imyeahhi</t>
  </si>
  <si>
    <t>Koobii鬧大學</t>
  </si>
  <si>
    <t>English Island英語島雜誌</t>
  </si>
  <si>
    <t>AMOi-AMOi王依渟</t>
  </si>
  <si>
    <t>Adrianne Lu 倩兒</t>
  </si>
  <si>
    <t>Nina 曹婕妤</t>
  </si>
  <si>
    <t>Crazy Farmer 瘋狂老爹</t>
  </si>
  <si>
    <t>SaSa. Fingerlicking</t>
  </si>
  <si>
    <t>黃添財</t>
  </si>
  <si>
    <t>酷的夢 Ku's dream</t>
  </si>
  <si>
    <t>達爾</t>
  </si>
  <si>
    <t>陳冠霖</t>
  </si>
  <si>
    <t>Super Snow Show</t>
  </si>
  <si>
    <t>崩壞3rd</t>
  </si>
  <si>
    <t>陳沐青Furby</t>
  </si>
  <si>
    <t>Evelyn 吳丹丹</t>
  </si>
  <si>
    <t>Ashely玥玥</t>
  </si>
  <si>
    <t>玩具人 TOY PEOPLE</t>
  </si>
  <si>
    <t>兩個男孩日常食記</t>
  </si>
  <si>
    <t>憂娘駕駛</t>
  </si>
  <si>
    <t>旅遊,汽機車</t>
  </si>
  <si>
    <t>Alice Ko</t>
  </si>
  <si>
    <t>lifeintaiwan</t>
  </si>
  <si>
    <t>Rico生活頻道</t>
  </si>
  <si>
    <t>我是阿晋不是阿晉</t>
  </si>
  <si>
    <t>懶錢包 Lazy Wallet</t>
  </si>
  <si>
    <t>賴賴 &amp; 織織</t>
  </si>
  <si>
    <t>你好,我是盧志遠</t>
  </si>
  <si>
    <t>Cara Wu</t>
  </si>
  <si>
    <t>快樂老皮與他的夥伴 OP Channel</t>
  </si>
  <si>
    <t>這群人 木星</t>
  </si>
  <si>
    <t>Albee三寶媽 教養生活</t>
  </si>
  <si>
    <t>美食料理,家庭母嬰,帶貨分潤</t>
  </si>
  <si>
    <t>旅遊真台灣Travel North Taiwan</t>
  </si>
  <si>
    <t>陪沈團</t>
  </si>
  <si>
    <t>趣味搞笑,美食料理</t>
  </si>
  <si>
    <t>消極男子</t>
  </si>
  <si>
    <t>Lukas Engström</t>
  </si>
  <si>
    <t>巨鳥胃七七</t>
  </si>
  <si>
    <t>馬叔叔 UNCLE MA</t>
  </si>
  <si>
    <t>趣味搞笑,表演藝術,知識教育</t>
  </si>
  <si>
    <t>下班經濟學</t>
  </si>
  <si>
    <t>馬克媽媽/翠華</t>
  </si>
  <si>
    <t>美妝保養,旅遊,家庭母嬰</t>
  </si>
  <si>
    <t>蝴蝶兒</t>
  </si>
  <si>
    <t>李佳玲</t>
  </si>
  <si>
    <t>爵爵&amp;貓叔</t>
  </si>
  <si>
    <t>¡Ánimo!運動吧</t>
  </si>
  <si>
    <t>影視評論,旅遊</t>
  </si>
  <si>
    <t>劉萱キリᴵᴿᴵˢ</t>
  </si>
  <si>
    <t>GM冠名播出</t>
  </si>
  <si>
    <t>Queen沐雨柔Eve</t>
  </si>
  <si>
    <t>古婉蓁</t>
  </si>
  <si>
    <t>三尾木木犬</t>
  </si>
  <si>
    <t>黃琳媛 Aileen</t>
  </si>
  <si>
    <t>MotoBuy 專業摩托情報</t>
  </si>
  <si>
    <t>阿辰師 - 講Joy哥 - Chef Chouchou</t>
  </si>
  <si>
    <t>K.A.T.</t>
  </si>
  <si>
    <t>林辰Buchi</t>
  </si>
  <si>
    <t>許維芳 Yvonne</t>
  </si>
  <si>
    <t>金老佛爺</t>
  </si>
  <si>
    <t>羅火花</t>
  </si>
  <si>
    <t>跟著Annie 一起來運動</t>
  </si>
  <si>
    <t>旅遊,家庭母嬰,運動健身</t>
  </si>
  <si>
    <t>P E I 沛芸</t>
  </si>
  <si>
    <t>水電爸爸</t>
  </si>
  <si>
    <t>漸覺 Lung</t>
  </si>
  <si>
    <t>好餓廚房 HowCook</t>
  </si>
  <si>
    <t>杰司，難搞</t>
  </si>
  <si>
    <t>女魔術師王子妃 Fay's BOOK</t>
  </si>
  <si>
    <t>嘎老師 Miss Ga</t>
  </si>
  <si>
    <t>Adam冠宇</t>
  </si>
  <si>
    <t>牛牛Niu</t>
  </si>
  <si>
    <t>Sena曾玄玄</t>
  </si>
  <si>
    <t>高雄美食大口袋</t>
  </si>
  <si>
    <t>小毛</t>
  </si>
  <si>
    <t>黃若薇 Vivi -主播/記者</t>
  </si>
  <si>
    <t>妍芯 Ÿanbaby\'s fashion blog</t>
  </si>
  <si>
    <t>翊慈</t>
  </si>
  <si>
    <t>Vicky Chen</t>
  </si>
  <si>
    <t>10N觀點</t>
  </si>
  <si>
    <t>後撤步</t>
  </si>
  <si>
    <t>願願</t>
  </si>
  <si>
    <t>Tiffany Chen</t>
  </si>
  <si>
    <t>大車蒟蒻 JURO</t>
  </si>
  <si>
    <t>雷翔 Dragon</t>
  </si>
  <si>
    <t>沈慧蘭-殺手蘭</t>
  </si>
  <si>
    <t>Ton 云</t>
  </si>
  <si>
    <t>蘇小立</t>
  </si>
  <si>
    <t>凱特王</t>
  </si>
  <si>
    <t>Shinli</t>
  </si>
  <si>
    <t>秀秀子Emily</t>
  </si>
  <si>
    <t>時尚潮流,設計創作,美妝保養</t>
  </si>
  <si>
    <t>約書亞樂團 Joshua Band</t>
  </si>
  <si>
    <t>ISSY LIU</t>
  </si>
  <si>
    <t>T.H. 黃子恆</t>
  </si>
  <si>
    <t>美食料理,遊戲電玩</t>
  </si>
  <si>
    <t>綜口味娛樂</t>
  </si>
  <si>
    <t>二師兄</t>
  </si>
  <si>
    <t>I am FiFi</t>
  </si>
  <si>
    <t>FuFuKnows夫夫之道</t>
  </si>
  <si>
    <t>花猴</t>
  </si>
  <si>
    <t>CHENG-MIN PENG</t>
  </si>
  <si>
    <t>TXO Hanzo</t>
  </si>
  <si>
    <t>Vivi GetFit健身日記</t>
  </si>
  <si>
    <t>美食料理,運動健身</t>
  </si>
  <si>
    <t>Aiky一點GO愛旅遊</t>
  </si>
  <si>
    <t>桃色壞男孩 (李桃)</t>
  </si>
  <si>
    <t>布萊登 Brandon</t>
  </si>
  <si>
    <t>list_name_from_realFinal</t>
  </si>
  <si>
    <t>csv_name</t>
  </si>
  <si>
    <t>data_dir_exist</t>
  </si>
  <si>
    <t>lost_file</t>
  </si>
  <si>
    <t>meta_tool_num</t>
  </si>
  <si>
    <t>個別檔案檢核</t>
  </si>
  <si>
    <t>0_shufen_20260302151127.csv</t>
  </si>
  <si>
    <t>1_shiuan_0_20260302151127.csv</t>
  </si>
  <si>
    <t>1006nk_20260302151127.csv</t>
  </si>
  <si>
    <t>1105ya_20260302151127.csv</t>
  </si>
  <si>
    <t>20141010hero_20260302151127.csv</t>
  </si>
  <si>
    <t>2uncle987_20260302151127.csv</t>
  </si>
  <si>
    <t>3ctim_20260302151127.csv</t>
  </si>
  <si>
    <t>5inana_20260302151127.csv</t>
  </si>
  <si>
    <t>602avenue_20260302151127.csv</t>
  </si>
  <si>
    <t>6tan_20260302151127.csv</t>
  </si>
  <si>
    <t>87acup_20260302151127.csv</t>
  </si>
  <si>
    <t>achusan0817_20260302151127.csv</t>
  </si>
  <si>
    <t>afunnywii_20260302151127.csv</t>
  </si>
  <si>
    <t>ala780705_20260302151127.csv</t>
  </si>
  <si>
    <t>alephant_0427_20260302151127.csv</t>
  </si>
  <si>
    <t>allie.liao_20260302151127.csv</t>
  </si>
  <si>
    <t>alvin701_20260302151127.csv</t>
  </si>
  <si>
    <t>andy1994x_20260302151127.csv</t>
  </si>
  <si>
    <t>anjouclever_20260302151127.csv</t>
  </si>
  <si>
    <t>annie72127_20260302151127.csv</t>
  </si>
  <si>
    <t>aottergirls_20260302151127.csv</t>
  </si>
  <si>
    <t>arielsvlog_816_20260302151127.csv</t>
  </si>
  <si>
    <t>aries_8248_20260302151127.csv</t>
  </si>
  <si>
    <t>b2btramy888888_20260302151127.csv</t>
  </si>
  <si>
    <t>basil_77777_20260302151127.csv</t>
  </si>
  <si>
    <t>baxuan_ig_20260302151127.csv</t>
  </si>
  <si>
    <t>beauty___wu_20260302151127.csv</t>
  </si>
  <si>
    <t>benwoooo_20260302151127.csv</t>
  </si>
  <si>
    <t>bimay_nagging_20260302151127.csv</t>
  </si>
  <si>
    <t>blairechen_20260302151127.csv</t>
  </si>
  <si>
    <t>bobo_kira_20260302151127.csv</t>
  </si>
  <si>
    <t>bonibaobao_20260302151127.csv</t>
  </si>
  <si>
    <t>boyplaymj_20260302151127.csv</t>
  </si>
  <si>
    <t>bugcat_capoo_20260302151127.csv</t>
  </si>
  <si>
    <t>byleway_20260302151127.csv</t>
  </si>
  <si>
    <t>campfire_tw_20260302151127.csv</t>
  </si>
  <si>
    <t>cb.otaku_20260302151127.csv</t>
  </si>
  <si>
    <t>children0704_20260302151127.csv</t>
  </si>
  <si>
    <t>chuchumei___20260302151127.csv</t>
  </si>
  <si>
    <t>ciao_kitchen_20260302151127.csv</t>
  </si>
  <si>
    <t>cindyhhh32_20260302151127.csv</t>
  </si>
  <si>
    <t>cliffchuang3_20260302151127.csv</t>
  </si>
  <si>
    <t>cocowine0205_20260302151127.csv</t>
  </si>
  <si>
    <t>coffee_time_corgi_20260302151127.csv</t>
  </si>
  <si>
    <t>coindevanity_20260302151127.csv</t>
  </si>
  <si>
    <t>colorfulinsideus_20260302151127.csv</t>
  </si>
  <si>
    <t>corgimango_20260302151127.csv</t>
  </si>
  <si>
    <t>crown_du_20260302151127.csv</t>
  </si>
  <si>
    <t>cyfang58_20260302151127.csv</t>
  </si>
  <si>
    <t>da_chien_huang_20260302151127.csv</t>
  </si>
  <si>
    <t>daddy.iam_20260302151127.csv</t>
  </si>
  <si>
    <t>daisy.chiu_20260302151127.csv</t>
  </si>
  <si>
    <t>daiying0_20260302151127.csv</t>
  </si>
  <si>
    <t>dannybeeech_20260302151127.csv</t>
  </si>
  <si>
    <t>davio_magic_20260302151127.csv</t>
  </si>
  <si>
    <t>de.jun_666_20260302151127.csv</t>
  </si>
  <si>
    <t>dinter_1126_20260316092910.csv</t>
  </si>
  <si>
    <t>donehannah_20260302151127.csv</t>
  </si>
  <si>
    <t>dr.acne_scar_queen_20260302151127.csv</t>
  </si>
  <si>
    <t>eatzzz7_20260302151127.csv</t>
  </si>
  <si>
    <t>egg_things_20260302151127.csv</t>
  </si>
  <si>
    <t>elephant_gogo_20260302151127.csv</t>
  </si>
  <si>
    <t>emmy_on_earth_20260302151127.csv</t>
  </si>
  <si>
    <t>energydessert2019_20260302151127.csv</t>
  </si>
  <si>
    <t>ethan_kuan_kuan_20260302151127.csv</t>
  </si>
  <si>
    <t>flashwolves2013_20260302151127.csv</t>
  </si>
  <si>
    <t>fumeancat_20260302151127.csv</t>
  </si>
  <si>
    <t>gary.0917_20260302151127.csv</t>
  </si>
  <si>
    <t>getwie___20260302151127.csv</t>
  </si>
  <si>
    <t>ginachiki_20260302151127.csv</t>
  </si>
  <si>
    <t>goodalicia_20260302151127.csv</t>
  </si>
  <si>
    <t>goris.sky_20260302151127.csv</t>
  </si>
  <si>
    <t>gu_yuze_20260302151127.csv</t>
  </si>
  <si>
    <t>hahatai_official_20260302151127.csv</t>
  </si>
  <si>
    <t>hailey_jane_20260302151127.csv</t>
  </si>
  <si>
    <t>hanhanpovideo_20260302151127.csv</t>
  </si>
  <si>
    <t>helloiamhook_20260302151127.csv</t>
  </si>
  <si>
    <t>hithisisachi_20260302151127.csv</t>
  </si>
  <si>
    <t>hooleefun_20260302151127.csv</t>
  </si>
  <si>
    <t>howhowhasfriends_20260302151127.csv</t>
  </si>
  <si>
    <t>hsin0126_20260302151127.csv</t>
  </si>
  <si>
    <t>huangbrotherss_20260302151127.csv</t>
  </si>
  <si>
    <t>huzihuang1989_20260302151127.csv</t>
  </si>
  <si>
    <t>iam_3636_20260302151127.csv</t>
  </si>
  <si>
    <t>imseriou_20260302151127.csv</t>
  </si>
  <si>
    <t>inesinesw_20260302151127.csv</t>
  </si>
  <si>
    <t>ironbullim_20260302151127.csv</t>
  </si>
  <si>
    <t>itsberrym_20260302151127.csv</t>
  </si>
  <si>
    <t>jam_cutepig_20260302151127.csv</t>
  </si>
  <si>
    <t>jam_steak_20260302151127.csv</t>
  </si>
  <si>
    <t>japanuts_20260302151127.csv</t>
  </si>
  <si>
    <t>jasondchen_20260302151127.csv</t>
  </si>
  <si>
    <t>jaychang0127_20260302151127.csv</t>
  </si>
  <si>
    <t>jbao_5000_20260302151127.csv</t>
  </si>
  <si>
    <t>jengsu_20260302151127.csv</t>
  </si>
  <si>
    <t>joemanweng_20260302151127.csv</t>
  </si>
  <si>
    <t>juliamisakii_20260302151127.csv</t>
  </si>
  <si>
    <t>k3okii_20260302151127.csv</t>
  </si>
  <si>
    <t>kai_makeup__20260302151127.csv</t>
  </si>
  <si>
    <t>kaoru_0409_20260302151127.csv</t>
  </si>
  <si>
    <t>kart_wang_20260302151127.csv</t>
  </si>
  <si>
    <t>kellyshen40_20260302151127.csv</t>
  </si>
  <si>
    <t>khshu__20260302151127.csv</t>
  </si>
  <si>
    <t>ladyflavor_20260302151127.csv</t>
  </si>
  <si>
    <t>ladyflavor_cui_20260302151127.csv</t>
  </si>
  <si>
    <t>ladyflavor_nowpo_20260302151127.csv</t>
  </si>
  <si>
    <t>lamashania_20260302151127.csv</t>
  </si>
  <si>
    <t>lan0716_20260302151127.csv</t>
  </si>
  <si>
    <t>lebaby0v0_20260302151127.csv</t>
  </si>
  <si>
    <t>lessonsfrommovies_20260302151127.csv</t>
  </si>
  <si>
    <t>liketaitai_20260302151127.csv</t>
  </si>
  <si>
    <t>lilyflute_20260302151127.csv</t>
  </si>
  <si>
    <t>linda831212_20260302151127.csv</t>
  </si>
  <si>
    <t>lingin1209_20260302151127.csv</t>
  </si>
  <si>
    <t>linzin.yt_20260302151127.csv</t>
  </si>
  <si>
    <t>lobo_is_good_20260302151127.csv</t>
  </si>
  <si>
    <t>logandbeck_20260302151127.csv</t>
  </si>
  <si>
    <t>loserzun_20260302151127.csv</t>
  </si>
  <si>
    <t>lovemiihuang_20260302151127.csv</t>
  </si>
  <si>
    <t>manatee0701_20260302151127.csv</t>
  </si>
  <si>
    <t>maomaotv_20260302151127.csv</t>
  </si>
  <si>
    <t>martinispig_20260302151127.csv</t>
  </si>
  <si>
    <t>maygobla_20260302151127.csv</t>
  </si>
  <si>
    <t>mayukichou_20260302151127.csv</t>
  </si>
  <si>
    <t>mengj215_20260302151127.csv</t>
  </si>
  <si>
    <t>mensgametw_20260302151127.csv</t>
  </si>
  <si>
    <t>miao11255_20260302151127.csv</t>
  </si>
  <si>
    <t>milasky_love_20260302151127.csv</t>
  </si>
  <si>
    <t>minikiki_0529_20260302151127.csv</t>
  </si>
  <si>
    <t>mochi_dad_20260302151127.csv</t>
  </si>
  <si>
    <t>momanddad_band_20260302151127.csv</t>
  </si>
  <si>
    <t>mr.joehobby_20260302151127.csv</t>
  </si>
  <si>
    <t>muyao4_20260302151127.csv</t>
  </si>
  <si>
    <t>mypink0911_20260302151127.csv</t>
  </si>
  <si>
    <t>nana_aleng_20260302151127.csv</t>
  </si>
  <si>
    <t>nanaciaociao_20260302151127.csv</t>
  </si>
  <si>
    <t>neneko.n_20260302151127.csv</t>
  </si>
  <si>
    <t>nickwang1988_20260302151127.csv</t>
  </si>
  <si>
    <t>ninggoose_20260302151127.csv</t>
  </si>
  <si>
    <t>niniru621_20260302151127.csv</t>
  </si>
  <si>
    <t>nowyouon_20260302151127.csv</t>
  </si>
  <si>
    <t>onionman___20260302151127.csv</t>
  </si>
  <si>
    <t>pansci_20260302151127.csv</t>
  </si>
  <si>
    <t>pattihuang_20260302151127.csv</t>
  </si>
  <si>
    <t>peeta.gege_20260302151127.csv</t>
  </si>
  <si>
    <t>peri168_20260302151127.csv</t>
  </si>
  <si>
    <t>peter_and_susan_20260302151127.csv</t>
  </si>
  <si>
    <t>peter825_20260302151127.csv</t>
  </si>
  <si>
    <t>rayduenglish_20260302151127.csv</t>
  </si>
  <si>
    <t>riceandshine.co_20260302151127.csv</t>
  </si>
  <si>
    <t>rosalina.kitchen_20260302151127.csv</t>
  </si>
  <si>
    <t>ruruspiano_20260302151127.csv</t>
  </si>
  <si>
    <t>ruwenwen_20260302151127.csv</t>
  </si>
  <si>
    <t>sandykaka__20260302151127.csv</t>
  </si>
  <si>
    <t>sandymandy_official_20260302151127.csv</t>
  </si>
  <si>
    <t>sanyuan_japan_20260302151127.csv</t>
  </si>
  <si>
    <t>shaogao_20260302151127.csv</t>
  </si>
  <si>
    <t>shasha77.daily_20260302151127.csv</t>
  </si>
  <si>
    <t>shirley_01_12_20260302151127.csv</t>
  </si>
  <si>
    <t>skauramomo_20260302151127.csv</t>
  </si>
  <si>
    <t>soybeanmilk_cat_20260302151127.csv</t>
  </si>
  <si>
    <t>stanley_sportslife_20260302151127.csv</t>
  </si>
  <si>
    <t>sundayright_dub_20260302151127.csv</t>
  </si>
  <si>
    <t>sunnie_cat0111_20260302151127.csv</t>
  </si>
  <si>
    <t>swhite523_20260302151127.csv</t>
  </si>
  <si>
    <t>taiwan_bar_20260302151127.csv</t>
  </si>
  <si>
    <t>taiwanniu421_20260302151127.csv</t>
  </si>
  <si>
    <t>teacherchiang_20260302151127.csv</t>
  </si>
  <si>
    <t>tesscube_20260302151127.csv</t>
  </si>
  <si>
    <t>thechef_fred_20260302151127.csv</t>
  </si>
  <si>
    <t>thedodomen_20260302151127.csv</t>
  </si>
  <si>
    <t>thetiffanychen_20260302151127.csv</t>
  </si>
  <si>
    <t>thisgroupofpeople_20260302151127.csv</t>
  </si>
  <si>
    <t>three_muggles_20260302151127.csv</t>
  </si>
  <si>
    <t>tiest0913_20260302151127.csv</t>
  </si>
  <si>
    <t>tinana_master_20260302151127.csv</t>
  </si>
  <si>
    <t>traveggo_20260302151127.csv</t>
  </si>
  <si>
    <t>tsaibrotherderboofan_20260302151127.csv</t>
  </si>
  <si>
    <t>tsaigray2018_20260302151127.csv</t>
  </si>
  <si>
    <t>twodeerman_20260302151127.csv</t>
  </si>
  <si>
    <t>tzu_888_20260302151127.csv</t>
  </si>
  <si>
    <t>uccu0323_20260302151127.csv</t>
  </si>
  <si>
    <t>uni_catto_20260302151127.csv</t>
  </si>
  <si>
    <t>walkerdad1228_20260302151127.csv</t>
  </si>
  <si>
    <t>wanghungche_20260302151127.csv</t>
  </si>
  <si>
    <t>wecook123123_20260302151127.csv</t>
  </si>
  <si>
    <t>weisway18_20260302151127.csv</t>
  </si>
  <si>
    <t>weiteng0710_20260302151127.csv</t>
  </si>
  <si>
    <t>wia627_20260302151127.csv</t>
  </si>
  <si>
    <t>wufeili_20260302151127.csv</t>
  </si>
  <si>
    <t>xiucao.han_20260302151127.csv</t>
  </si>
  <si>
    <t>xollox121_20260302151127.csv</t>
  </si>
  <si>
    <t>yga0721_20260302151127.csv</t>
  </si>
  <si>
    <t>yu.young_fate_20260302151127.csv</t>
  </si>
  <si>
    <t>yuniko0720_20260302151127.csv</t>
  </si>
  <si>
    <t>zoebitalk_20260302151127.csv</t>
  </si>
  <si>
    <t>zxsdexz_20260302151127.csv</t>
  </si>
  <si>
    <t>Unnamed: 0</t>
  </si>
  <si>
    <t>creation_time</t>
  </si>
  <si>
    <t>modified_time</t>
  </si>
  <si>
    <t>post_owner.name</t>
  </si>
  <si>
    <t>post_owner.username</t>
  </si>
  <si>
    <t>url</t>
  </si>
  <si>
    <t>id</t>
  </si>
  <si>
    <t>media_id</t>
  </si>
  <si>
    <t>下載</t>
  </si>
  <si>
    <t>2024-12-31 19:43:32+00:00</t>
  </si>
  <si>
    <t>2025-01-01 06:33:38+00:00</t>
  </si>
  <si>
    <t>https://lookaside.facebook.com/mcl/multimedia/lookaside/?download_info=AZvvFyMhgpm44S_UwFmD2no5ue-GWlPrI6cnwnmEUfppHUbHrodloX4TJC41CO4xqPlzmz9rYzpUYUSPYasQZyNpftzr85wiwvFo-ZG36ejDSi9AK6k_dfMWxQEAjxKryy2hewOoDd_KRr7A4Y4Q9V3mgLOi</t>
  </si>
  <si>
    <t>deny for user</t>
  </si>
  <si>
    <t>手動下載</t>
  </si>
  <si>
    <t>2025-01-14 20:02:56+00:00</t>
  </si>
  <si>
    <t>2025-01-15 01:43:05+00:00</t>
  </si>
  <si>
    <t>https://lookaside.facebook.com/mcl/multimedia/lookaside/?download_info=AZvjikK6iheceqqEserXBkNE1yH6OvqdQPKYCpkJOGUZpITNBvcKj8KULeSwcf6OfcpTH0rUqBCwLe9_lDTwwXVvwjxAjy4t5Tn7ndiLPCmWy96_hZu3258M6XtMOD-fq6NWwe_9KuT73PfJWzPdGTAst6d5</t>
  </si>
  <si>
    <t>c</t>
  </si>
  <si>
    <t>2025-02-02 00:01:35+00:00</t>
  </si>
  <si>
    <t>2025-04-27 01:24:20+00:00</t>
  </si>
  <si>
    <t>https://lookaside.facebook.com/mcl/multimedia/lookaside/?download_info=AZu7jdDn_Yx4jHnOmzvZWzwAL-3wQpnx1JPl61s-HMCKsb7swydbcWNYD8ImDnKvQ-ZQ-9kjEmhrYTjca4-A_zi3YpeNzGMbC_pYM512HZBqwoIOBYGRgVIu9P4kdGXlD_ieHWZb8RXreaISnt7r-rOQef5y</t>
  </si>
  <si>
    <t>2025-02-02 00:05:27+00:00</t>
  </si>
  <si>
    <t>2025-08-28 18:40:50+00:00</t>
  </si>
  <si>
    <t>https://lookaside.facebook.com/mcl/multimedia/lookaside/?download_info=AZuWLXgpwdYNO3t803mboQQyaZVJaQoWxYn1nAmecdjpBjCCpXrxgubcpXVNNLY6599ujQpGeJara1f2_nq8eUC_gCv_CYhmrtWt8PIMVPmi-_xFyatJY44Dd3I9wbC2D0pFybxPe4v-81pNRmaNi7ZjJgA</t>
  </si>
  <si>
    <t>2025-03-10 13:20:01+00:00</t>
  </si>
  <si>
    <t>2025-09-14 11:33:48+00:00</t>
  </si>
  <si>
    <t>https://lookaside.facebook.com/mcl/multimedia/lookaside/?download_info=AZs3hdXZY7yuZ0VeQp7AXiEOxd-h-AZ_JBjrsVKSA7O389brS7N9g2uGJf54ODpWKiFaYhyUeS4e7qTbqKDh8w9qnwHDANOVz5cc7xVf7TAH2ysw5y7S6BcFs6y2BaJHJQ2yWT9PFJmxLoR2H7GQCMR0CW8Ztg</t>
  </si>
  <si>
    <t>2025-03-10 13:23:07+00:00</t>
  </si>
  <si>
    <t>2025-09-20 17:42:36+00:00</t>
  </si>
  <si>
    <t>https://lookaside.facebook.com/mcl/multimedia/lookaside/?download_info=AZsNBCEDy4Jmf1T238rDAxAQJn7WJLe4V8YQMV63GItDiSeqrsLogB6SS7QH_zkiyrwVbIgz4tIo-liAL0jiZC5QaLtElG1ygI5yMjwNrYFwvbFkxiw40Dfpqgg83kKf9cZIpjfBEaFXxjytvJstALhALMg</t>
  </si>
  <si>
    <t>2025-06-17 12:53:51+00:00</t>
  </si>
  <si>
    <t>2025-09-08 04:54:29+00:00</t>
  </si>
  <si>
    <t>https://lookaside.facebook.com/mcl/multimedia/lookaside/?download_info=AZsXcgE1v-N2mMvajTzkFo_Y_QUy2SLki-2pCOgI6cSE9jfy6fh1Dx1XbYxcPqks3DrIqrxsTJDjwHbH8sjVNs-LGGnobcg4eCuhw7-TCz0Q_PlrN_DSr_AdnLnNI2coif5mtO8MIZRlYR_bXjiLJnR9haK1</t>
  </si>
  <si>
    <t>2025-10-14 14:01:16+00:00</t>
  </si>
  <si>
    <t>2025-10-17 16:11:21+00:00</t>
  </si>
  <si>
    <t>https://lookaside.facebook.com/mcl/multimedia/lookaside/?download_info=AZuq1IaGOzL2fgcg_ns1fwY7s7uCrg8qs9iiqHCUtzMfZ4DnCIWTe8TgwEoKZ_vp-TkkKAq1xWY7IijAh6LfTnFtZ63PLDZj1ZChQj0VzKPJwLqafSLWVRF-zz8eSt6zO_F5MlWU27vKrhvlKBRrYbqNYuwM</t>
  </si>
  <si>
    <t>2025-03-08 11:08:29+00:00</t>
  </si>
  <si>
    <t>2025-03-08 12:28:33+00:00</t>
  </si>
  <si>
    <t>https://lookaside.facebook.com/mcl/multimedia/lookaside/?download_info=AZsqGpx6wpvbC_JGu1VoPwhPthp7PIt2AMOcEfuwRXmZNiVald6p-z82B8xzTnaCvigDnP-gYbroq2sZvtR5KpsbNjnruKASUG0c7fdaThWNto-XJI29PDz5d64Fj5V9qoBOPuWAMY2ODLG94WMWDFC3tCQ</t>
  </si>
  <si>
    <t>Media Access Expired</t>
  </si>
  <si>
    <t>ig真的沒有</t>
  </si>
  <si>
    <t>2025-04-11 10:00:00+00:00</t>
  </si>
  <si>
    <t>2025-04-12 09:40:08+00:00</t>
  </si>
  <si>
    <t>https://lookaside.facebook.com/mcl/multimedia/lookaside/?download_info=AZu6jCN5X9j95_sgl2EfOaW3Bk4yvWlvRsng1nSyeRkF_rx7G3OSelPIimllkxmC_3wzPvWVgwNcCY_0L0msV6n4kf1ClRlv4ZQQHnnhx3rgZ1f3tK8SjG6SDQ6zoaaMBh_-EQTE9LmKLh-c7a2NsakE992h</t>
  </si>
  <si>
    <t>2025-04-20 04:00:00+00:00</t>
  </si>
  <si>
    <t>2025-09-12 06:12:49+00:00</t>
  </si>
  <si>
    <t>https://lookaside.facebook.com/mcl/multimedia/lookaside/?download_info=AZu6WzQzZ-qgRhavZ2ajkDG8QCYFwmtQa1IgvFHs4F9A1J4hxIkBahzIQ7H2Y_BR8C0qqq1QX45f3YgFQht4NvPhE2OBhKC7OvFK4YD-5Othlx-_r80U7HJlTWcdGiNqKaKDfYxemnLL698WUiVRyeN_SK8x</t>
  </si>
  <si>
    <t>2025-04-25 10:00:00+00:00</t>
  </si>
  <si>
    <t>2025-07-29 09:56:13+00:00</t>
  </si>
  <si>
    <t>https://lookaside.facebook.com/mcl/multimedia/lookaside/?download_info=AZvBTx4281-_CsLnauotRbSfIh-WQlTXbXep74qd4RmvYk6nE40D6JxaI8RqpWgLL4FwzR-SbZD1J--NWi2PGwdAgVvH6EuCjr1wzoPx_8i1bvBtt9wkh1vcxWICC1yA9Ylk56B5pm4adGkrLlwX7Ba9rzA</t>
  </si>
  <si>
    <t>2025-05-06 10:09:24+00:00</t>
  </si>
  <si>
    <t>2025-07-25 12:31:04+00:00</t>
  </si>
  <si>
    <t>https://lookaside.facebook.com/mcl/multimedia/lookaside/?download_info=AZskyDn5OsIWDjSZZyDMmJMqc94dfTsTDyIaNX471qKTEnaE7MbwINFXjvHBgdGi18ERYMTIC8k9eYeJWoUGdRE4odrlPNwN8PddeNJhQGCRvwAyt1d7hzgA0kZSmpnM8VYuF0HVFey-SXl6Thb_3OUle5VR</t>
  </si>
  <si>
    <t>2025-05-15 09:55:50+00:00</t>
  </si>
  <si>
    <t>2025-09-25 13:31:32+00:00</t>
  </si>
  <si>
    <t>https://lookaside.facebook.com/mcl/multimedia/lookaside/?download_info=AZvPAfEpHTHzyx4FcTFLZkJ1AqzHa2fW_KdPAi6myTX85OpX5YkZ_RqBYjFmN_PqacCJyXGjLHBFJvUj4VD8wTGY2NQ0PdAAIP7qRhwxU3fUlV7B9BCUhM3r-cZMQNHlGBEbkHj6moN4Kz82QLY6bL_Fn3Kz</t>
  </si>
  <si>
    <t>2025-05-19 04:00:00+00:00</t>
  </si>
  <si>
    <t>2025-12-15 03:46:23+00:00</t>
  </si>
  <si>
    <t>https://lookaside.facebook.com/mcl/multimedia/lookaside/?download_info=AZtWxmn7OOdvk3SFSB-At31D-LlCYpk1FAv7TBNyS2MEHhcEG8xGJjdD3vNOjcAasiABLQB1H440F3qBIxUS_OOdURRSOPOZKJyoopnOryuvs1rVjs9w60Vje6_1zLm9p0hLUJHr0nzzVZeY9xxer93GPHt1</t>
  </si>
  <si>
    <t>2025-04-16 10:48:54+00:00</t>
  </si>
  <si>
    <t>2025-04-30 02:00:54+00:00</t>
  </si>
  <si>
    <t>https://lookaside.facebook.com/mcl/multimedia/lookaside/?download_info=AZtapzSYIhVWvlsNqf9zySD7SE6f4x9mWr-G5O51ZnXLxSUrNF7oBmJng7xaQYr7Fi_IuFMA_wF2CI1dfIGfHQgzueJiZ1_rUdMbUL6Fp10oeu4EzNhrJXCGBxa_ojz5YCI4Xm6f7RJdj57MEw3IGoBBX0U_</t>
  </si>
  <si>
    <t>2025-04-28 10:28:05+00:00</t>
  </si>
  <si>
    <t>2025-04-29 14:28:09+00:00</t>
  </si>
  <si>
    <t>https://lookaside.facebook.com/mcl/multimedia/lookaside/?download_info=AZs0zeSGVi291azMLgsHcCH1f-sBomBLkIYjDUHVrxojJjk5bw9SVKMqk3aS4fjhErhX8qDU65lPoQgsiZagn0ijVbkM2p3Lx8itFa4TDC--ODM-pASaOq_IJHJ-ROHemFCzgZRDfUGtee1a24cw9V0Lzfmd</t>
  </si>
  <si>
    <t>2025-04-30 12:47:45+00:00</t>
  </si>
  <si>
    <t>2025-04-30 15:47:54+00:00</t>
  </si>
  <si>
    <t>https://lookaside.facebook.com/mcl/multimedia/lookaside/?download_info=AZtTcfNk482QeQMy-h7zFpBA1JKo__1rRy5mKbGMvSKNQ_Dn7EU1S0oCMp6fYiAvYbJL50DNfSgbuNQadMvzLvAbXx14tDCTClyqFXgkCeG3b1qyU1NNe9hrB_Mu3S2r2vyaSs9PD921kWAmF7-VZzp6ZsUq</t>
  </si>
  <si>
    <t>2025-05-01 15:06:06+00:00</t>
  </si>
  <si>
    <t>2025-05-02 11:56:11+00:00</t>
  </si>
  <si>
    <t>https://lookaside.facebook.com/mcl/multimedia/lookaside/?download_info=AZvJuHRXOEOubWLS0h4seq5BfnB89nnpBWc7nIthMkwxAK1xY5ZLR9yk2P9_JtHi-iFil0ytRocs-QdUmpiFnnEDfarq9K4IWnJ1x314y4XYwliSFz_SXp_yq4fE4cKB_ERM_nl7a6YYucgSquK0OcctPWvw</t>
  </si>
  <si>
    <t>2025-05-02 11:38:30+00:00</t>
  </si>
  <si>
    <t>2025-05-02 12:48:34+00:00</t>
  </si>
  <si>
    <t>https://lookaside.facebook.com/mcl/multimedia/lookaside/?download_info=AZvliF9_9h1oxT8qBbPuiej_gVgCYX-YqtCvhFV6xX9msZ8mYIHXoRrlhrlnVxPAFxHShb1O51cTYzimVCpkusb_KNQe8fG28t86fOIZJqS1OQHw5gtaGAYOQCT8pKhUYxuI8gi9MFIdV86ZZBQkG8HPCmEX</t>
  </si>
  <si>
    <t>2025-05-05 14:11:53+00:00</t>
  </si>
  <si>
    <t>2025-05-05 23:41:58+00:00</t>
  </si>
  <si>
    <t>https://lookaside.facebook.com/mcl/multimedia/lookaside/?download_info=AZtTqMifWD3J2UjbFA1jDqzkIvIYAOpEXqQQ_B9sAtssAMJDkVGT_toAIzGhIb9-mwSQZ6jTPh6TEUmqAowZVhetbVNIbQ1NYE1FxMoIhsbOzRXRqU7fKeRTH3txmIU3gE6oAAcG8gt8CC-bqRGzUlbeQA4</t>
  </si>
  <si>
    <t>2025-05-07 13:13:32+00:00</t>
  </si>
  <si>
    <t>2026-01-11 11:27:43+00:00</t>
  </si>
  <si>
    <t>https://lookaside.facebook.com/mcl/multimedia/lookaside/?download_info=AZtOhMRsVAgixNtQqtlSfPljMVkSnWpEshyqA1f8Iqtaiu1HHvu1QlQwLyE5PaPOMoJg5-vCTddsVDU-XtgLXiEkFBecaMsL1jNzMhbfakmar5u8yxFtFPKa_9pqr9NE_tpBDecJFK9d9VKTvH_qRCpHUKi3</t>
  </si>
  <si>
    <t>2025-05-13 03:25:08+00:00</t>
  </si>
  <si>
    <t>2025-06-01 17:00:18+00:00</t>
  </si>
  <si>
    <t>https://lookaside.facebook.com/mcl/multimedia/lookaside/?download_info=AZvzK_TQAoJT2oUbiP7LWvEmUh0bH3j8aV7CfPrcYz71XiaJLYgQRYJH5Gnc6RAFxuShF6hAW2yLXW1dYZIQlMf_Lyc0QoGzNPD8t7C4ODe14b0addjLU--St19g1W4g5XRDW4NhQL8HclpzYaflHx7QSNiS</t>
  </si>
  <si>
    <t>2025-05-14 06:24:38+00:00</t>
  </si>
  <si>
    <t>2025-05-14 11:24:43+00:00</t>
  </si>
  <si>
    <t>https://lookaside.facebook.com/mcl/multimedia/lookaside/?download_info=AZvGQVGkO9EMKCBg0KdUsu8LvyQags5JDDEFDn1yWq4SBXHV0L70d0gvL8Nbxla2XATkTAf7Dxi6j7urkpbLqAPgAAc_oTpKRkjPYHyeRw_w6zLBjsZQ0dzR5qLizxRHSMqcQQEPAniAGOK8hfPaYWWAuW9Q</t>
  </si>
  <si>
    <t>2025-05-15 12:16:10+00:00</t>
  </si>
  <si>
    <t>2025-05-15 18:06:14+00:00</t>
  </si>
  <si>
    <t>https://lookaside.facebook.com/mcl/multimedia/lookaside/?download_info=AZseqsyRQBHAgmbhxobPoRnZhhbtWff2mADDjC-YkoT14Qy9K97YNI6zuQeafEEZ7Z-VkYFaxfiH0rjvHVSHrdVwYRS0eGMPL6P1fmHZdrZsCVf1uv4DZxi4h-pxhR_LJxPqTw2zF6f251XV_p8j2yPC7CmP</t>
  </si>
  <si>
    <t>2025-05-20 15:30:39+00:00</t>
  </si>
  <si>
    <t>2025-05-21 01:10:45+00:00</t>
  </si>
  <si>
    <t>https://lookaside.facebook.com/mcl/multimedia/lookaside/?download_info=AZtDXVzffl-3c-NmmsbZeonUeIxb2nURkV3h1mlM6wMe4GqMpW6LS442L3Pfmm5nU6WlaB2HQlhgHdBLzH1RZ7eM8MneHaHscWgiZvPpNfvgk3PZT1cxX1rzkaP1DAtMQyjimGNzmAx0KSm2cwwUNeGm_X9A</t>
  </si>
  <si>
    <t>2025-05-28 02:00:12+00:00</t>
  </si>
  <si>
    <t>2025-07-12 09:13:26+00:00</t>
  </si>
  <si>
    <t>https://lookaside.facebook.com/mcl/multimedia/lookaside/?download_info=AZs-IaQYEL6jl2AIv6SmQ8m5T5cVk8IGEuBKirpLlRgVCyl9EhhnQVdISZhuyJqd1g002hFvUvT7f81eH4AsjVGW_6Q_5wprOOUDLq-ebCVimF0y3BqTyAs-yvBz70ObpJ7FircJPkZNM09M0DLEvB6AcY8</t>
  </si>
  <si>
    <t>2025-05-30 12:12:26+00:00</t>
  </si>
  <si>
    <t>2025-06-01 12:52:29+00:00</t>
  </si>
  <si>
    <t>https://lookaside.facebook.com/mcl/multimedia/lookaside/?download_info=AZtRXKITyRdqA_vqqNOmWBfdEqR7obBPXGGvVfgsvaGpaV5WdIBo8Ssk-YA72_OIIjRIGt1TdH12wdnOv8TF4F5syzE0wKMH920-5irnwtTwod2vJShwTmxTZc4SxYNCASMfAeYpPGyeNBLJamDEY-j_7kQ</t>
  </si>
  <si>
    <t>2025-06-01 07:24:29+00:00</t>
  </si>
  <si>
    <t>2025-07-10 00:24:18+00:00</t>
  </si>
  <si>
    <t>https://lookaside.facebook.com/mcl/multimedia/lookaside/?download_info=AZvuqwbIJf0TxXI84ewTDvkCFvYGYJNM5G_Tl4sQcoOVcouOtrOJ-7buYjTPYgPvZNi-zOhhxl3IvfT0eBdD4CZTgm3V-L6xUySuXDatV7l0jGFXFYRwTnqVc-NWWrIkVO7s3gufLMLmUSH8fUCnUl60G1Y</t>
  </si>
  <si>
    <t>2025-06-03 11:02:33+00:00</t>
  </si>
  <si>
    <t>2025-06-04 10:12:45+00:00</t>
  </si>
  <si>
    <t>https://lookaside.facebook.com/mcl/multimedia/lookaside/?download_info=AZuMFzHokbtB48xhywaDwQ8q8cH_TdDAs-pGpIUARYUGjNV5JVvmohP90V-vufkZ18EKtgO0rJTKK3PP6RpHjqxuuWgnRpE53himLYX4NmEQtoZAT_qTLJyQ9IOvfPWEzbliy8vMulbT6at5LnMwQpCvyqe_</t>
  </si>
  <si>
    <t>2025-06-06 12:52:36+00:00</t>
  </si>
  <si>
    <t>2025-06-07 02:42:40+00:00</t>
  </si>
  <si>
    <t>https://lookaside.facebook.com/mcl/multimedia/lookaside/?download_info=AZu9iQKmPzIzKOLYEQcqOfFInMtNbwFhQZqkPK5ehGD0Mipd_-RfPPI93oqI2eM8GaVtDkNHArb_l_R_DTabyFKhoX3bX5_qWwQM-NZ_xZXhXJ4yzyu_bnfKwxXSnBFcIPI2kGeVwN5Xa7L5CJlnmPkrTyE</t>
  </si>
  <si>
    <t>2025-06-07 04:34:40+00:00</t>
  </si>
  <si>
    <t>2025-06-07 08:44:44+00:00</t>
  </si>
  <si>
    <t>https://lookaside.facebook.com/mcl/multimedia/lookaside/?download_info=AZs6AXY6jAqLQwTJ2N8_CgBi4cX1bg5PHRxhxre_6SE_6CENOXLC6O1-X2sHIY7nkir6J8LCc213F-lyazo8IVsLD9o41Pu7Jlwc2SfB5kjTALWTgC2-Yk_AXp-zsdhLlFgMkr76MLH3HlqyyEmQy-ebTFbl</t>
  </si>
  <si>
    <t>2025-06-08 11:02:23+00:00</t>
  </si>
  <si>
    <t>2025-06-10 14:42:28+00:00</t>
  </si>
  <si>
    <t>https://lookaside.facebook.com/mcl/multimedia/lookaside/?download_info=AZv1gXzwauO4_3yGvlWA2i7waB5qYnQX1RSD1Ve5VAqI9RqodWqdx-WCiEmktOlQa5ZELBJauVyKNQ1G2qhagbsTjsOmKWJ5m-UTUcWgNoDfVWhx7uhi6hmNL6XvQAX42D2jB-s03kvLC1rjg4HvVLqp492t</t>
  </si>
  <si>
    <t>2025-06-13 11:17:50+00:00</t>
  </si>
  <si>
    <t>2025-06-13 21:13:45+00:00</t>
  </si>
  <si>
    <t>https://lookaside.facebook.com/mcl/multimedia/lookaside/?download_info=AZuiWZhQvQ8HLoqaRgEBbO44EhCrtIN0KsoC-Cp44KKV2dZWR_9Yt4a_1WDIcrUjgk1kppXRswEpWQY4byzSHZ7DfnmqEBN3OLSZ364mdMu3No7HDHDGUheF6Czz0qRPHgixmnD8FHBjBa2GOdL_4uivppov</t>
  </si>
  <si>
    <t>2025-06-16 03:06:27+00:00</t>
  </si>
  <si>
    <t>2025-06-17 16:16:32+00:00</t>
  </si>
  <si>
    <t>https://lookaside.facebook.com/mcl/multimedia/lookaside/?download_info=AZt0MJyV0_oLHA4t3xUHC5RktsWtZ9khJhPkIXzEYH29tsHaGMTLrds8rceGSLKx7aWBd1pOp9iREf6TASreihQ2epWQsqGEUDDf-ZRU_OPEJAs9c7jpCKTZ-e1nLBFw2GnoObokVBVDqEdRbiej_ApeSENu</t>
  </si>
  <si>
    <t>2025-06-17 15:29:53+00:00</t>
  </si>
  <si>
    <t>2025-06-26 11:09:54+00:00</t>
  </si>
  <si>
    <t>https://lookaside.facebook.com/mcl/multimedia/lookaside/?download_info=AZt8DM0az5n8SbaFNurtEAdDzDHrCeCiiqA4mbdvOvR8XDrwUq7SqqKR6Npqb8FhCI1hqSO0z46Im4NxFI5MEIxosNeuyQKqJ1OgeBslqMQuqZAT-lKJWMAI-eFgVEyVji6Mt_TioUZrffbmQL0ctfNdpW3cDA</t>
  </si>
  <si>
    <t>2025-06-19 15:09:44+00:00</t>
  </si>
  <si>
    <t>2025-06-27 08:34:32+00:00</t>
  </si>
  <si>
    <t>https://lookaside.facebook.com/mcl/multimedia/lookaside/?download_info=AZvgkVYGXnP52NDK9Pmqd3hNi3T_AhtfbV1c0NivBowv24NcTkU_8kt_apPIOrotMd1BZuGuUrbwQIirqITsUD7hnGmpdA5CWnDi8wQn7UsGWDDqydkhll8aRF1CR8Wg3rH-oAGm3AI1KKtkVkstVA5FdPDf</t>
  </si>
  <si>
    <t>2025-06-23 06:05:42+00:00</t>
  </si>
  <si>
    <t>2025-06-24 16:25:47+00:00</t>
  </si>
  <si>
    <t>https://lookaside.facebook.com/mcl/multimedia/lookaside/?download_info=AZs05xIPWqDhv0uu9rfmogWtPC3TizcqXCN2_sLiGjWollm2mpXZ9CCBUHMDHuYfGp4lKfTfGhki2AHDlJwK4fdXweVqNVTdzXj0UHrmRfAztpHwJtqQD7TW5_NzkgMor828HX-ANrctlcKYS85TXYNQvuk</t>
  </si>
  <si>
    <t>2025-06-30 06:22:50+00:00</t>
  </si>
  <si>
    <t>2025-07-11 16:58:18+00:00</t>
  </si>
  <si>
    <t>https://lookaside.facebook.com/mcl/multimedia/lookaside/?download_info=AZtp-MsBmasKjBdSa6pIIFOGgoDVVm89NJvh3K3T3cF5D1tld4EHwoMTaKq00P2XTtjtOVpIwMB1QzFDGIkWLBtN8m5kd_9iy89BTtBYxGHGwZFWl8MAaj4GwS-SmvGDH4sHRKzfZ_rJeTizyq18JudH7_A</t>
  </si>
  <si>
    <t>2025-07-02 02:17:37+00:00</t>
  </si>
  <si>
    <t>2025-07-18 00:46:33+00:00</t>
  </si>
  <si>
    <t>https://lookaside.facebook.com/mcl/multimedia/lookaside/?download_info=AZtl0GNWXlyQ2TOm0oYeaZjGwBM6Qzqc6-XAbtXdWGlJf5hJNPpwM_MIom0HZKtyoSxP-MAWsTyPPyhtAvypvHRPSRsAgWo_WzYuxoHWLaPhrslsN_5uZJUZF-k59UTuLB0f_t-IIxn7ObZNai9T8J81RxvFvQ</t>
  </si>
  <si>
    <t>2025-07-14 08:34:03+00:00</t>
  </si>
  <si>
    <t>2025-07-31 12:11:06+00:00</t>
  </si>
  <si>
    <t>https://lookaside.facebook.com/mcl/multimedia/lookaside/?download_info=AZtCqolRJPMSeZOovOpNR_BsWDT-PvzM55CYGgAqayZbdGefrEGjpo6YiRJUNUS0F8J9VXqLFVeCHINkpwpRfsRLf9Dpf0sWq6BkbZhr-e9h0RqfQTKVf3WYyj-Ci0awSmAN-DBTjKkwkpcRRWlPv0_41h-I</t>
  </si>
  <si>
    <t>2025-07-15 09:42:44+00:00</t>
  </si>
  <si>
    <t>2025-07-16 21:20:33+00:00</t>
  </si>
  <si>
    <t>https://lookaside.facebook.com/mcl/multimedia/lookaside/?download_info=AZt-RDf1kdAEwRWAfzTBzMqvPBIBamPOjkpbgb7iIMS6_GZbld9nglevsjBGhhZyiilnyQghFsSm5IepEasIRSSuEAah7EXfgUsBP4SZnsljl2YgsO5no92PhPFYg_uNtrOH-m0z5CPgduHb3Xu_CA0YDsU</t>
  </si>
  <si>
    <t>2025-07-19 06:07:38+00:00</t>
  </si>
  <si>
    <t>2025-07-20 13:33:29+00:00</t>
  </si>
  <si>
    <t>https://lookaside.facebook.com/mcl/multimedia/lookaside/?download_info=AZvmFEoZyYqwTt10zyCRJiLrrZ8Z9omFWUEtSNvH1fkxAVkGaiI465UUbYw3dceew7T90Nnnv3cubvI179osEbuUyaWAXnfFCSAjfkYGMO78OSfpF37i7Ym_uRCEIfvoRCMLpF0T-vIu2pYuh6ItSkcyKKE</t>
  </si>
  <si>
    <t>2025-08-06 11:14:34+00:00</t>
  </si>
  <si>
    <t>2025-08-06 13:44:40+00:00</t>
  </si>
  <si>
    <t>https://lookaside.facebook.com/mcl/multimedia/lookaside/?download_info=AZsuy3q3c2j_vyV6FoEPaXAdpfKCxFo3hDTcO4vBTwIV-82uHa2EyWCYiKFWuJSpvR-et2EKTOVMgyL7CnPIVbMEnNukjW-BmSh6ZIVdogwqCt__1OzJZsva_DGBiZOw2hBRuOchsnjM1MBwtO01bRHR15M</t>
  </si>
  <si>
    <t>2025-08-19 09:06:16+00:00</t>
  </si>
  <si>
    <t>2025-08-29 06:14:24+00:00</t>
  </si>
  <si>
    <t>https://lookaside.facebook.com/mcl/multimedia/lookaside/?download_info=AZsLr3jkJskwkaoxTA15s7GCJ4RTFU9EiQXShAisBjmTZnNWa3XhVNu0h5CN9XnRRGhJ207q69Ltk2LeHN3Dv6gSqUiGOZTqf35Xxk769b2q2ZhTx61MfiYWHwu07ls1WXtRiKFDmnS9VJ-Nstu98aR1tOXu</t>
  </si>
  <si>
    <t>2025-08-25 09:40:22+00:00</t>
  </si>
  <si>
    <t>2025-08-25 15:30:26+00:00</t>
  </si>
  <si>
    <t>https://lookaside.facebook.com/mcl/multimedia/lookaside/?download_info=AZvH7yfXKE2UXVYTqsQakOGxcrOe3GBcVoz_dHVtoHMghylvA44z9RjWPU5-RyaBbv_I5KtsEHTgXajOOTnLg6mVpZl-szWIFDiq76irOzH7dMZM08L0f53yjK_lfpv8csec6vo-pj0jVK5BcuVncMFXOxbz</t>
  </si>
  <si>
    <t>2025-08-31 02:09:07+00:00</t>
  </si>
  <si>
    <t>2025-08-31 07:59:13+00:00</t>
  </si>
  <si>
    <t>https://lookaside.facebook.com/mcl/multimedia/lookaside/?download_info=AZufB74dyntoS6gXQft-1xIr39P2hi76SxAzrF1VvoZhPwapiBiszoi5mb64Ws4ed7YjD9BfR6Oxl4hWdIqQvDATbkr32oh24-xuCQR1v_jK73GbfbCe9wFpE0pnobsBL-y-r5N0YGi1XMqeUULNd1kiAQxn</t>
  </si>
  <si>
    <t>2025-09-09 10:19:19+00:00</t>
  </si>
  <si>
    <t>2025-09-10 13:19:25+00:00</t>
  </si>
  <si>
    <t>https://lookaside.facebook.com/mcl/multimedia/lookaside/?download_info=AZu0BaaCyiriHcRkfbFoSY4kmlX2aI8MlLHLvWDruYRAEN2iG74wDOQHOsDMQwEJIbHLUeCUJcmqiYI7FTMzyn9lbRYhpJAx7trKsedzSsWXi8FQFmOF5cEui2FYFYZh8lMnwLo-cCIAK3EHmVaDpR9FZEzL</t>
  </si>
  <si>
    <t>2025-09-10 03:38:08+00:00</t>
  </si>
  <si>
    <t>2025-09-12 10:58:12+00:00</t>
  </si>
  <si>
    <t>https://lookaside.facebook.com/mcl/multimedia/lookaside/?download_info=AZuPgAtWueaFXfBt2spNwgctHAvJ41cVrx6P_nLnTqIYGjE7qFfWqF1GCTI9FaAllS2J6n9hBOmhoplHHup2nnIQCqU4DVZ3Mi3zfwr0aZTstCRpWXIlIZfC8ayZMkBrOiwzCXcZsBbi93HuI4OhoAuNfJ25</t>
  </si>
  <si>
    <t>2025-09-11 03:50:05+00:00</t>
  </si>
  <si>
    <t>2025-09-11 15:00:11+00:00</t>
  </si>
  <si>
    <t>https://lookaside.facebook.com/mcl/multimedia/lookaside/?download_info=AZsLuN_uAI94Hsj8HH_OrIDdj27nii81IGIbAh5hEKAZmwQwK_ilswbkT3afg2YfaYo1LXRugMkWFwL4FyWD8VNd_22_vRKP4H87rkMcZy8X1iWoUj8bAH3zfDe-ptoe2kx94hbH3vNQMEDS-nLWskAuJGz5</t>
  </si>
  <si>
    <t>2025-09-14 09:37:50+00:00</t>
  </si>
  <si>
    <t>2025-09-15 10:07:56+00:00</t>
  </si>
  <si>
    <t>https://lookaside.facebook.com/mcl/multimedia/lookaside/?download_info=AZsCbkVqV3KkTYeLg9lON6RYvRRxIvbKrYST-aCszbrywQ2wmeZ9yW5lvT4SBs4Eo5kEncFdYzyj4wDdY_c0-SGJnhpjc0djU016T-qBm1aZ3NhQPI71IC8618XrLoByUvabamx4heuKjAaLbKS6zVm4VfqJ</t>
  </si>
  <si>
    <t>2025-09-16 11:52:26+00:00</t>
  </si>
  <si>
    <t>2025-09-16 15:22:32+00:00</t>
  </si>
  <si>
    <t>https://lookaside.facebook.com/mcl/multimedia/lookaside/?download_info=AZsxZMJOS0GQqdYpN46BdQnCRojbSiW0w4qKmx3mbowQ1xeTEKRhzQpRv1FDJMRQMtH87N7CiTqE86hRfXXKHm1us72J6I1iilZXBYT12AqlTvYMxR2xTewxiBq-smlukfbcT98ipa7vhFeahcQi7xqMxiX-</t>
  </si>
  <si>
    <t>2025-10-09 11:55:01+00:00</t>
  </si>
  <si>
    <t>2025-10-10 12:35:07+00:00</t>
  </si>
  <si>
    <t>https://lookaside.facebook.com/mcl/multimedia/lookaside/?download_info=AZuxHE6cTl6hFctnbdjDWCklcmPPuwYlvhKqNKRqjWO7wUPhNioWjOoUCK8Hm9x_u8_WUUX7LdN7A1iA8Zd0ZORYscKhAU14vtGQJYRuKIxskRYtNo-WaakE20crUKvjpRz6PhnBX-O9h8SL65uC1D1jjS3hQg</t>
  </si>
  <si>
    <t>2025-10-11 23:17:10+00:00</t>
  </si>
  <si>
    <t>2025-10-12 02:17:17+00:00</t>
  </si>
  <si>
    <t>https://lookaside.facebook.com/mcl/multimedia/lookaside/?download_info=AZspqlmspp7RrCYOrI6mCqIm-S3V1v4f1qlECopA7dtENnD3Wiy9aY2tp__--btI45bb7cPxd0DjlCcd_NR9pHNZGTsmtGPXuFjTpG0SJq7IJWwLrg3bRAlRGj37ZFnSWNtK17DKsAJQIq_V4IM-lty0Zfbq</t>
  </si>
  <si>
    <t>2025-10-23 22:16:14+00:00</t>
  </si>
  <si>
    <t>2025-11-07 14:56:20+00:00</t>
  </si>
  <si>
    <t>https://lookaside.facebook.com/mcl/multimedia/lookaside/?download_info=AZtfaa-b_FuYbbp7j8mKoUkRkcqKGQxKGJO89WSN-RLYKkZXqsJ63v7NCihHBGQ06uT7HvvFlC17XQx4qfQ4xsBXgXraCFoYHJ352g-QpTXRxM1bJVN4EjXM2cI5Znwqiaj8vxtF4GC1APHXzEDYpW9hCto</t>
  </si>
  <si>
    <t>2025-10-25 14:29:17+00:00</t>
  </si>
  <si>
    <t>2025-10-31 04:39:23+00:00</t>
  </si>
  <si>
    <t>https://lookaside.facebook.com/mcl/multimedia/lookaside/?download_info=AZt5ve4Ai2gnYnqG8KZIdU__n93MuZo2_-vI5lCLD_TDr_g7HvJ59DxEG2H3QMDFaQofFfwZ9LAySRznk9RHvaVQuOBq5lYy_HgBh_fWpEyKpJGIRw0bs5AARoQUg0ZXRJGF5106AgdgF1VYE1pDTV7knlss</t>
  </si>
  <si>
    <t>2025-10-28 14:22:55+00:00</t>
  </si>
  <si>
    <t>2025-11-06 21:32:03+00:00</t>
  </si>
  <si>
    <t>https://lookaside.facebook.com/mcl/multimedia/lookaside/?download_info=AZuLCynU3XGbd1YNoGwUiM-9rEfnuIOimpT-k0UQPD2BTaNklybfRNTRU7b7R8FNPj-mpdjAQe_MllzIhz_P4ClEdKDemcJyWqHShnOIBMMXrG8TGK7NFVp8-wZduXTikg9pSlAxqH9JjUFlAHALoTQJagQ</t>
  </si>
  <si>
    <t>2025-11-05 13:41:36+00:00</t>
  </si>
  <si>
    <t>2025-11-08 05:41:43+00:00</t>
  </si>
  <si>
    <t>https://lookaside.facebook.com/mcl/multimedia/lookaside/?download_info=AZu8YuaESzzsJz8wbrBJ7-5XX3XJrf1w46o1Y07LauiuYOa85M26YyQQFSYYL6IjY4Q0mMzxMQJrzXpwUas8_ne_ekYdl9WpqNMlSOFZRjQK6-wo_q6caLHHlH_V11-oZaPMkyt8abWKfzRTsBWapNYOYFM</t>
  </si>
  <si>
    <t>2025-11-06 02:19:48+00:00</t>
  </si>
  <si>
    <t>2025-11-08 08:39:55+00:00</t>
  </si>
  <si>
    <t>https://lookaside.facebook.com/mcl/multimedia/lookaside/?download_info=AZteeFfqqCAOIbOI-Lwxp35_1Un_0DcAgTsQYAJsjoI3MT59K8fCPVpxu1e7rorLDVLHVv2Tbqc759TQUDycFQF4FbDaKR6Y7WdUt47dkAAPvtFLyNdwGEf5lH9OPDju_hOQYJ-l2_gA1WJwInWxjf6khzHE</t>
  </si>
  <si>
    <t>2025-11-06 08:57:46+00:00</t>
  </si>
  <si>
    <t>2025-11-08 15:07:51+00:00</t>
  </si>
  <si>
    <t>https://lookaside.facebook.com/mcl/multimedia/lookaside/?download_info=AZv9EnNrzztGFdF32Qzj-qtlydKOPch0wOM4VFPIPC3nox-cWRcntW8_sKQ7Wy_Ih9PUlrszNyUkWzfv4ZGm54_RwLsc-LfD7jUMt0tBXhabylsVN1napJh1oS1XJNllHsiNrWf9resh_LvmsexRpHxuPV2y</t>
  </si>
  <si>
    <t>2025-11-26 08:30:03+00:00</t>
  </si>
  <si>
    <t>2025-11-29 15:30:10+00:00</t>
  </si>
  <si>
    <t>https://lookaside.facebook.com/mcl/multimedia/lookaside/?download_info=AZt9JAyyA5hbtlMYPU3Fmz3OchBi0HhY9-cSsUY_XTQ7e6NXrPnaJTgruRcdY03Z9g7HAaKcMGfvCrM161MociL54FoGXFmXIbrliUva6UZ_4qCcZq6r_6QJkFEmOfmagwSX7rYPE3ZujcrZwYRDsr34sEJM</t>
  </si>
  <si>
    <t>2025-11-30 22:49:58+00:00</t>
  </si>
  <si>
    <t>2025-12-16 09:40:04+00:00</t>
  </si>
  <si>
    <t>https://lookaside.facebook.com/mcl/multimedia/lookaside/?download_info=AZtz59KcQtNpzv3ymtVh2SrhOTl_UALCpMLPpVq3X3m7V8IDZQPq89BJZduZknHVCX2BD5ESO3xgkVEzYQvLcyV8VuVfIg14SkP5V1UdOBlfsN4KTX2o0F65BjvlNcuVxaUCxD6tHwz4cXdjEguAVHQz4F0</t>
  </si>
  <si>
    <t>2025-12-01 00:32:24+00:00</t>
  </si>
  <si>
    <t>2025-12-06 16:32:30+00:00</t>
  </si>
  <si>
    <t>https://lookaside.facebook.com/mcl/multimedia/lookaside/?download_info=AZuHKYksMPhEsB7Mg8wUzcEcpSNUC4G6KY1Ii0F_WFy9_YFw4NVFkS3weSK11zDBVQ3RyFAyVcnirN4uso4trEMLnEqh1bYtHVmIxoAxRzhZVEFi9HHX9vv8_wP6hQ5D139wi3Wnju37o6ohEPA9w-zmPVmv</t>
  </si>
  <si>
    <t>2025-11-08 08:33:59+00:00</t>
  </si>
  <si>
    <t>2025-11-10 11:24:06+00:00</t>
  </si>
  <si>
    <t>https://lookaside.facebook.com/mcl/multimedia/lookaside/?download_info=AZtdfVyC4i9DO1GDklUSrrNLBZmbtj5Ij0Xyyoczf0UtEPB0-UXGfBlq7GEJA9KRJnZN-izuX9rihleB8sjz6zM5sir2juMyBMFqp4QroTvZITPeI5SlUCWIdbQaZnBHI-tuxsxtryFO4_hyj8yMcjP00biv</t>
  </si>
  <si>
    <t>2025-11-10 15:43:32+00:00</t>
  </si>
  <si>
    <t>2025-11-12 23:53:37+00:00</t>
  </si>
  <si>
    <t>https://lookaside.facebook.com/mcl/multimedia/lookaside/?download_info=AZtsdodmV-4JTpKecZGVqfSuMO9m5Ga1bTc4AbIMmTBvXMuRd5B-hnENq0HIxaIdcKMO8B56KqPZP7cYc_61UtCmcfA9oU9BgTm7fiACjf-xqdKEzNJX-NcQ8e1ZRYVLFL4xQ0eXPskKBzQXGu-yz3NTt8I</t>
  </si>
  <si>
    <t>2025-11-12 13:20:05+00:00</t>
  </si>
  <si>
    <t>2025-11-14 18:00:11+00:00</t>
  </si>
  <si>
    <t>https://lookaside.facebook.com/mcl/multimedia/lookaside/?download_info=AZvbkgy4W93aRVFO9dB5OOyn6qCXpSceWpvI45jgPj51Ok0Df4FmKUNcQ0XnjId84xRVwquOosAEt6ZhkNpUP1hSBdUVgn1sYqW8-QCOgAlwKWT5z9q3B-H7F4t8xj-GCMGa4alNTCvQm_lcg__LmLxHGz8</t>
  </si>
  <si>
    <t>2025-11-12 14:24:54+00:00</t>
  </si>
  <si>
    <t>2025-11-14 17:54:59+00:00</t>
  </si>
  <si>
    <t>https://lookaside.facebook.com/mcl/multimedia/lookaside/?download_info=AZuhPVN8NInvDQSHCsY80HGDHI6KPLBBhwm_i7Rqil5V31hFbh6E8RvOV6XiY-LxkQmsku7CGzd21-BZXPNIR9GN06V4eaXSm7UqXqzAMrsLVlu_Z8FrBkTTPmQhLnvKyZUvJsCwUG53SI1VsrH9TXzDPCKX</t>
  </si>
  <si>
    <t>2025-11-21 08:13:07+00:00</t>
  </si>
  <si>
    <t>2025-11-21 13:53:13+00:00</t>
  </si>
  <si>
    <t>https://lookaside.facebook.com/mcl/multimedia/lookaside/?download_info=AZtH4oNjEguWO-5TNqUaiOPFnTZ1r4nQtI2Fsyum-CvkLMe7tQynLB96ZJtQ_aO-gUIinMIIVNCOWbqYbE8r8_-riRqBkNV4rdb2_7AwzDlVr9ROxiYFCp0pn-VG0ewqafOhKzh6GCo0xS_fVwc9ELielwhq</t>
  </si>
  <si>
    <t>2025-12-07 10:29:10+00:00</t>
  </si>
  <si>
    <t>2025-12-07 13:19:16+00:00</t>
  </si>
  <si>
    <t>https://lookaside.facebook.com/mcl/multimedia/lookaside/?download_info=AZstSFURP5K17DFxkLohj5Zuj7DH-Q5ulem5Gz4aHzcoGpLChBtL8uASjK-tiT87z2ObFvLD2HkEtLWx1G_zazqJkodJ54ANejzBJKYr48hcOtvecSkgTTpGY4hCpK7SB_Dto9ybnwc42jo1sodYRqLc8DU</t>
  </si>
  <si>
    <t>2025-12-10 10:19:42+00:00</t>
  </si>
  <si>
    <t>2025-12-11 19:39:48+00:00</t>
  </si>
  <si>
    <t>https://lookaside.facebook.com/mcl/multimedia/lookaside/?download_info=AZurPP37ZsstbrgqnWyhl5yXyh-LO9e3gfJ2JZvvI6MgsIvbRwQoxbBdSEoozwbz87XNE85KSBskAQd1vm01Nz5X4weybhAe8krDe3roh1zGhs8_AlOVeb5Av1hfq2Dw1BAYoGwb6_as_J52zJqH73-R58KD</t>
  </si>
  <si>
    <t>2025-12-18 13:47:53+00:00</t>
  </si>
  <si>
    <t>2025-12-20 14:47:57+00:00</t>
  </si>
  <si>
    <t>https://lookaside.facebook.com/mcl/multimedia/lookaside/?download_info=AZuyGu42dcQrGJG2kEOUoRh6S_EMHVRHJt0bm0Qhu8CxMQJFqCjpsFN6LD8D4OatrNjbRAXNCY-ix797_oDexI49wRX5052gUxM6OpwXu_hyUrmGN8P4I_iYpLam7NmS3vLdrf0bJKKUbeEUesirgjCCSutn</t>
  </si>
  <si>
    <t>2025-02-05 07:23:18+00:00</t>
  </si>
  <si>
    <t>2025-05-29 16:39:54+00:00</t>
  </si>
  <si>
    <t>https://lookaside.facebook.com/mcl/multimedia/lookaside/?download_info=AZtfYWeix6g5YW3bIMXZq-FNS7CNsbzXDWeqPvEwSrGi0cg76MqkSV8LVkIaTQyRaK9tXlODZ6vqY63Ohw6p_CHN7znt49gFARgv2z_ZEnwmr8hDQOIHSvsdXu082lfr4Cjfg-fG3XcO3bdAXpR-ZjJQv1E</t>
  </si>
  <si>
    <t>已重新下載</t>
  </si>
  <si>
    <t>2025-03-20 06:38:13+00:00</t>
  </si>
  <si>
    <t>2025-09-12 06:23:34+00:00</t>
  </si>
  <si>
    <t>https://lookaside.facebook.com/mcl/multimedia/lookaside/?download_info=AZvvjqweJtJSekxslO_NVgSezoXoFGFtTeXMl3cF4XfxQUbxvuHo0Xr7Spb7zs84emK_NXGkw-ACRgskTvQxtCQytap1hH-wihSKefuMhlBWRbQwIxS1ZtD3trRT-3_xpwtqLiiZCsV58ObWF26WBvBWADIt</t>
  </si>
  <si>
    <t>2025-03-20 08:43:23+00:00</t>
  </si>
  <si>
    <t>2025-08-30 18:40:30+00:00</t>
  </si>
  <si>
    <t>https://lookaside.facebook.com/mcl/multimedia/lookaside/?download_info=AZs41eGyQZeV6H4_v4zsiBTujXYrFd2wd_BfZ_UJBjbG2HIlV09u0SQVBhbr0F4tFGP_AwKfYtVsfoSySMLb1i8LAX1o6vnVEuMXjkskWGzoF-0wR0AJWhI4AMq1uMJEjqXRLpzahKG-iUWakGC0SIxpwzQ</t>
  </si>
  <si>
    <t>2025-03-21 03:53:49+00:00</t>
  </si>
  <si>
    <t>2025-03-23 06:43:54+00:00</t>
  </si>
  <si>
    <t>https://lookaside.facebook.com/mcl/multimedia/lookaside/?download_info=AZuJtQLyZ9dAzAp81EgQXZ_hXechE3NtrwvB_sO4auN-w8M3hfxMADzo8rEaq9EPZN22s-sd_0aN4HF0T2ksvSRmYOY2dsItQqz1CtsPGbXEoWanZxVCqRxG6gCCjWaDHJCBnYHdzIuNMt97ITO7SdWf_gff</t>
  </si>
  <si>
    <t>2025-03-26 09:28:10+00:00</t>
  </si>
  <si>
    <t>2025-09-08 11:21:49+00:00</t>
  </si>
  <si>
    <t>https://lookaside.facebook.com/mcl/multimedia/lookaside/?download_info=AZv17VwAqyObic5gZZ69liCvX9-LEGImF16CxyG-Qhz1hDI9aAtYhYJjkJb4cavT1VMeTUdziY0DJdBJACilzZrMhHNO2fN3ECpWPpJ1eGXve2l-qTnjX2JEtamGOUHP6TH6Dq4y0IvMCLXsLBLDX0K5M0M</t>
  </si>
  <si>
    <t>2025-04-08 09:40:29+00:00</t>
  </si>
  <si>
    <t>2025-04-11 14:30:34+00:00</t>
  </si>
  <si>
    <t>https://lookaside.facebook.com/mcl/multimedia/lookaside/?download_info=AZvnwEmZfhnwK3-jsAPFl8bUgiNb5UcxpPKUnFWa8bRmS2h5W6J9uRYqVoibSiqgmCvJRvNLjTo5FJ_h6Ivnv5i3Cu7DaSji_vGT6oPdpAa_VhtdiGO2TcxV7BgKk1TXLsrphmVvzMRVJdqirZVJPUQyCaGY</t>
  </si>
  <si>
    <t>2025-04-12 18:21:17+00:00</t>
  </si>
  <si>
    <t>2025-09-05 12:01:47+00:00</t>
  </si>
  <si>
    <t>https://lookaside.facebook.com/mcl/multimedia/lookaside/?download_info=AZt_KVgrF1qQscRPyBVD9TODU_ryzJslZpPhuf0l_0uYUQra34bkyeYGgv-Gwd3AB0y3rpGlOkIB2ir7vZY68VzvZIzmR8biUfC5s9fuJgYaxcV_KKi97d3OhP-drggiiO5taVx7lWlCNkBEmfAGO7WtAeE</t>
  </si>
  <si>
    <t>2025-04-26 14:24:02+00:00</t>
  </si>
  <si>
    <t>2025-04-28 15:04:07+00:00</t>
  </si>
  <si>
    <t>https://lookaside.facebook.com/mcl/multimedia/lookaside/?download_info=AZttEx7YaTnFjMyOuEDOwRLhTJAhcM_N0VOtGbf1MTrUPN1-_GR4GfBUrlwwILEvS6qvyMH5ctRXJb9h9RSNbUDxJYleeUCL50QMpeHTH-prTAUgXDzZidbTqNwzl8RsFLJp6U-kD8Pd14L1zVrK5V5rGno</t>
  </si>
  <si>
    <t>2025-09-24 11:29:26+00:00</t>
  </si>
  <si>
    <t>2025-09-24 12:00:48+00:00</t>
  </si>
  <si>
    <t>https://lookaside.facebook.com/mcl/multimedia/lookaside/?download_info=AZuiVSa2PwBr-jvueTw31bq4IRU8QES3kPr0Foi_yDXIpUIEKuqs4DBe5Bn55uTU4zpUhQIknGTua5Jr_tYcR4wRgF-l_chlS11Vw1_6vA_TRUpApI-lsSF7xGeAxj6McWwqS7YGJWz-s3sneLGWmh4WQJsw</t>
  </si>
  <si>
    <t>2025-06-06 11:43:40+00:00</t>
  </si>
  <si>
    <t>2025-12-17 15:23:29+00:00</t>
  </si>
  <si>
    <t>https://lookaside.facebook.com/mcl/multimedia/lookaside/?download_info=AZufqzvXa07Se0fpUw1kxUJCeKN9tB-TQcnLObFUBGZo72YncOP-_s1yIcVECmgtTuI7eCYVs_iV52OezUTwGIJ491gHWYy1fCcOCGCLKP_8AKVkKNEqv1UfznAucEMCKJH_J4n5kjZNUJp9BnBVxIn8_-9I</t>
  </si>
  <si>
    <t>2025-03-23 07:21:45+00:00</t>
  </si>
  <si>
    <t>2025-03-25 16:21:51+00:00</t>
  </si>
  <si>
    <t>https://lookaside.facebook.com/mcl/multimedia/lookaside/?download_info=AZvje7-AF2jYaOM3Ib11edSrThWluhCMeFlZlmLl4pzvpDBJApL5uNp-qyPqj7_nwLfx9QHcC7PTrvys11E6UmB57EG8i_8kmgel8yU3BegZpxnQeJ_5IK4ICdYCvppCt3kwBSWNF3Oif9LpfFXlxfvSYT-0</t>
  </si>
  <si>
    <t>2025-03-23 09:57:28+00:00</t>
  </si>
  <si>
    <t>2025-03-25 12:57:34+00:00</t>
  </si>
  <si>
    <t>https://lookaside.facebook.com/mcl/multimedia/lookaside/?download_info=AZv1CnZEyjIAnUGkMkm-lkoeAxrR3Ft8wpwp9t2hwjbZT7fSXr1D1bL-Go3O1CfH4KO5O2q_ODTTln7QO973km5MtnMi1HuPZpStBuUa2QDKA70mXEUvfIPlbMnq4aOOt1k1CJF8Hab0WtHqnl2CpQdkyVKH</t>
  </si>
  <si>
    <t>2025-03-25 17:55:41+00:00</t>
  </si>
  <si>
    <t>2025-03-27 19:55:46+00:00</t>
  </si>
  <si>
    <t>https://lookaside.facebook.com/mcl/multimedia/lookaside/?download_info=AZsvLe8ATWe7_JNIs0PBGIRA4JBGK3m26P8qUJA_meICos6IY8GVPSBRfMp44MPpJvA7GjRWi_3TbWtDphwv8gv_KJSSMeauYhp6pm9Ask_vdRjGSyV08qvm7G74jmibxcGyLQUnFXZC1MiUcfEekI-dtURM</t>
  </si>
  <si>
    <t>2025-03-26 01:11:55+00:00</t>
  </si>
  <si>
    <t>2026-01-14 22:44:45+00:00</t>
  </si>
  <si>
    <t>https://lookaside.facebook.com/mcl/multimedia/lookaside/?download_info=AZtl98pi4kfOaAhd0S2w-f6nSbVkUVEEPTKt_uX3PAUL7XLSHlASdB6omFFQ3KZLlX8M84g9APINVyE1cV_5yWEMQsFEE4L5FDrED31ZhLELH68tfkydQyBBszigWvYQcdsTgDb4klBeR2dHm-mnxzUOcBI</t>
  </si>
  <si>
    <t>2025-09-04 09:14:09+00:00</t>
  </si>
  <si>
    <t>2025-09-05 10:54:14+00:00</t>
  </si>
  <si>
    <t>https://lookaside.facebook.com/mcl/multimedia/lookaside/?download_info=AZuLYGbuwwJCghz_oOgjfNNS_GN7zL1Gkp-4Xj5W5X3sQyPH9tt6RmtppwQkXK4IsQv_JwB6cgsyAfp-fFrcPeWVeDXVWy_gDind2kI2uf8Gkar8akKQmHfDo8DzyO6O_KWBthPYmOflW1ByvNay7NSpTZU</t>
  </si>
  <si>
    <t>2025-11-11 07:14:10+00:00</t>
  </si>
  <si>
    <t>2025-11-14 08:04:15+00:00</t>
  </si>
  <si>
    <t>https://lookaside.facebook.com/mcl/multimedia/lookaside/?download_info=AZtchUKsfldBDm7z8Iqs_zlVU3AbDYnaz__IE36AgbdheUrenixOXf0MC7vzj2qhASIMMz8YhsHHUl9uKvhJWFgDucpRvqTAWyjQHAYxCMRGvt9L0iL1Z61T6WfRv6og42zhtPF0onefLzu4EBEVdABeJy92</t>
  </si>
  <si>
    <t>2025-02-26 13:37:30+00:00</t>
  </si>
  <si>
    <t>2025-04-29 19:59:17+00:00</t>
  </si>
  <si>
    <t>https://lookaside.facebook.com/mcl/multimedia/lookaside/?download_info=AZuuXfQadBZmecEnY8NOjQ9z7M0mgRhW8x9Q7SplhC-epolGB0Ncxc26Wj4gvgczTWvMfiMGAFRjZaopv3aFSR1y2Z817cAPazyQBnfSg_vPNTOu7E8t7JxDL7R45o3jlfTbL1eBmohF8j63gtHmc3CXUnE</t>
  </si>
  <si>
    <t>2025-07-08 06:41:06+00:00</t>
  </si>
  <si>
    <t>2025-09-08 03:39:11+00:00</t>
  </si>
  <si>
    <t>https://lookaside.facebook.com/mcl/multimedia/lookaside/?download_info=AZsQ6LW3KX9gJyCT1hP-uv020wks8lpETCj17hp2Y6pJ_jVQCAQ7hH9z-7UTLLuJKJAXmTeIvB-V_sfBHBaEUWrNKOGEH_NjEefSdcjmejng7yBsBSjXvQiyccFT77msuAE9MyA6GUvPtaALvhxJyxSS7Q0X</t>
  </si>
  <si>
    <t>2025-11-10 09:02:52+00:00</t>
  </si>
  <si>
    <t>2025-11-12 09:12:55+00:00</t>
  </si>
  <si>
    <t>https://lookaside.facebook.com/mcl/multimedia/lookaside/?download_info=AZsjUBdPnAlIZ6tNAcJ7RZhsfta7eXLlzn9s3WJ3i68zH0VrXKKeCxJkcFIRKRieMGt7arX4yjp_d9hvG0asIIV6tXDv6cdM8V9-vZ88_itYiwFLVSgY7QppjAmMYxRWoEpOkbklW7ccQ4wJYB8Mfv_JE_w1</t>
  </si>
  <si>
    <t>2025-03-20 10:15:25+00:00</t>
  </si>
  <si>
    <t>2025-03-22 11:45:30+00:00</t>
  </si>
  <si>
    <t>https://lookaside.facebook.com/mcl/multimedia/lookaside/?download_info=AZt_U7RDw7WzBns9GWYdeVvSoYCXfKvwcptHL9ygk3hJ9xbGBwkeZqwgpGBR0i1HDGaf_ozYLzLppL8McQ4NtHyQ_U-8VB9uNvpOCtDviRv5VatOH57gwQ8-W91-OfuLeM9Qq3k3SRMR0lGJkAOPnyx-JrI</t>
  </si>
  <si>
    <t>2025-05-10 06:01:18+00:00</t>
  </si>
  <si>
    <t>2025-08-06 15:28:17+00:00</t>
  </si>
  <si>
    <t>https://lookaside.facebook.com/mcl/multimedia/lookaside/?download_info=AZsjRDDOuk9XME54KYQRFjepbhgyAou7w4lB1pYMhRkiOB2OIWXUjDh8RlGnhrrF20PDt20kJp8r53iAjvwzJLXfP0xccZNeZ_tMb709_4rYDWKjHZXWk-dHq2F7uI564cZM-kBu_TnppauR1bNQPn1A6QU</t>
  </si>
  <si>
    <t>2025-06-07 06:00:26+00:00</t>
  </si>
  <si>
    <t>2025-08-06 08:52:31+00:00</t>
  </si>
  <si>
    <t>https://lookaside.facebook.com/mcl/multimedia/lookaside/?download_info=AZuLgABwrpIU4zhs1hqor1LBKWx1WxsySONiwSxdRSQMdh4AqhjGvlDCJRtOvx1LcfB2FxVAXdiZgvg21k4u1Uu1pksRE2Ij-Us21WGcr_PsWVTz0hGehNECBWZlQKAbUEMB7GKcB-_cIs0OhBVZLNzLEKg</t>
  </si>
  <si>
    <t>2025-06-14 06:01:35+00:00</t>
  </si>
  <si>
    <t>2025-08-06 09:43:36+00:00</t>
  </si>
  <si>
    <t>https://lookaside.facebook.com/mcl/multimedia/lookaside/?download_info=AZsde-iOhY7E-DdQIEg8_zTyuLIO7RjVj7E8yPaomf1tFbairaxsWh6PasLNcQ7fS8LdOHxNYZMhWpB1mhJfUJsc0avJL4Ud6lpRupYC51BKQ3bvcV8j4bz9_qjdmvjL5pviS2ZruIjRsUplkH4om6x6gToh</t>
  </si>
  <si>
    <t>2025-07-17 09:32:36+00:00</t>
  </si>
  <si>
    <t>2025-08-06 15:52:27+00:00</t>
  </si>
  <si>
    <t>https://lookaside.facebook.com/mcl/multimedia/lookaside/?download_info=AZvh3lMDW4z4VJMGof6H1mj0YW6eHD41WNg1-l0ISitAlFMph9X88lo6i5OpbxmftDH4dpgyY47cd2or6J8I-I53DcH_POkZk-isLDsn3LlnRekVZN8TEl9mHQwhabpU-Fv4fpnBNVlzuxiankYRtqA7oaTq</t>
  </si>
  <si>
    <t>2025-07-19 06:05:19+00:00</t>
  </si>
  <si>
    <t>2025-08-06 16:14:41+00:00</t>
  </si>
  <si>
    <t>https://lookaside.facebook.com/mcl/multimedia/lookaside/?download_info=AZscYtzyksKILgLa9Hufa8YHMYVmn7HPhVIgKSyfqYq-4TATemiSi3gK0Iek2BllSrzxzqYprcq5u9dS9WXx5d6UbKcFzS8NXN7KIYnB2dPJXpkbpp9e2t2pg2Yod50SSiiCLenkCpaTEgSdEYwCYmAYtxI7</t>
  </si>
  <si>
    <t>2025-08-08 10:02:27+00:00</t>
  </si>
  <si>
    <t>2025-08-11 03:18:04+00:00</t>
  </si>
  <si>
    <t>https://lookaside.facebook.com/mcl/multimedia/lookaside/?download_info=AZuQdtd3v0DuSs23Ss1JhN8HrrGBX4XjP3CGAvmQKr9jXohiU-VymFc0KIILzP5-w38rtYt1g-zoupDBmNy_o_ln7iCq8Z0Y46v6Gy1XrlA6-G7-e1X0ISH30vivRAm09Bh_kOOA1wBA61zMKYFGDB4ZK6HA</t>
  </si>
  <si>
    <t>2025-09-20 06:04:21+00:00</t>
  </si>
  <si>
    <t>2025-09-22 07:45:11+00:00</t>
  </si>
  <si>
    <t>https://lookaside.facebook.com/mcl/multimedia/lookaside/?download_info=AZupZKueawbr3hPSh4-5evRdWHXOowWh48fFxYN7ByN6JMJeVcQP8N2Na5K8oHP_5O3OluGR0hpaqEm2Ko2nwrSaIapPYBfwzl9BQ3NX1-CZYSzwnwPR1rHUKcc4LWMd7dFaf0SnhbWHMVaECEDMlXN1TYRL</t>
  </si>
  <si>
    <t>2025-10-06 06:27:46+00:00</t>
  </si>
  <si>
    <t>2025-10-08 08:58:18+00:00</t>
  </si>
  <si>
    <t>https://lookaside.facebook.com/mcl/multimedia/lookaside/?download_info=AZuBE9EovxIwCzvHy-equf7ErTPoIDGyd7l8zwAlkV3I6PsbfcM7zfidlidfeaBptZfJSLqzq1_GfbIsH5yOLoSg6-ysjL4N8LBoG6A_j4TuW3nemzjS5gt_O6VOcAqWhw-ZTBiRqzSm5oIgFpKwHOoO1gQ</t>
  </si>
  <si>
    <t>2025-10-09 05:26:48+00:00</t>
  </si>
  <si>
    <t>2025-10-16 08:27:18+00:00</t>
  </si>
  <si>
    <t>https://lookaside.facebook.com/mcl/multimedia/lookaside/?download_info=AZtN94oYc3SronX-GWHCKgnAIf0jcXwr0kt9iJ26m09aHVxbs4Vd4ftz8WALXJLHTs5oOndXMfX_Bo7ygTq8ui9uM6v9ra8yhotOtjGNYl_4JetpwdPQctwGig4sDX-MPbbUjlHNertTIOojYyIgknury2-q</t>
  </si>
  <si>
    <t>2025-11-06 06:56:14+00:00</t>
  </si>
  <si>
    <t>2025-11-26 05:29:00+00:00</t>
  </si>
  <si>
    <t>https://lookaside.facebook.com/mcl/multimedia/lookaside/?download_info=AZt55KqRfe-cgBj2Ij3oIthJff3vmz_OYZ_IrtJFq3BRP9RwXKlJ7JciYa4WWLS4hBwlpEQUTKf-Ms_N-zMuw1JIRxPdXHFKPs087JzAjGvouUAxHTyNBzF6FS4ZLLR6lwi2e6oXKi6gP4TH0p6VCqp_1z4x</t>
  </si>
  <si>
    <t>2025-11-06 08:12:13+00:00</t>
  </si>
  <si>
    <t>2025-11-10 14:33:15+00:00</t>
  </si>
  <si>
    <t>https://lookaside.facebook.com/mcl/multimedia/lookaside/?download_info=AZsJZ1AyC_0DVvBMS56lp1wvx4-REEPfbyoSiXNnvEn3g_1nBw-EsIAjusxN9j_Zopue4GQelCFqU2k4FZbhkBkyz0alyde5IDWkXmFeSfx3VnchACHrPftjkUvp3jMZ6cPNZhms5-il2dvpRR2uWc_poJrG</t>
  </si>
  <si>
    <t>2025-11-06 10:24:38+00:00</t>
  </si>
  <si>
    <t>2025-11-10 01:55:33+00:00</t>
  </si>
  <si>
    <t>https://lookaside.facebook.com/mcl/multimedia/lookaside/?download_info=AZseJqRvaGGMArWdbusSY4Fe59dXuTsMHMjZVfqvWbgS10yPDj48Q0ALCrmyVFlLldcXF-ppXmwV_COAp4XhVMbERWTgpsU6n0QDc0t0yeQFQFUeuYGLx3sNeZJfH0TLTBB-VMcQISDy-GJpdTo9EKzQpG6M</t>
  </si>
  <si>
    <t>2025-11-08 06:01:45+00:00</t>
  </si>
  <si>
    <t>2025-11-10 23:53:30+00:00</t>
  </si>
  <si>
    <t>https://lookaside.facebook.com/mcl/multimedia/lookaside/?download_info=AZtMIsUBfrTOXq-1HnqLELQKgjW6V7Z3tga5PH2ka7iIbhlhHJ-f2d-1Q1PjFZt-vq5Df-YdnU8HRDMejJHnK4Dr_yYTaUredCJ5ImRt39fDOEGMJPlkXLFaesz8nMxwkjO_qMhn32e6DjuBz67UlRQ5QN2B</t>
  </si>
  <si>
    <t>2025-11-11 10:47:58+00:00</t>
  </si>
  <si>
    <t>2025-11-17 08:38:04+00:00</t>
  </si>
  <si>
    <t>https://lookaside.facebook.com/mcl/multimedia/lookaside/?download_info=AZuN6RgUmZWIl92j5MsfKYEyj1Oj3UII2EFiiQD2LjR4YK4L85dZGfczegRogsVL_Solu6u9-DEHRfaJCVv1g6JLpI1IKgd1-8WScEARIM-VoJt8DuzGoadxGG9h_xzRqQ_kXpf4JkHX9XwMbcXfGu-m9L1m</t>
  </si>
  <si>
    <t>2025-11-13 09:30:29+00:00</t>
  </si>
  <si>
    <t>2025-11-18 17:21:00+00:00</t>
  </si>
  <si>
    <t>https://lookaside.facebook.com/mcl/multimedia/lookaside/?download_info=AZvAozF2r11uvlrYlNfn6XDE42WqY8MsuQon_KcwP1TkaTcGSmwGj_9_QCFTDlGgsG9dGe54hQQMIbVbUe_jS1XsLvRb_qGFiCkt89nO7i7avWuUQKuUDf4b4YqZA1OU2RmX2J__7XuESMCUqHrepS0ygv8M</t>
  </si>
  <si>
    <t>2025-11-20 09:32:03+00:00</t>
  </si>
  <si>
    <t>2025-11-23 15:52:08+00:00</t>
  </si>
  <si>
    <t>https://lookaside.facebook.com/mcl/multimedia/lookaside/?download_info=AZswDn-_r1qsk2fOUk5nBQ9RThbD2n4AnlkjVV4Donnn_IOTlWU0FOwpUrtUvyOO_Tq1jpwbEbi0LNouQCs3VPpuVH91mD-yVhJrXVheEjNZ-U3qbetzzDq3jOpdllkp5xRxHlaeMLEFj7ze0nmdGRhkVTbK</t>
  </si>
  <si>
    <t>2025-11-23 06:04:30+00:00</t>
  </si>
  <si>
    <t>2025-11-30 05:06:40+00:00</t>
  </si>
  <si>
    <t>https://lookaside.facebook.com/mcl/multimedia/lookaside/?download_info=AZunwb7EZgikZLWbHoXDgoeiUYIZPWOnXPMQdlOvPAVHjNkXsPJVv-B6GJ6SOVDqAlT3loBRzeaUCGiYO1ZswwHqIlrgRkxqbkRH2yWp0Bl9qZvSIHRP4Mn_ASBUCHwXWm5vRpxtf-SOkOWYesh8NDEqRZMagg</t>
  </si>
  <si>
    <t>2025-11-28 10:52:33+00:00</t>
  </si>
  <si>
    <t>2025-12-01 00:33:00+00:00</t>
  </si>
  <si>
    <t>https://lookaside.facebook.com/mcl/multimedia/lookaside/?download_info=AZvYPi1ddUkdFAQL8NARuQmyr3Bf3EwxStGBIYjQNvI0kybcfEMpb0kGNdqHHqH_oLC_fPCZUZAPd-HzhLJst5BoxgvioJsiphpHNHUzYQDA2l78_gTZt7ZbaiLMIDESmEyY0QWSxsl_K5uqtprMt8CD6n0</t>
  </si>
  <si>
    <t>2025-12-05 09:31:37+00:00</t>
  </si>
  <si>
    <t>2025-12-11 05:31:45+00:00</t>
  </si>
  <si>
    <t>https://lookaside.facebook.com/mcl/multimedia/lookaside/?download_info=AZsnpD4szidE9VjvsODyd_SYqfxHAKqYnUqzZQQlYZPB5TGi2U-GgPiBDA00eT2vlFqnzTHR1HmQXNrQaNuFXO8qaUOcYcGmoMglu__ROkmSDKN4Kq3UY3J0c12xHctSnBskXhQRGDe_HJRU0fxPbGhXEvnEtg</t>
  </si>
  <si>
    <t>2025-12-10 09:30:18+00:00</t>
  </si>
  <si>
    <t>2025-12-13 07:00:22+00:00</t>
  </si>
  <si>
    <t>https://lookaside.facebook.com/mcl/multimedia/lookaside/?download_info=AZuKs2ky_1YBQa_wbRJz-tLiKWjJnHx8cfdf2x5wNRILucx3EteSGi62tGQsLyfP6x4gJJbMqDD6GkOMw-gTMVaF9sm2lL_EaGYAaSWUNcS5eUA_1x1OF0oVy6P7sXSdiUMtKVSz_L1n-qTEgSeeEFonynpT</t>
  </si>
  <si>
    <t>2025-03-06 14:06:36+00:00</t>
  </si>
  <si>
    <t>2025-03-07 10:36:42+00:00</t>
  </si>
  <si>
    <t>https://lookaside.facebook.com/mcl/multimedia/lookaside/?download_info=AZsalFLiU51ZMY3weOc5Dzvj9uzuIOV5X9UoTZtCCQjJqqWUuHywj8IPY69Ka5WPc90JQT4RvCqlVXX8m26mSsHa_0O2TvEJplmOMRUZXC2_cQDq3hni4i8EWwvzhTMNPZUPlbkGIdGnkSfeJRduHW5XWFSO</t>
  </si>
  <si>
    <t>2025-03-06 14:12:16+00:00</t>
  </si>
  <si>
    <t>2025-03-08 15:12:21+00:00</t>
  </si>
  <si>
    <t>https://lookaside.facebook.com/mcl/multimedia/lookaside/?download_info=AZtszWuC0D62i2hIQeJJBHfvE0nW3ExB1BtcEy--eogyj7s9AWXlYFFHztKB1yWLvi1e-PGRrLdU7KXZ-QT1WaJP6ue6nNB-i6EQIxGJKvW53v_E2bsb0uzoLnfGzlsNa_MOIlgKaq_DNF6uo3GmTiLDagCF</t>
  </si>
  <si>
    <t>2025-05-17 05:37:07+00:00</t>
  </si>
  <si>
    <t>2025-05-19 11:27:11+00:00</t>
  </si>
  <si>
    <t>https://lookaside.facebook.com/mcl/multimedia/lookaside/?download_info=AZtyC44I7knRgbO5uZ5sdyCCVNoqWoGV9wnTfhW2lPbANZTKEbUDWLo5H-eJZaA_gKa_9JKukNuIgAxouEfOYMa-FbmoDkZ1rCSuMren04I_pHcLGxG_xZQz0asSCn67xdtEi4vAWQkgVcz7itfxiaOCnCQT</t>
  </si>
  <si>
    <t>2025-05-17 06:09:07+00:00</t>
  </si>
  <si>
    <t>2025-05-19 12:09:13+00:00</t>
  </si>
  <si>
    <t>https://lookaside.facebook.com/mcl/multimedia/lookaside/?download_info=AZtAvcKxgtN33YGZGh6kw23TtW2vxFdAejt4IK6PX4H8fgGbcW9oiotr31qwW9jJbp6L5DvQBJl1RAM7P9-xtFZRaJJ-B1kGCrF1XlRKsUUrvw2C3OFhOmaNdaj1hYSK2EiQblXlDTGCju6Vot80sz991r8</t>
  </si>
  <si>
    <t>2025-05-17 06:13:10+00:00</t>
  </si>
  <si>
    <t>2025-09-18 05:02:16+00:00</t>
  </si>
  <si>
    <t>https://lookaside.facebook.com/mcl/multimedia/lookaside/?download_info=AZtqwtmmb7BuG604BvKffLPv0vESkC63OrxVUoJglLw7NUsjqxI-TDBqyRkmXv0sNPIlVpz1AFZcNnYSbBaURZCVrQnFvG6qZsTwjcF1cbKFjJkM9sQANrYXKq_4s2diNtL7UUM-apF5dpvOKmCOrQCuIjA</t>
  </si>
  <si>
    <t>2025-05-17 06:16:25+00:00</t>
  </si>
  <si>
    <t>2025-05-19 16:36:32+00:00</t>
  </si>
  <si>
    <t>https://lookaside.facebook.com/mcl/multimedia/lookaside/?download_info=AZvdHSiNw0mswv6YAzwDwwhdNWmaXjS8Tm7GvnK2TN7bHg8uL-cnGMB7w5JeBE_gugoA7XKJNp9Uz27I4_q8mVeper0h3IdUdMqfbXqlLcSWYHYSCv4XjLNVRYisJu5mZ4wn0hb_hV4I9_FpMxyZLfaJm2hm</t>
  </si>
  <si>
    <t>2025-05-27 05:56:00+00:00</t>
  </si>
  <si>
    <t>2025-05-29 12:56:05+00:00</t>
  </si>
  <si>
    <t>https://lookaside.facebook.com/mcl/multimedia/lookaside/?download_info=AZsyYns3j-3lOKjZGuBUadi4Ji9_1zjivV6_F9IYK_DtNk65mTfupVNoerq_CJVpHL7m78M3-vzUkbVwR1B0sHAl2t3vSLZsCKGOAnXSnpVBPiXHluiWVEf52S_B2LE_OGHqWZrWfXBsTe-PUfgqkAlhOSsT</t>
  </si>
  <si>
    <t>2025-08-05 13:07:51+00:00</t>
  </si>
  <si>
    <t>2025-08-06 01:37:56+00:00</t>
  </si>
  <si>
    <t>https://lookaside.facebook.com/mcl/multimedia/lookaside/?download_info=AZvWesRIj54ORXzcI3TyFfW30wwj6AFcpLwXRoRtVnX_awPjeEI4JaTusL8G1hzC7tp-ZZIq5gkqafzQYRtHM6DRxfHr3hvQ0DxFEasYDFgMd2b3zu63nL-fiaYzxETgmBOGe1AomTz7LgmsBztGdPyw9to</t>
  </si>
  <si>
    <t>2025-03-01 14:30:34+00:00</t>
  </si>
  <si>
    <t>2025-03-03 15:20:39+00:00</t>
  </si>
  <si>
    <t>https://lookaside.facebook.com/mcl/multimedia/lookaside/?download_info=AZvHSVQ_3EQKkp5X_F3UULK5Y5qNEFKRKFLJo9OOZC61khJk6KFxaxUflFvBRhB3aSqvSo1WRxCS2fd6NZ0IeH2tuoGzSD814OMjYrv0vmhx99flWie18mkWSG4mp2XlnEJsFhhlMoRgnDwqfAmbz3G2h9E</t>
  </si>
  <si>
    <t>2025-03-04 14:20:46+00:00</t>
  </si>
  <si>
    <t>2025-03-07 01:20:53+00:00</t>
  </si>
  <si>
    <t>https://lookaside.facebook.com/mcl/multimedia/lookaside/?download_info=AZvzqi9v0vpkivXfLGPmnkMXLSH3SHp_FD5cj3A3ru4_7hQ9cY4rC2v2ZSHWqQYy9bPrttGR84AaOlJQbouiX9r8ji2ICVjNu2PwRmYjIJtU66J1a0bNRrPKqWtxza9syKcp1KqdiUvgOZznkmD54FxjyRU</t>
  </si>
  <si>
    <t>2025-03-10 14:21:34+00:00</t>
  </si>
  <si>
    <t>2025-03-30 06:59:45+00:00</t>
  </si>
  <si>
    <t>https://lookaside.facebook.com/mcl/multimedia/lookaside/?download_info=AZvQqJs-rZR4az6a1nIkJlHVhaDyhmZJQz5a5lQaax1hGIvS__80V8Ol9x808PNVMnKTLSp0qssHyK5W8Sko-vYp2Ni75JNHX9w55c0-9_xx5m_6zCcdoW54PI-3APnAZqhkfYqBq7--MO6OeIpVAODQjH8</t>
  </si>
  <si>
    <t>2025-03-11 14:14:22+00:00</t>
  </si>
  <si>
    <t>2025-03-13 15:04:25+00:00</t>
  </si>
  <si>
    <t>https://lookaside.facebook.com/mcl/multimedia/lookaside/?download_info=AZuz4V8A_GdavJY399Tdp_w75x8CFHAvvNP1yaiC6smeg23CuJfbyKkWttfrlkuNn_Eo5vTFwQ4tHmo5oUAkP4PG1oAweLtVYKJW6DZurblb2NM8U3_Ukej3nE9axSWJs6mqGLnOT6e_T7xcnHsJTYhXaCh2</t>
  </si>
  <si>
    <t>2025-03-12 14:15:14+00:00</t>
  </si>
  <si>
    <t>2025-03-14 15:05:19+00:00</t>
  </si>
  <si>
    <t>https://lookaside.facebook.com/mcl/multimedia/lookaside/?download_info=AZtZDMckiGAHSsITqjj4ysv2Xvqi2DSieog2jOsu2NUWjV2FibRBw9mXAXsLCJ0WcpZ1cirdk7AaJNoaobPhRAjsFfdAP9Alb0tbioEJkTXqLqE5AFdPTHFdylGg8E1t4CHMUuui6D9YO_47KahQOtbK4h4</t>
  </si>
  <si>
    <t>2025-03-13 14:08:37+00:00</t>
  </si>
  <si>
    <t>2025-03-16 04:58:42+00:00</t>
  </si>
  <si>
    <t>https://lookaside.facebook.com/mcl/multimedia/lookaside/?download_info=AZtr_R7KkBF1hMHiCg8HWvtCR2FyGVl49xPppqA4DTw6Xzkr8w2vwu_7worDsYhKqDyFa_gnG9_iLdjUCz9FXy-OABAHgIINrF64RqyUuHu-p6Qd26xxstf16gs3w7VofTaHeAHjD-yXs0Qh5drPE4L0IYSD</t>
  </si>
  <si>
    <t>2025-03-20 14:10:50+00:00</t>
  </si>
  <si>
    <t>2025-03-22 14:50:54+00:00</t>
  </si>
  <si>
    <t>https://lookaside.facebook.com/mcl/multimedia/lookaside/?download_info=AZvqKl3zVPDJP43d5Y6l4hSdu-ijBb1IyGndHQgtqSLVYSZuGNTt_bsNZp4IHiM75_eDPriN_rWjWAHfYJqRKXr1nUNKhkXBbAlCGb-ck2n4NH4OyhD5GD7E2Dc2J3BVQ1CfTQ9rOmYVVt51S1T60KOT0XKi</t>
  </si>
  <si>
    <t>2025-03-23 14:40:42+00:00</t>
  </si>
  <si>
    <t>2025-03-25 16:00:47+00:00</t>
  </si>
  <si>
    <t>https://lookaside.facebook.com/mcl/multimedia/lookaside/?download_info=AZuixF-j7mQWU0_-AMjtbPcJ28dsqAzYmsRYu-5KKR4HinmwTCH_CLVL2KU3dH2zcJ0i5NywWY9XjSIB4b1S4xsl1eUo32aTk_q-Z9JUaNNAlJoml4T4GWKoaiVIjE82YsD7yJr2uYZW-gJr-9v3fMG-wflU</t>
  </si>
  <si>
    <t>2025-03-24 17:18:27+00:00</t>
  </si>
  <si>
    <t>2025-12-15 15:17:01+00:00</t>
  </si>
  <si>
    <t>https://lookaside.facebook.com/mcl/multimedia/lookaside/?download_info=AZsCYga2zP9OEx1HDgCOmjMXVQvA11HbXB5Lco8a8cfdrnUTWSdls9_jMFgN99cLL--lfVb7JE3kTCynS_cDUdwx346g_PCPRfAhPa1WVDdugPIxkIZMmoVAzaPbyPBTbiQaxcBSEFPyU_yQL9Rg8npgRjk</t>
  </si>
  <si>
    <t>2025-03-25 14:40:05+00:00</t>
  </si>
  <si>
    <t>2025-03-27 16:00:09+00:00</t>
  </si>
  <si>
    <t>https://lookaside.facebook.com/mcl/multimedia/lookaside/?download_info=AZtZM-e78h6leVFoe03jQUa4YPx5JhK7zlUdWbckJKvoxK83Wp2paDr1JrWfY9B5CZtNs5yuuDSzBaAQoXzLI2OU63OofPPx9R7ImxtBL9LMngOeEND4qFMrN6rtcS6lB6fH8_Uo3GaXFXPeaOdyStx8zH0</t>
  </si>
  <si>
    <t>2025-03-27 14:18:37+00:00</t>
  </si>
  <si>
    <t>2025-03-29 15:38:43+00:00</t>
  </si>
  <si>
    <t>https://lookaside.facebook.com/mcl/multimedia/lookaside/?download_info=AZsHh9ZIHwlvbaK-FiEP2k8d0NTz44YwAOOi11UbPfzsgFaqFguFSO0XRAjtIw0v9A1le6ho6UpOS-IfzKHX0gFpdVjC1hVxU6fswaNXFViDnE4ibfcVAATN0IOvmytGpo6ffgIaxpAyjoRKtjZnbZSKZqZW</t>
  </si>
  <si>
    <t>2025-03-28 02:30:51+00:00</t>
  </si>
  <si>
    <t>2025-04-06 20:33:39+00:00</t>
  </si>
  <si>
    <t>https://lookaside.facebook.com/mcl/multimedia/lookaside/?download_info=AZsNVAlnBh_AF6Wdp_E-aX6mVqrpIb23QLGxSMhgnJECz1Qf8dCZMuBasfS61NqGE8b7h_p_PV3kFOrOA3wD7xZwvZeT1jf8H6b7oFWSnfu5vCF-Jptb9fU1ZxX9lqzy6Q0mMqjruIP07cFwznmNk57rNi0</t>
  </si>
  <si>
    <t>2025-04-01 14:24:34+00:00</t>
  </si>
  <si>
    <t>2025-04-03 15:44:40+00:00</t>
  </si>
  <si>
    <t>https://lookaside.facebook.com/mcl/multimedia/lookaside/?download_info=AZtn1ZNE1pV9MvlQvajllTs6VtkYphzsWEadMm65C4fNWKbO-YeMTyPquH4QaTOE4VlvN9T-LjQJ5ffKEdHKC2TjKJ4F4XfwMwwPH9y-9X4ky_Xai7bGAmU2wdHOa0wP2RVULzwDEUuvwoF28vr-8j4ALss7</t>
  </si>
  <si>
    <t>2025-04-02 14:10:43+00:00</t>
  </si>
  <si>
    <t>2025-04-04 23:50:49+00:00</t>
  </si>
  <si>
    <t>https://lookaside.facebook.com/mcl/multimedia/lookaside/?download_info=AZuly3NvekrSsI2xN-OOb5xZBQoWZLZXCfTzMHMuRQRkYDBWsSh12Pov_FJAMrBdlCYFskB6CqdnHK0tLnH4-MT6xiW48tHbYVlu0HEPsist3a4h_CFAMtVciC9BMSnXB_NuBx_wKnJLjIDl6eAvonFDdh_Y</t>
  </si>
  <si>
    <t>2025-04-06 14:31:20+00:00</t>
  </si>
  <si>
    <t>2025-04-08 15:41:26+00:00</t>
  </si>
  <si>
    <t>https://lookaside.facebook.com/mcl/multimedia/lookaside/?download_info=AZs3OakAgQS9FX9LpOuGAN3r3eRa0nkiE1g_TK3mUv4334gxq9urSvZofUM2CccdQNWVMd_XRsrX5LVaEewYwWvQhcvnHMzc-MZFyiVMBlK4TP7cAUK0RpD_GzsUdfzYJnFGmx9cKUnWZ9dQyP9vtBghZE_T</t>
  </si>
  <si>
    <t>2025-04-09 14:30:06+00:00</t>
  </si>
  <si>
    <t>2025-04-11 15:20:11+00:00</t>
  </si>
  <si>
    <t>https://lookaside.facebook.com/mcl/multimedia/lookaside/?download_info=AZtiFeQOXYG15kMBQKEgmkMdEKu7dogFMQK6riVFvBPh_xY6TXQ1UFH6o_7kIokJ8HxGHaVaJCceZCc0pzrf-Bz-yuUEBgLNdhoVkWCUONq2tHgL3HUxTjLIQnrMtpqUnTBzSnI6eJAq5km9YNiTcOI5rKE</t>
  </si>
  <si>
    <t>2025-04-10 14:31:34+00:00</t>
  </si>
  <si>
    <t>2025-04-12 15:41:39+00:00</t>
  </si>
  <si>
    <t>https://lookaside.facebook.com/mcl/multimedia/lookaside/?download_info=AZtlBMle9kFZe6wDuOlS-ghc0Qo3MP1T-nKd4V_kCS-QUULoCcnDkqnHPX1qOpWr3d-cOIAePLbODw4EXH5_GhpGeFKP_mMh-WXPezo4hOCiNCmHXUaWm-tZ9GbHbJJaiguFBxTiZgDD65mPPzf1qZt8RpY</t>
  </si>
  <si>
    <t>2025-04-12 14:10:55+00:00</t>
  </si>
  <si>
    <t>2025-04-14 15:11:00+00:00</t>
  </si>
  <si>
    <t>https://lookaside.facebook.com/mcl/multimedia/lookaside/?download_info=AZvIImrxTwmgsfYHUkHKjFOy-cqrpR3yA-l-SEMeCBTtEijXfxCVEhD8rs5s2OhH2QPNI7dtp9naLod2nsAEPLadU4p71KyB5M24tFCOkv8NEgCyujXWvgTLw8Y1lRr6wNnrGpHXKsBIMCSooUCXYllc4LM</t>
  </si>
  <si>
    <t>2025-04-13 14:58:03+00:00</t>
  </si>
  <si>
    <t>2025-04-15 15:38:08+00:00</t>
  </si>
  <si>
    <t>https://lookaside.facebook.com/mcl/multimedia/lookaside/?download_info=AZvCHy5GwtRjRvHUwxfMKFguucAaIoddd6gTsOusuCUPvHy-MBw7H3CIHHMjg0qFGrVjmahrH4FuPDSzxu5rIbc5tSY8bQ1rqCPKzpnDHS1tf1dbqeaJzTXPMqI9PfEZoF8-jzMKDXk0SMgBC9IhMMMxRadE</t>
  </si>
  <si>
    <t>2025-04-15 14:31:43+00:00</t>
  </si>
  <si>
    <t>2025-04-17 14:51:46+00:00</t>
  </si>
  <si>
    <t>https://lookaside.facebook.com/mcl/multimedia/lookaside/?download_info=AZvTGUQgkocIt72W7ocKgpQnRVQFILr_8JLoQVO1AeEFwAgrpC6EkkVS_g1dmp5Pgg2zUjVMoje-3W2NYZlWq-djBs5-w-VV5cptVUZbfkexboslhFa971YMYU3Wq_BmGaZG9kNjSar_YhHyb5U3fjidlVk2</t>
  </si>
  <si>
    <t>2025-04-17 10:31:11+00:00</t>
  </si>
  <si>
    <t>2025-04-19 11:31:16+00:00</t>
  </si>
  <si>
    <t>https://lookaside.facebook.com/mcl/multimedia/lookaside/?download_info=AZvBVrTlpI9GkdAATHPnyCVAFcbBFlwrTNtsnbsfGiLB3YextvkEVvU9C3Dl2M0HVQDxNu5FBENY7n4flIlX-eDBisX7gSY0pNwEs1e8qKtMiC9749whUyQ2scr2FMV-AIV55jYKTupuWaleIbBPs6l9CAo</t>
  </si>
  <si>
    <t>2025-04-20 14:25:29+00:00</t>
  </si>
  <si>
    <t>2025-04-22 15:55:34+00:00</t>
  </si>
  <si>
    <t>https://lookaside.facebook.com/mcl/multimedia/lookaside/?download_info=AZsrlJSv4SH_-1vg95mrZJhtTmbSukaATw_IIeLC9tfdtbmAX_POnZcXIZ5p03mdJ5mZAcMa4KIPpgsHOxnlBv4ys7RXU_mh2ychwha9GhDprKO8fxGSb_wnkrCeLvzPwo5pp_pC4UMpGzi6N4fUQTEzp7o</t>
  </si>
  <si>
    <t>2025-04-22 09:58:21+00:00</t>
  </si>
  <si>
    <t>2025-05-07 00:18:49+00:00</t>
  </si>
  <si>
    <t>https://lookaside.facebook.com/mcl/multimedia/lookaside/?download_info=AZvmK1XdBgbTcSA5G_45vEPWNZZT0EkqiVK-1Ba8Pe6mn5kzSFIsWFn-Ga7U9i8t7I7qLa20MLBa8U78kXSICnkEe630f5JFg6qSweRArgv5_uJSAfLpuM4aMVrPX7hLlMOVV5owU5Ns6iGmLlNUthqOCXQ</t>
  </si>
  <si>
    <t>2025-04-22 15:55:24+00:00</t>
  </si>
  <si>
    <t>2025-04-24 17:35:30+00:00</t>
  </si>
  <si>
    <t>https://lookaside.facebook.com/mcl/multimedia/lookaside/?download_info=AZvmX5uVtHE6cBjEW8i2MfVLX0kmJRsYwX3eyL8PJULYne_GZ73I56nv2IsZmohd3jJA-VrWCNqcxvpRnrS7kRzFZjEJwbrg1BRTA9DPLo3DGYNPI9jGlKAtuXSHCVs8lcJKim6SyAk0Af1zL9bCFE4eXWed</t>
  </si>
  <si>
    <t>2025-04-25 04:43:30+00:00</t>
  </si>
  <si>
    <t>2025-04-27 09:33:36+00:00</t>
  </si>
  <si>
    <t>https://lookaside.facebook.com/mcl/multimedia/lookaside/?download_info=AZujVqfM9mQ18z4kSkgDXoyqxMu2eoZ3IhOr1Gdx4WSnCiou4hz7Vctf-42G33ddfObk57TnKKoghlnXDEsmB4WtstqWKxWSsxHqZtLucQ3Qrxd3ChKQoCBEHi3ANlRUg-iqnqMMK6by80Eo8BEIA9gc4DlA</t>
  </si>
  <si>
    <t>2025-04-25 14:28:42+00:00</t>
  </si>
  <si>
    <t>2025-04-28 03:58:48+00:00</t>
  </si>
  <si>
    <t>https://lookaside.facebook.com/mcl/multimedia/lookaside/?download_info=AZs6dO6vjztNG2VCnmW6vZPNGPPCk2c5NgZC4tgYhggiP55LqrQ8vcOQqpdaDMryv8TzcTVbwFJZ9ElRVK7KDNJtBme5W0arlDsJU-xFNmdVifbrw_kphuUB359nt5i0AxIs1HiSnogk6wMBpD7oPIVtS7k</t>
  </si>
  <si>
    <t>2025-05-17 14:25:26+00:00</t>
  </si>
  <si>
    <t>2025-05-21 04:55:31+00:00</t>
  </si>
  <si>
    <t>https://lookaside.facebook.com/mcl/multimedia/lookaside/?download_info=AZtywgru8SrdicoQqFDJxPHyDoDqkzBI9bhmfgkxqglsga7WSghbpIf9MZo6oSZZ4eZIXAfI5pbD50nMBU4_AoxSN2ap90XnR7Bqx1qk6pRMO7p2VBw1z_Ogxy_hjPOzG6-XvMnIMaXTn9f_DGlW0XW2mZBT</t>
  </si>
  <si>
    <t>2025-06-12 10:06:10+00:00</t>
  </si>
  <si>
    <t>2025-06-15 09:56:15+00:00</t>
  </si>
  <si>
    <t>https://lookaside.facebook.com/mcl/multimedia/lookaside/?download_info=AZtemhA6JOG6YNETQq2zzD1b0n1FEwLvyFgxiXakv9wnQtFR4BxaMt7r5qGa2U8DLZ5I1W69RtIA2zMJqEsPVKAFQt970oIbo0bYV9e0aR28EMgdCDvYaV3KxPRo38dy5fHtptkN-iA6jDYVymxG9RcfKjvV</t>
  </si>
  <si>
    <t>2025-12-29 03:37:04+00:00</t>
  </si>
  <si>
    <t>2026-01-03 11:17:10+00:00</t>
  </si>
  <si>
    <t>https://lookaside.facebook.com/mcl/multimedia/lookaside/?download_info=AZtZhKzeC6fb_05bU51qQZeCE2hjUYZR5f9ms5t8DyzfBDuXkzrrS7I3sxPibPYrj4t8svQSiHHWDUWl3hegrmDR11WMNqL8xwKEYYsso50kCYkJfGq4-TyVQAJ6pUoiszD_6WbiVdDzjIt5tD923zozbSc</t>
  </si>
  <si>
    <t>2025-12-29 03:40:01+00:00</t>
  </si>
  <si>
    <t>2026-01-03 14:40:08+00:00</t>
  </si>
  <si>
    <t>https://lookaside.facebook.com/mcl/multimedia/lookaside/?download_info=AZuYhbJH53wpSWkvycG4NXy6eDiAbzNZ24UTttECYFyof5V9HdY_rOcURPerZyKd36-AeiZowl-U15TjjOkqymZhCmH3irKwhNpy1_9S3__Tow53CrGeLU9DK5zEut4aCT7M_XLWpUgfABLObm3KkirrUya8</t>
  </si>
  <si>
    <t>2025-03-06 13:59:16+00:00</t>
  </si>
  <si>
    <t>2025-09-23 20:52:50+00:00</t>
  </si>
  <si>
    <t>https://lookaside.facebook.com/mcl/multimedia/lookaside/?download_info=AZua6SxfBajmDaOmAc5_MSV8qN10ri2DHa2Gs0y_bhPOvrgdJ_3r7U0oi6yQdvZkus0ShaQHusj_lkHnqBSf9jXNEYRhNLkR9B-zj9Nc-XGN02sU7eHx_y8buLKz8QlQu30tcb0JD-kRkMn16E4-d-q4GutC</t>
  </si>
  <si>
    <t>2025-03-07 18:23:51+00:00</t>
  </si>
  <si>
    <t>2025-03-10 01:43:54+00:00</t>
  </si>
  <si>
    <t>https://lookaside.facebook.com/mcl/multimedia/lookaside/?download_info=AZt-kbDZQdOpR3eR8HR131HFFQgTxuiEILwUfc0FzDimDrXODqvPOgIwVKn_pTpHQpLk-qFHpF4Y21MZYgcUzmiKa7B5HVsUlbWZC1fASUNlEXtx4p9W7miQ2Y4KBJk6_4YeVVkdO8dW0agKE7XV9H68GXCb</t>
  </si>
  <si>
    <t>2025-04-30 11:42:49+00:00</t>
  </si>
  <si>
    <t>2025-06-14 07:46:54+00:00</t>
  </si>
  <si>
    <t>https://lookaside.facebook.com/mcl/multimedia/lookaside/?download_info=AZu7YAO-Jf2GKEZ9XaJUn0xRBjrZ2zXDzVxE1WshHV1mzoUksZGd9Z8fHI7GMHPcfQi3b5wcpQSTX3z_zaI2U_Nc0uHPCtcI1_m24tj0YXD_X7tA1XJvD6M3ibUsf-ETyhePX8OfireCBBUEWgaCamrSxBAE</t>
  </si>
  <si>
    <t>2025-06-30 13:48:36+00:00</t>
  </si>
  <si>
    <t>2025-07-02 14:58:40+00:00</t>
  </si>
  <si>
    <t>https://lookaside.facebook.com/mcl/multimedia/lookaside/?download_info=AZteQaBA5FdQwUjezRSAELyQ2FdbkipYnP6UGGZ4Cv06t8ICOYfivG4gZXrVc0XLjsZLtq4JpUvynA0_SAyIVobdtwTZR7WxioD3yeBLtdZubrgdzHden7VnO8UGyr2hzJSrH0sEr0CuOw3PDgVN--XrRIJ0</t>
  </si>
  <si>
    <t>2025-01-02 15:02:49+00:00</t>
  </si>
  <si>
    <t>2025-08-29 04:53:21+00:00</t>
  </si>
  <si>
    <t>琳妲-林羿禎💕</t>
  </si>
  <si>
    <t>https://lookaside.facebook.com/mcl/multimedia/lookaside/?download_info=AZtWy9CqeqcADOE3LqXnjMlbxzcKxzrKrIykL2JCCAGFjBuHZfmnQF3OlSyfGrWWHK_JGt6GK-oLoAbYPC1LKVd85e412_S1NjlS_0boefiCbZ1FxCsfnGBBZWC8Eqi6bzgsYsjY-NcIIJP930TMFZ-Y0DM</t>
  </si>
  <si>
    <t>2025-01-03 14:07:34+00:00</t>
  </si>
  <si>
    <t>2025-02-10 21:41:02+00:00</t>
  </si>
  <si>
    <t>https://lookaside.facebook.com/mcl/multimedia/lookaside/?download_info=AZu3ktiYpEcYqSZzHBAWiiNCfuXArtj9u4Tr0Ju8SXwfvjZYmT0UBpSWWhQK7Ozu2E-T5tEpLfSK0sbgPFjTxlji49TeqFbE2ASH9SIaWX1ph4qBx4wTQ2TloRsgZc5nlZQEO0_yor7vZSSzRhgflbEALlY</t>
  </si>
  <si>
    <t>2025-01-04 13:36:24+00:00</t>
  </si>
  <si>
    <t>2025-09-24 20:59:11+00:00</t>
  </si>
  <si>
    <t>https://lookaside.facebook.com/mcl/multimedia/lookaside/?download_info=AZs0rmh1ibGj7Acu1Bl04Nf3vN8CCQUFxLjBN2wNw3awMxJT-B8OwVwe1SngkxZXRXcrmK67TssLRa1viIHF00u0dBtgS9eqLVlbicDiQKBVxJo9HgyeyWrtCT0TR5z4b7_0V0ANGvjAql67I2_aXvTZIXMY</t>
  </si>
  <si>
    <t>2025-01-05 15:17:58+00:00</t>
  </si>
  <si>
    <t>2025-04-30 05:59:12+00:00</t>
  </si>
  <si>
    <t>https://lookaside.facebook.com/mcl/multimedia/lookaside/?download_info=AZs8pnW5Mt2G3wTfHXAIgJQeF2Sye_dUY3cztt624CLxi3gfAC0fjGNwRTrU28huvtpSxCVnTtAxAob7wNI5V_8Vg8plxUqHE5guzHX2L4jfhNW5CfOcYNCbCO010-XthSiJsU314LeaE94syosXAvdZNx-M</t>
  </si>
  <si>
    <t>2025-01-06 03:48:16+00:00</t>
  </si>
  <si>
    <t>2025-05-01 00:07:00+00:00</t>
  </si>
  <si>
    <t>https://lookaside.facebook.com/mcl/multimedia/lookaside/?download_info=AZsHPQSxSorcZOGfa8D7XiWpf3PofyFBTPxB8ZELWlzZrgaEKXX5LGhnGYZTYU2HXeBxeHsGSqVtLh0a-XHvKd86wuGoATylpy1U1nHTgNj5BMZY6CvQ5LeCnWEEEZYnynnawM31AvzddOBn3am0mIQsB0VP</t>
  </si>
  <si>
    <t>2025-01-10 11:41:26+00:00</t>
  </si>
  <si>
    <t>2025-05-02 07:30:37+00:00</t>
  </si>
  <si>
    <t>https://lookaside.facebook.com/mcl/multimedia/lookaside/?download_info=AZuFyQ-1uSu9MpPNnij2eLErejZV9u5YC0gYb63zNKYeiTzYNL0s5IbiNJ7lbrsMH3STalnqzaxUiLIeAewjlj0Ut4qA1AVKa0fz5Hxe3YFL3qmJXKJ-8E2lsW7e0M0FLdXcJOtx_bREafwew_bd0kjZDr4</t>
  </si>
  <si>
    <t>2025-01-11 13:01:40+00:00</t>
  </si>
  <si>
    <t>2025-09-02 23:47:43+00:00</t>
  </si>
  <si>
    <t>https://lookaside.facebook.com/mcl/multimedia/lookaside/?download_info=AZuTsgvQTg8yJiXtTk0gwGioww_4Mf1KiPfTXM_XpvbwdEwQ-1gaeYyPs6LdeHGAczaS2AKXVEsGHvLjgvNDwXuipm04fbU2MxytRp4ocTNVVme_oasBtFub3P9jIiu3PrUeGdqoPAOaf5yJuexPzUj5NxsX</t>
  </si>
  <si>
    <t>2025-01-12 13:23:51+00:00</t>
  </si>
  <si>
    <t>2025-03-27 20:49:52+00:00</t>
  </si>
  <si>
    <t>https://lookaside.facebook.com/mcl/multimedia/lookaside/?download_info=AZuC_b2Xu_RghMkPYhv9o6Tg_sPC7b2lJc_fYQGYbdlVYRGyyFomzVUwvdQSxToT5N2x4zDyvG1Zify0THXpCFURdj7I5rq4evOtm69-a9wne2MIGPS-tDHAhadJBcclDlWcOd0ZMnEUhOuEvmrpC-b_Byd3</t>
  </si>
  <si>
    <t>2025-01-19 10:29:13+00:00</t>
  </si>
  <si>
    <t>2025-09-10 17:10:08+00:00</t>
  </si>
  <si>
    <t>https://lookaside.facebook.com/mcl/multimedia/lookaside/?download_info=AZu70EfHYzoHPzBwtx2O9T7pw8ja_wBRunfc3G_sL9FyMHq996LFcOQZCAJOhXf5hMpRXQpQptlUtcs8tNEv89LVEqkHiyIatTutrti0if1l71tnxrZp5zM5Wd_LLEid_eNGQ28gjcX-1nAN4nVZLXujrkZb</t>
  </si>
  <si>
    <t>2025-01-21 13:10:35+00:00</t>
  </si>
  <si>
    <t>2025-04-30 14:39:08+00:00</t>
  </si>
  <si>
    <t>https://lookaside.facebook.com/mcl/multimedia/lookaside/?download_info=AZtIt-hnL_jeiR0vXKDd7oBsgjyrzFnOyNefEz8gnKCAlq3yy4i40rUO0kI761fwe1DS-eU2myvaq9zFyMI_7gy1BWnVU5WM7xOEHynPTmkIYIOzzxJil1AdMJyvO4ZgAefV_C-v8jmL13GlQdgqggTl6nQ</t>
  </si>
  <si>
    <t>2025-01-28 11:13:17+00:00</t>
  </si>
  <si>
    <t>2025-09-09 01:48:43+00:00</t>
  </si>
  <si>
    <t>https://lookaside.facebook.com/mcl/multimedia/lookaside/?download_info=AZt0hLmlg9WwHCHv1x9XRFvtl8BO_WOsWDevZIMNekAut5ln0CgUHTEuIKalGE-xIzNJeI_x6E_BnRLZneRdBROM4Ovl_jInUjHdh1DiIsvXWoMS4vPJy4_ohqiMsjM3gyDu8s091i9HB611bBcTdrmyG2w</t>
  </si>
  <si>
    <t>2025-02-01 13:11:15+00:00</t>
  </si>
  <si>
    <t>2025-05-02 06:37:31+00:00</t>
  </si>
  <si>
    <t>https://lookaside.facebook.com/mcl/multimedia/lookaside/?download_info=AZtV7Zxfwv_wWhR3CilDcEtv_aNhc3eRstt9jAdSnEBXChruFTclhkD1my2WlcsIp8a6RWiLsI6AGfMJT9JVsoSykh30AAwIGV_8l3426JZoXz8x8EijaOgnDdD3NHtxA_Pw3UFCia3RcaJZJWRP22BZmdhs</t>
  </si>
  <si>
    <t>2025-02-06 12:07:00+00:00</t>
  </si>
  <si>
    <t>2026-01-12 09:07:11+00:00</t>
  </si>
  <si>
    <t>https://lookaside.facebook.com/mcl/multimedia/lookaside/?download_info=AZve2kU0MNim7jeA1M-k2zQAEytm4X4sxFQTPrfmjROVz91hYrpuKnohRdD5Mm5Kd1fU1YThvQQeKecz7E2zOiHykapXqR1Yg7FC4ChjCE1-RZagezeDoHt6a3KJ8nY4nc9GzsHbKibD--72hZ6_6Yp4YuHG</t>
  </si>
  <si>
    <t>2025-02-07 11:41:02+00:00</t>
  </si>
  <si>
    <t>https://lookaside.facebook.com/mcl/multimedia/lookaside/?download_info=AZvQGmPnG6R0XNcijlnzgP7I2jETYxwxLtGcYyAE4pQOtxXvMpKJ2fVwjVUoN18jZG_-o1_9G-ePoOW15I0tEri2ogz8Bk5Q01eWXbO0R9-86Mfsf9K3V1G1wWJHfZ2s_QoP7FkvTtZN5GHJTQMj9MfS_Di1</t>
  </si>
  <si>
    <t>2025-02-08 13:46:50+00:00</t>
  </si>
  <si>
    <t>2025-05-20 15:56:59+00:00</t>
  </si>
  <si>
    <t>https://lookaside.facebook.com/mcl/multimedia/lookaside/?download_info=AZsoNExg1BGg_M4QKfdQeuGIs2jbOjLMwIZ88pspnDLCwebjn51yLWUmIo8K9r91r6mSwwZqJOZqqMOckWHBV-eEjXGoU3Nif5SVhhgENbzQI7Ysy7RyO2EtX-DfKyzM8MLLKibQLY3j5AZF27RSYHRJEgU</t>
  </si>
  <si>
    <t>2025-02-09 13:49:09+00:00</t>
  </si>
  <si>
    <t>2025-10-14 02:38:44+00:00</t>
  </si>
  <si>
    <t>https://lookaside.facebook.com/mcl/multimedia/lookaside/?download_info=AZvZO6GcyRS_FFA0Yhyeix4PktDM1wvSp99rOAIU_X541CUvJGVV3RAr7I3M9lLx95Mhp3DNqsM2ko5lQqr_OVDcGBz0LcNE2ndTR44El-y31xutyVs4gnac8WTghAvWh6Ee9lTapk8rcTTKiUvcuPfWmqxi</t>
  </si>
  <si>
    <t>2025-02-15 10:51:43+00:00</t>
  </si>
  <si>
    <t>2025-05-01 20:29:45+00:00</t>
  </si>
  <si>
    <t>https://lookaside.facebook.com/mcl/multimedia/lookaside/?download_info=AZsgbio53S_nIcPtoEyTAPgQv7LQM8rvWzpyMdjRepP3gqK0nFFKr3yryhukqI9AQ59Dw2ToyW7XtgrbhiqBLQjvbchOoFSeDe7S16hLvIUEiWH_NzIgb9tnJushHLFOvgFbUw77f1Ep_DZjFxXB1Vik8VSR</t>
  </si>
  <si>
    <t>2025-02-16 09:16:04+00:00</t>
  </si>
  <si>
    <t>2025-05-02 21:00:30+00:00</t>
  </si>
  <si>
    <t>https://lookaside.facebook.com/mcl/multimedia/lookaside/?download_info=AZtVta93Sc09JP-OhfO73NtrLYx1HHPvd_C5yxTI_eAQuxj7zZnoTLW3VeLRnh0YlYcF4J3PZA_ZeJ6SaBa0T31xPhFSuIBx8Iprd48tXfe4y3UVjBp3rtCTI0vtKflnx3SrtFbtgVMrg_KUktIsqE2jrbjG</t>
  </si>
  <si>
    <t>2025-02-22 15:18:10+00:00</t>
  </si>
  <si>
    <t>2025-07-09 00:47:45+00:00</t>
  </si>
  <si>
    <t>https://lookaside.facebook.com/mcl/multimedia/lookaside/?download_info=AZsXzwFHdjJ4-lfyMdJfLcYRdKqBw1q7xBqe2B41zNDEfWwT6UY2n23gm9qKOIxHssPBYYROYpHdN1sv4y2lpcQedFA9LSUs2ge_kLdSPakDqMPaG-_TJL2Ca1m6BXLlEqhbLQ6R8ADsFwdVlfLp9KSZi4HE</t>
  </si>
  <si>
    <t>2025-02-25 14:24:40+00:00</t>
  </si>
  <si>
    <t>2025-02-25 16:54:44+00:00</t>
  </si>
  <si>
    <t>https://lookaside.facebook.com/mcl/multimedia/lookaside/?download_info=AZsp_ixPEjQIutYH7_Qu6i3OyVmj4qlS_giM58mmPmPIfXl5o1hoGAr1YOetobUhAJUp4RY6n0dO5O6dsgb_3EixxI9vYQcgOlSrYQnwi9vcu7OIDCc0ifEdzzeXhopYazoZnV05RcVhZJ8RXeJo4mTTLaAM</t>
  </si>
  <si>
    <t>2025-02-27 12:24:29+00:00</t>
  </si>
  <si>
    <t>2025-04-30 07:01:39+00:00</t>
  </si>
  <si>
    <t>https://lookaside.facebook.com/mcl/multimedia/lookaside/?download_info=AZuzg1BJkko1u7urMyY5_HuafAlM-qrtCuXW7mFBZVwdCbAxkYIS5EXNgRTVHs7hAOIAeH-Uw3p6wzgPaFU2dUKZ_nbnJNSriS5lvmDIbpi-W-OHS6MlpwtQVHG8TjvE2M04GNpi-QlegeK5YIXELqRuRYzN</t>
  </si>
  <si>
    <t>2025-02-28 11:07:33+00:00</t>
  </si>
  <si>
    <t>2025-05-16 12:00:25+00:00</t>
  </si>
  <si>
    <t>https://lookaside.facebook.com/mcl/multimedia/lookaside/?download_info=AZuopwKLnzGdWo6PsPvGJ30OEfXsnERvJ6AELnrRXWgVth5ghOjENNCOCfz06DBEUnd9uN8TT-y8XzPLJ6Wcq8BMDtwRdHyEYU8HenzsUCccUVT4qAF71SaoXNfIG3PlFHG3IpSie9rzlnx2BPWfihpasaA</t>
  </si>
  <si>
    <t>2025-03-01 13:34:21+00:00</t>
  </si>
  <si>
    <t>2025-09-01 06:50:25+00:00</t>
  </si>
  <si>
    <t>https://lookaside.facebook.com/mcl/multimedia/lookaside/?download_info=AZtJWs3Gx-gALGjfoZnNsD2qfPlZTBn3urWwd-_uP9r_llct2ZVC3d02_MVJA4fqw8O6gydsRf5kKCffhrjatp7e2zETzb2QmlQl2zdpD__TsIg3CLq0SmCtmI3I1VyOIilPuhS7bX7GjhK5j7UWz0PcrXqA</t>
  </si>
  <si>
    <t>2025-03-03 13:30:15+00:00</t>
  </si>
  <si>
    <t>2025-05-03 08:31:32+00:00</t>
  </si>
  <si>
    <t>https://lookaside.facebook.com/mcl/multimedia/lookaside/?download_info=AZtVuebT2RyEA1aPyTO_FWlnI_-Ye8VehZhJ13L9bd0ysHamI-5BpQeuIvCXKwIHpDv6yNqJqQCZDu195UekYaTtmUuzvSG5Z5rR0wkA1WuxLFAj0PUtwh_jG0CsuV2I02qiGv0t5V94SNLoX9K-QdaLRoI</t>
  </si>
  <si>
    <t>2025-03-04 14:10:22+00:00</t>
  </si>
  <si>
    <t>2025-09-01 23:41:49+00:00</t>
  </si>
  <si>
    <t>https://lookaside.facebook.com/mcl/multimedia/lookaside/?download_info=AZuqUk67AFOfEPGyZ4d4NdPnuHfInLmsmbf0GPGi_SwiKFFWPkbbq1YnLjp49BnSuKbGmHfHcjtAbbLqcNQcD_-jSeW4HOpMchAiY8GrBkmv1PqGasZiOmAc1_r6ZEzgAtuvzd1Js1UaHQqhvhP2EbMxoiQ</t>
  </si>
  <si>
    <t>2025-03-05 04:44:16+00:00</t>
  </si>
  <si>
    <t>2026-01-08 08:32:54+00:00</t>
  </si>
  <si>
    <t>https://lookaside.facebook.com/mcl/multimedia/lookaside/?download_info=AZsKaCHeqQDSMhHAbcgGiaVwYslZwPOGNBtU_p1eEcDfHfcU8nP7VsuGcPeh74CPhyXqU51haNiSbaww93YVw02v6ihVg6Kkl4bD9sXN5HWMsoT1wDFZHoqZHzl2hkdv6Trm8wi9H8bw04ra2CIcUaxVLW1W</t>
  </si>
  <si>
    <t>2025-03-07 13:36:23+00:00</t>
  </si>
  <si>
    <t>2025-10-05 07:33:42+00:00</t>
  </si>
  <si>
    <t>https://lookaside.facebook.com/mcl/multimedia/lookaside/?download_info=AZth9Z1whTPiKdsWwnQ9wDzLG4A8YdMRPBTYKqRhZkKyGrG3dTinjLHPyRgn34eVE4I2dDyFgSlEUyVIudDxBzRIwIXV9gCz6MJjXNLTsQLTstNXrRWaK7Nb7ldDahyEMnjYvNnDjytS1QNBMwyQkB65gvoa</t>
  </si>
  <si>
    <t>2025-03-08 08:13:36+00:00</t>
  </si>
  <si>
    <t>2025-05-01 16:39:59+00:00</t>
  </si>
  <si>
    <t>https://lookaside.facebook.com/mcl/multimedia/lookaside/?download_info=AZurxyKxde1AbytVkyq3dOYUV50QRBpC5jPPgr9dsyTMlfnVm-xInPy6E7ocbrGxsITcd1xhW_dQpgr2xe2in6sIqMqh7OBhIsQ8GudiHCu6JOhe3ChVyT9DiJsXOHCLH05m_1_XnYtfV_KyYzV7MF_3mE1m</t>
  </si>
  <si>
    <t>2025-03-09 10:57:27+00:00</t>
  </si>
  <si>
    <t>2025-07-20 04:44:11+00:00</t>
  </si>
  <si>
    <t>https://lookaside.facebook.com/mcl/multimedia/lookaside/?download_info=AZvsuxZbys4ErSThJAX0C-hQ_ErYctFvUf3v3AKRj7p98qwLWAACA8KUXvhh5DeQ64zXPmjSn1asNAVc-VVWFnct2AsrtnSPweYLM6YheX1ABrFbydKOVyZ006tPLa8m4CCks5_o-dZFa4PPTbeZ-5r7T2o</t>
  </si>
  <si>
    <t>2025-03-10 10:57:18+00:00</t>
  </si>
  <si>
    <t>2025-09-07 10:31:34+00:00</t>
  </si>
  <si>
    <t>https://lookaside.facebook.com/mcl/multimedia/lookaside/?download_info=AZssTF1xklH1e4-CooGAV5YAlEsngweK_MLxA7tYFwM8rbNBCUdTNB79mxWK3p8sUHTlINQzey5OQl8ff1XgitjqEbwDjELult9lACXAAogY5c1BGlngxIoBAvwgg7rm8siyS1xhfSDy6bUJiaexawfN3b6X</t>
  </si>
  <si>
    <t>2025-03-11 10:36:30+00:00</t>
  </si>
  <si>
    <t>2025-12-01 09:17:07+00:00</t>
  </si>
  <si>
    <t>https://lookaside.facebook.com/mcl/multimedia/lookaside/?download_info=AZvHrB2r9Fc8T0e_yp5pIOAUCI1vAPvmB50g8L3VPVav4Xebao-HMKvOYoZsI9cr67jBm9powHjw763DqjS6s_Nc80dmpv6NDjmaWW2mXFKqSWG9EuN4HUtYSQ1WKPVft-9278OzIuxji0BoROckfJ_1e5_Q</t>
  </si>
  <si>
    <t>2025-03-13 10:21:09+00:00</t>
  </si>
  <si>
    <t>2025-10-20 10:36:53+00:00</t>
  </si>
  <si>
    <t>https://lookaside.facebook.com/mcl/multimedia/lookaside/?download_info=AZtNXMPFaNt_KQYBVUU9Mbz-bDJuEDVWxEAHHJ7BMqlvenffRhF5oBzWGaFcm-S9eZMpHwYgMHF4KyNo8Vgg-R4c4G1IMpiqeBY_2RoLMzMZnRacNNqXNe2NRxfKhNjseDpEuJJC5jIDayijFBGfHr6Bduj9</t>
  </si>
  <si>
    <t>2025-03-20 16:37:42+00:00</t>
  </si>
  <si>
    <t>2025-11-12 08:00:04+00:00</t>
  </si>
  <si>
    <t>https://lookaside.facebook.com/mcl/multimedia/lookaside/?download_info=AZu7eaLL7MJpU3zoE1xEM0U8lG6xyCy4Y1Hg4lOG3bP-SbO651SJwyl29RvcuUbAmeVabMvKPV8dHoDQ-tvyB-WVxklwBLuggoRAcwYJ_fyAM7hVWNCFJxD4BJ5koDn_Cq8uHFESZJUJ14iZ_AS8moHffKUR</t>
  </si>
  <si>
    <t>2025-03-25 12:30:28+00:00</t>
  </si>
  <si>
    <t>2025-04-30 18:30:54+00:00</t>
  </si>
  <si>
    <t>https://lookaside.facebook.com/mcl/multimedia/lookaside/?download_info=AZtj8YGgpdC2oG0bdWJsIPIWmPNUnnUr6XEgkoXbYi1c1o3_bQ8SFncSWc2zF5pLKHBxXbMSGdFUMVaY1awy76fNg_hrz1fuK6_M6lTxS2IT2yrCrzsGloTnUCJEQSZpEoqYVbDlskc8DRpwyqC6Ul2P5ykf</t>
  </si>
  <si>
    <t>2025-03-26 13:31:14+00:00</t>
  </si>
  <si>
    <t>2025-05-29 16:55:44+00:00</t>
  </si>
  <si>
    <t>https://lookaside.facebook.com/mcl/multimedia/lookaside/?download_info=AZu1CsoPM6uLRwhhbJ4xbZJsi9ESSv8Yo8KpMBPPcXVhwdKG4mx3ywiaxUwcNZDmegh_mBd87ka20K1GBg8GVmj3cU5xI7bGc3MfWaG9QMm-5MqbRa_U4420qt8IJ1J5EGDtN7ZNvyvVMU8vSThskwHG0eK1</t>
  </si>
  <si>
    <t>2025-03-30 13:08:22+00:00</t>
  </si>
  <si>
    <t>2025-05-01 03:26:23+00:00</t>
  </si>
  <si>
    <t>https://lookaside.facebook.com/mcl/multimedia/lookaside/?download_info=AZvdusSQg1LJokDZGOHbVb8iZN0fdSXh-9BnJ5D_YCHDtRAiqyIoNBARtbYzbWf87utJX8U9zkU9rb7fmN1rMD7EZKvzd4uMrXIDzxiwq_8g2kH9KB-APU_xRBNIHA0-lCZ7V7mubbL6WrXKVpnxi84Zcvvr</t>
  </si>
  <si>
    <t>2025-04-01 12:48:09+00:00</t>
  </si>
  <si>
    <t>2026-02-04 01:36:25+00:00</t>
  </si>
  <si>
    <t>https://lookaside.facebook.com/mcl/multimedia/lookaside/?download_info=AZvUrw1rI4DUe2TnsixqeLZt3M698SiWjHZi4b0cOfB3KGdkhVg2p7Tqcu8i4-u0lJEcCSWuIvTf4ez5q16bDX7xIR2T7SykZ4EMn9yvm1hEs3hsAOm16eBBKRzuD7nYqFCtUema_3_2ZO2aosLq6BEcjroV</t>
  </si>
  <si>
    <t>2025-04-06 15:02:39+00:00</t>
  </si>
  <si>
    <t>2025-09-12 16:20:53+00:00</t>
  </si>
  <si>
    <t>https://lookaside.facebook.com/mcl/multimedia/lookaside/?download_info=AZvmG_8Gbsu8_D2IrD0sfofg8sC7GOvMWSxQ_mp2W8OJDTazz_r4BZRe-15xRU1M19jZrfhVAkjJw0bVvcxY-bbx4w4rwzwQ1x2AyWbW4NTjCV2FMZFUF9IJa07ArXxW9IzaBKa7Afz9Gfzwx8hK4mqJhgQ</t>
  </si>
  <si>
    <t>2025-04-09 13:36:22+00:00</t>
  </si>
  <si>
    <t>2025-04-11 14:26:29+00:00</t>
  </si>
  <si>
    <t>https://lookaside.facebook.com/mcl/multimedia/lookaside/?download_info=AZuKBsOT_utwYcF7MN6KpVFBNwZOMJpt-Vy2Kg4Hrxif8BpFYg_8oLA3NW7EHuF3MBNn7qfHyaOpFMbKWF7CLwmFHOKCwjik9EmYYQK50MtcfSiHG6_LtGhbLgEXcIq2zeTgMkNXylwhIFhaVUR-rq-a73al</t>
  </si>
  <si>
    <t>2025-04-12 13:50:43+00:00</t>
  </si>
  <si>
    <t>2025-09-03 09:19:04+00:00</t>
  </si>
  <si>
    <t>https://lookaside.facebook.com/mcl/multimedia/lookaside/?download_info=AZvJY7iTQHqEULZXCWHy4vzKhxTIpljQ_a0o_8zvVEgY6HShu-dC0_O59uvuGuIc2PlGg6yTwbQxWpsGVabX1grzfxzBaUAaifuTXQtvGqjOHYSvruAkbMHUW40BuMUABPfOyutZXosDMuQDhewRev5qB5A</t>
  </si>
  <si>
    <t>2025-04-14 12:41:36+00:00</t>
  </si>
  <si>
    <t>2025-09-08 19:52:06+00:00</t>
  </si>
  <si>
    <t>https://lookaside.facebook.com/mcl/multimedia/lookaside/?download_info=AZv-4x9QboasbouHb4VZ1tUyks9wOKKv-iCQ3LJbCuGfUpM32LiyBR-NxEvQVblkirDnvnUniDeZODPN3wFGUqzo1KuX14XwUAdK9bCSd6I7La4dNfL72Vw_C0jnMIj0J8o39uWNeUypQU_vFwNKGBjvoRTT</t>
  </si>
  <si>
    <t>2025-04-15 13:54:36+00:00</t>
  </si>
  <si>
    <t>2025-09-09 12:06:31+00:00</t>
  </si>
  <si>
    <t>https://lookaside.facebook.com/mcl/multimedia/lookaside/?download_info=AZvaiiyHSwi07fcrBt_UmZ7I7GXwtcffHrmQbILjqR1AniyWjq3xr0LCSP27n3BDzv1X6-yWHWAAZAJvUZvRz8t3DTvCcgVDsHhSKYs2KKH9EJbf1vu-s6rTDOIBxsWPPt8uKu1XUqIrO3-ql02qrvNaEqx9</t>
  </si>
  <si>
    <t>2025-04-21 12:13:06+00:00</t>
  </si>
  <si>
    <t>2025-09-05 10:08:47+00:00</t>
  </si>
  <si>
    <t>https://lookaside.facebook.com/mcl/multimedia/lookaside/?download_info=AZuWRXq_hoh40oX-1NYXgmoIEtQyAmS6CLdUQfmeJK0V_1vAHFN9tb-dAT2UE90wyoB-7vo5n1_rqCcnF0yPPkdT9ADwhq7S5FJfXjS6blzcGq0KodPk6T7xENkIjcUI_8BB4cCkqEeyET8l6RTpAZjTbtQ</t>
  </si>
  <si>
    <t>2025-04-22 13:00:00+00:00</t>
  </si>
  <si>
    <t>2025-04-24 14:00:06+00:00</t>
  </si>
  <si>
    <t>https://lookaside.facebook.com/mcl/multimedia/lookaside/?download_info=AZsqDUO5qyotTsejvcDSI-1KLHhWSBQ2nBdqnwaga0hL-1RC3-XQHlU3LwurGULoSVgKzgVs4fTThUQ_VKwKz-TE2MBTirSvMrRrYfGj0uAvZf-EqnVI3Zf1SXaKiO2HUuhO7iTviESqg2iFIYXhlK8bxLk</t>
  </si>
  <si>
    <t>2025-04-26 12:57:53+00:00</t>
  </si>
  <si>
    <t>2025-12-03 22:28:27+00:00</t>
  </si>
  <si>
    <t>https://lookaside.facebook.com/mcl/multimedia/lookaside/?download_info=AZsw5yN2V6RASSNShQfg5yDFH7kXVGHUGVj6VWKJvw38mP1orR2uM0zo-hgaO4bhUJoFam7mezoUC5VuJMIljCEXZuQcLP6pLehxtRuLm6kXmtfurcxtf15y_a4fAdyNwRryjB2zYh9kyXB72ZmK5ykJcngN</t>
  </si>
  <si>
    <t>2025-04-30 11:06:44+00:00</t>
  </si>
  <si>
    <t>2025-09-05 22:14:23+00:00</t>
  </si>
  <si>
    <t>https://lookaside.facebook.com/mcl/multimedia/lookaside/?download_info=AZuQ2-aeSjU0sxH2h50vR2b8fSQ1dm6veSyZqAF_FmNrBX65LEdaw9Wv41oZYoxDAv-y0J2Il_2Vtwd4GVkFgXikCIgIvQlTy5Yb2lojsWhHfRz0qXT0QsSMbm_1LYnDRYmVyBLeCaKq3qr6D3zhtbFP1c_j</t>
  </si>
  <si>
    <t>2025-05-02 09:34:15+00:00</t>
  </si>
  <si>
    <t>2025-09-12 09:30:42+00:00</t>
  </si>
  <si>
    <t>https://lookaside.facebook.com/mcl/multimedia/lookaside/?download_info=AZu7Ajd8KIJxt17ZaACPkbon5LM1cZkxTFHbKtqseftO-YxqIgc1_XwAfGOZltpVCNdh6rcfHpL2nTDJJI-LLKhTjccdkfCdtSMkJFj3yiUvzegxZgF0FKuMzOmCc711uVh8r0iu8gt1cum6PrZLOULnikao</t>
  </si>
  <si>
    <t>2025-05-04 13:24:51+00:00</t>
  </si>
  <si>
    <t>2025-12-27 11:29:57+00:00</t>
  </si>
  <si>
    <t>https://lookaside.facebook.com/mcl/multimedia/lookaside/?download_info=AZud127UJv5TiboZhkds3yNX7aFpVQ2Al5z0kUgnc5Aojk0zRGUaq6ppX52T56c3zxn4UGqbXBQ9gLd6kgC_wC2eXefy69ULZgO-pd-Pwu1YeOcZET8nhhX0bqP25mH90IwUFoB5txDt_oXlrH3ov9vlt_9v</t>
  </si>
  <si>
    <t>2025-05-07 13:49:17+00:00</t>
  </si>
  <si>
    <t>2025-05-09 11:49:23+00:00</t>
  </si>
  <si>
    <t>https://lookaside.facebook.com/mcl/multimedia/lookaside/?download_info=AZvU9-bvYOQWGc63b2gRQPYhVlrQNhtC57UClveGVjGmpLxXBijwZuoRm_kpYLbM8fTK8s9Fw7Oa5HnJEFS-RWNc8tNGL3aR8wmGXKQULm8n89107lKUm8Sp9TYtaqNEUJf4lN3CfyqWKmoCDtwrFakS_4dr</t>
  </si>
  <si>
    <t>2025-05-08 14:29:00+00:00</t>
  </si>
  <si>
    <t>2025-05-10 15:29:06+00:00</t>
  </si>
  <si>
    <t>https://lookaside.facebook.com/mcl/multimedia/lookaside/?download_info=AZt3pjKHdAtB7DP-ZA6AavhB2P_b2Tu9UsKGFEqYyvDnCtgyhzJTnG0QCmmuI5Q9k3LBRjxSVBPJsSsLAXTz7VVAirfI887U0ucRsQlrF5x-S6H0cKdBc9911sMLJ3OHBZ-_01VWZXdRG_vulFSs7q0iuKrw</t>
  </si>
  <si>
    <t>2025-05-15 13:23:34+00:00</t>
  </si>
  <si>
    <t>2025-09-07 07:24:35+00:00</t>
  </si>
  <si>
    <t>https://lookaside.facebook.com/mcl/multimedia/lookaside/?download_info=AZtC9jjFGc7BF846CsS_ZTsXGK7JtzYgm7p9oqdae89kDf4q9Tef8S-A3v0iUizjtkZzs8VJj2-vMNHYJ00Zw5sMRYWnlul1pgaOacGKhbD5BF4gUlhVAayMpmC0KwApbg7T_-9yc85dtx-CwsVorUG2F9qj</t>
  </si>
  <si>
    <t>2025-05-20 11:43:33+00:00</t>
  </si>
  <si>
    <t>2025-07-05 13:54:06+00:00</t>
  </si>
  <si>
    <t>https://lookaside.facebook.com/mcl/multimedia/lookaside/?download_info=AZte_JKkzg5kzstOtCdIsmAXEPjV59qdrehoaZJ85uS7ndR2Z916vmlh9i23tQ3Dojbms9XZLHmEnfY7SAGOF2XV4menBEl13E8x03bRZofvRrJxrOHpHA2QUG2paOVIisQAJMWcT55__Mu5EYbHfYr4-Tsx</t>
  </si>
  <si>
    <t>2025-05-21 13:47:34+00:00</t>
  </si>
  <si>
    <t>2026-01-20 11:33:04+00:00</t>
  </si>
  <si>
    <t>https://lookaside.facebook.com/mcl/multimedia/lookaside/?download_info=AZvL1_IVOaJPXSbfPsme656Q7uqYoFe73Jxe5HPPP9NXeryg0R6CJm9WjvGbXvW2hZkMLNMT8Tu3UMUS6RtN6hZMeex_Atz8bzU6iU49H583FkOIGOAGZnmaAZMWaYmAD71fzBuCzm78vu4yUuf3v8fPuTTH</t>
  </si>
  <si>
    <t>2025-05-23 11:45:45+00:00</t>
  </si>
  <si>
    <t>2025-09-09 10:37:22+00:00</t>
  </si>
  <si>
    <t>https://lookaside.facebook.com/mcl/multimedia/lookaside/?download_info=AZs8zLqCin4xHeolAB9qvBTkpZs04qyLZYdx9OVzRzgtFSmGhbmLyPH0jH2qNzQRQLsYEsWx-ajrLPyRIdqiJh9-fpMhO6LIPDXzb_E_UKsoLaPd0i0ssjnL6zmmmTp3UvFqxxBE1wt3-5MJy5e7fv9FduZD</t>
  </si>
  <si>
    <t>2025-05-24 13:48:33+00:00</t>
  </si>
  <si>
    <t>2025-09-08 15:50:00+00:00</t>
  </si>
  <si>
    <t>https://lookaside.facebook.com/mcl/multimedia/lookaside/?download_info=AZs8bBkTbsND5gfzPEIsSNcUTBHa0OFAKkcog90eMp9kgut6wTaoer0HfwVLYU0Ux-O352cdWlJQkn7NVyHf7k5-3RaQHgmvawb8w4z_d-fE8DTz6M0Z8xDyJsD1w-f9jKVBiQnGaN14Yz-1f9n8QiCNKuE</t>
  </si>
  <si>
    <t>2025-08-31 05:00:57+00:00</t>
  </si>
  <si>
    <t>2025-08-31 11:47:40+00:00</t>
  </si>
  <si>
    <t>https://lookaside.facebook.com/mcl/multimedia/lookaside/?download_info=AZuLTJJkcf36ONxKndybYMb20LR-W6DEWrSBhcDVI9IOKJDtZnaRdpBhP6vtyLPxIoCp0f1f2iayTSjJgegTak5PFf3-JHaqTIfMRCJKfWhvtJvMnSAexesy7WXxwhMBpImumDlCshLYgMUinu2Pj5zwm0UT</t>
  </si>
  <si>
    <t>2025-08-31 14:14:51+00:00</t>
  </si>
  <si>
    <t>2025-08-31 14:45:48+00:00</t>
  </si>
  <si>
    <t>https://lookaside.facebook.com/mcl/multimedia/lookaside/?download_info=AZvzQjVvuY6wUXWnOUs-AhyJ4dN8Caq9T9MKCMQIOUQPI8g0ovyBJAK_cFq7PqdW6YSENfcjI97pqWIJ1oByYxRLnG4bmIIpJu0k1uhBsXpWgMrgYpi8d3KtG3cU_97x_FXyfEUVCUVpE7lO0xvwPNUljezl</t>
  </si>
  <si>
    <t>2025-09-04 00:21:30+00:00</t>
  </si>
  <si>
    <t>2026-01-24 03:41:52+00:00</t>
  </si>
  <si>
    <t>https://lookaside.facebook.com/mcl/multimedia/lookaside/?download_info=AZtjshaTFc8L7Gv56YQC-FZ1yfBluyXxiv8YE4USaM32tN3bVLe37hh_HhUcf4keB91_6_P6mA3D83mebaNwHOdaYwaUAJv2CHU8RSgGOSo3QffXu2YGeV2Wrvr0ro_--ULzG8rfQY9zsYtsjk_lzZ5GIRkU</t>
  </si>
  <si>
    <t>2025-09-13 02:04:16+00:00</t>
  </si>
  <si>
    <t>2025-09-15 03:25:14+00:00</t>
  </si>
  <si>
    <t>https://lookaside.facebook.com/mcl/multimedia/lookaside/?download_info=AZt9ZMo0DR3XEWkZxmBmdK212w5UZn855Fozd2zM-9Cg0STUXeVY42lo3RAI8YMnh-J3hldVWCJYxPL0foKNr51c8LLadS0YX29MKpy2TgBsPwo_xuDmz8LiiUWlt_nvctzw2S8U0_Yh5KwE4QOgbmVuWq1t</t>
  </si>
  <si>
    <t>2025-09-23 12:31:41+00:00</t>
  </si>
  <si>
    <t>2025-09-24 07:21:52+00:00</t>
  </si>
  <si>
    <t>https://lookaside.facebook.com/mcl/multimedia/lookaside/?download_info=AZtzdrYd50d1WYVz3yoGvKE8wT3ZnSstwP_vIFiRxB6JhOlGUtBlf2cEqgaTIaXM7oc4bPxuzIdBsBnsMhbQCAQv9wW-g9TmzWyEUT3Wq-0RBlE6i7sok8LOFmAPSitEvifZ95Ak2Xmmxiwz0kI4jde4HzI</t>
  </si>
  <si>
    <t>2025-09-24 05:34:01+00:00</t>
  </si>
  <si>
    <t>2025-09-27 11:24:28+00:00</t>
  </si>
  <si>
    <t>https://lookaside.facebook.com/mcl/multimedia/lookaside/?download_info=AZsdy7D7h-Ez29Pyp2O_B_G-P5xAZ9j9TyD5eG-LVLSqyde7dcoYtXH5lIxtF4lVyA8WehqAWlepu5zV9IzanrHRHIh2r9wD7uSPOx1DnEODJGTk92eF_IvSrFmfUe3C4gx8vIODCeNiNxikgDffHUnha9hi</t>
  </si>
  <si>
    <t>2025-10-07 05:33:12+00:00</t>
  </si>
  <si>
    <t>2025-10-09 04:14:21+00:00</t>
  </si>
  <si>
    <t>https://lookaside.facebook.com/mcl/multimedia/lookaside/?download_info=AZs0RFOm0oyB3cAbD2C8PGHZOc2TfKzOG7RPjw8o76MY3Bz2So_IQOJqfEjWpBelZu808V_8R5VrtvjPcdqytnNXo9pI9qZ16bPWKRpHoYshPJRwlu68e_5xaa-7X8YC4G9e7O9isMlrdzn4kEAxcRpWFxY9</t>
  </si>
  <si>
    <t>2025-10-12 12:05:19+00:00</t>
  </si>
  <si>
    <t>2025-10-15 09:06:05+00:00</t>
  </si>
  <si>
    <t>https://lookaside.facebook.com/mcl/multimedia/lookaside/?download_info=AZsCT182_ZV88VjcILeUWMVu7fi72O9y3matjIXM1PdOU9u52SrNWQJ0SEBqeQv3sW8RUOAxAKhw_8Ji2wZ16TEq6pBwv0AvczL4wK3PzjHSv_PkADWh7cmUzXz1sMftPYrpJB8tkDT6SPbWIFCEfzMhzeMR</t>
  </si>
  <si>
    <t>2025-10-20 04:25:53+00:00</t>
  </si>
  <si>
    <t>2025-10-23 15:57:45+00:00</t>
  </si>
  <si>
    <t>https://lookaside.facebook.com/mcl/multimedia/lookaside/?download_info=AZuQvarpTcQzm2pNZ5vcBSfoh3uC1_BuAP61MViTmOIf5BzqHnV5r6E-AaNcEy4-gUO6Fxcyk1TAMLHHpi8SQAokkwszoGGtJndxqSkF2BoJZ6rxbjvQlr-c6H4U7JqbpwJejTpM38x6Hmpj29iymh3m5wFC</t>
  </si>
  <si>
    <t>2025-10-25 08:23:47+00:00</t>
  </si>
  <si>
    <t>2025-10-28 09:34:28+00:00</t>
  </si>
  <si>
    <t>https://lookaside.facebook.com/mcl/multimedia/lookaside/?download_info=AZsAbGv71TPxQEF2Y4oO2INIZqvOFbGTtfmR1YoWQccE564yjPEI2f4b8poFdb7EwIdM0TaMnAx_EoS_lmLBFBEgdIxcO8UURzTL8Vyre5BvstoeZN4ik2lx-rpVtw3SQKMEzNXd8NKL6oPz7jMBOeR03GC8</t>
  </si>
  <si>
    <t>2025-10-30 06:38:55+00:00</t>
  </si>
  <si>
    <t>2025-11-03 04:19:15+00:00</t>
  </si>
  <si>
    <t>https://lookaside.facebook.com/mcl/multimedia/lookaside/?download_info=AZtQ35K4nBBrcQP41hyXKiSzoHIsRmi9HtKs8b5J5N0GsaClHSTuFD35l0IswgPc91iVa842tawpMW9klH0GIhKuquw6yMCD2SrUzG1Lr0AvxWODxQN40Zv4ag5G1bpQcC7CeTZQ8wKFsQb674cNMzhVnRQg</t>
  </si>
  <si>
    <t>2025-03-22 07:17:18+00:00</t>
  </si>
  <si>
    <t>2025-04-28 04:41:26+00:00</t>
  </si>
  <si>
    <t>林進 Lingin 林東進 飛醺卑鄙 Fashionbaby</t>
  </si>
  <si>
    <t>https://lookaside.facebook.com/mcl/multimedia/lookaside/?download_info=AZsVVq0JyV_bYKLjoNWg_Z-AXNu6AvhyV6IcrHI45bBDqzfR3FP_siSzZyTT3miDfs9UwDhv5QpA48xUbvCy951_WK2x8lMmsPPeRZt4xaMh9pl1lkxGO_3WuacxrL92bdeYYvE8YRhnX16pyD9HlNCYike2</t>
  </si>
  <si>
    <t>2025-03-22 07:23:35+00:00</t>
  </si>
  <si>
    <t>2025-03-22 10:03:41+00:00</t>
  </si>
  <si>
    <t>https://lookaside.facebook.com/mcl/multimedia/lookaside/?download_info=AZv7F8v-HYLrwIHY9g29bcoqtw9F_O-jNLelM6P67TosRaoYRvF4mMasIE2Qvdpoehtalv7JuA1YMuepK0eQRBPXxaZbtUmskZkAOGrmGCh2mC6MJ_CSyPO__jWbWn8O85O9VYhijrNLAEhQDpi6VuW57LA</t>
  </si>
  <si>
    <t>2025-03-22 13:51:34+00:00</t>
  </si>
  <si>
    <t>2025-09-16 08:21:08+00:00</t>
  </si>
  <si>
    <t>https://lookaside.facebook.com/mcl/multimedia/lookaside/?download_info=AZuSRFIOyxg5KCXYa7qmiGYJg1ABGOdGl003OHYJzDfCwBWIP1vwW0HE_mVPHye45hZusSBjr3f0XV_BITWb5o24UiGsXGmeaztDtpJ5mDS-U78Fsuy3h42ZTeblKCHzjECm7yDUlkle2ZsntSWA6JDIRK1k</t>
  </si>
  <si>
    <t>2025-03-23 21:07:51+00:00</t>
  </si>
  <si>
    <t>2025-05-01 09:53:25+00:00</t>
  </si>
  <si>
    <t>https://lookaside.facebook.com/mcl/multimedia/lookaside/?download_info=AZsJmlmFglpQtsf0EUrGeWDu49t8CMj06zXTSmstaRHNkGamf4tf_eU-GmhmFvzsA_4YQB8cwCJ8hlh-8AFvsXnr_R6wH4czQJjx-5DAoYo27LsfnZuPS28DustOOVY699SEbmpegz4y8QaEPOntSoUn7Qjkww</t>
  </si>
  <si>
    <t>2025-03-26 07:44:07+00:00</t>
  </si>
  <si>
    <t>2025-03-28 12:14:13+00:00</t>
  </si>
  <si>
    <t>https://lookaside.facebook.com/mcl/multimedia/lookaside/?download_info=AZsjRG70ryFsW2obWHW5m-A5iqfmOjuygi9XtQ9tvBQLGfXzVHpCO1z8JOiHOOCQy5BvgoR696MPigFZihT394TBON7NRGAG8cYpzKB0oIgFstmUN4qHPjV3thVSOa9ykJNtLZkOdphqzG9vMv4B6JfqQQ2a</t>
  </si>
  <si>
    <t>2025-03-29 14:09:22+00:00</t>
  </si>
  <si>
    <t>2025-03-31 14:49:26+00:00</t>
  </si>
  <si>
    <t>https://lookaside.facebook.com/mcl/multimedia/lookaside/?download_info=AZtnmeIe-eVeCgGfkzxQ2zmFHJEfjJZewM2m8HfwN71iFUya_vV3sR2iGTvtdgXFJwBvkiJc4AjEFusrhN73jR8T-pVQsMXqY4jw9pLqQI3e-GATLf6gJF9vpdwLjU__Bf3-4_yEmGVgW67TIeQjhHRCItwx</t>
  </si>
  <si>
    <t>2025-03-29 14:10:40+00:00</t>
  </si>
  <si>
    <t>2025-03-31 15:40:44+00:00</t>
  </si>
  <si>
    <t>https://lookaside.facebook.com/mcl/multimedia/lookaside/?download_info=AZsvBGIAWKnh-IKIawP-k8Ra_5lzvnAAU42W4T5gXd1eNVRYTlckwfzZm7fRcftDqp2v7DebgUP1dAypkbk_6nj7JJlG9W8Mu2X4BhvEKT_4WhjrgstfvysCd55ngJYZ0UwL79fDJwrpup2tYnzsi2gY9bgq</t>
  </si>
  <si>
    <t>2025-03-29 14:22:55+00:00</t>
  </si>
  <si>
    <t>2025-04-01 04:03:00+00:00</t>
  </si>
  <si>
    <t>https://lookaside.facebook.com/mcl/multimedia/lookaside/?download_info=AZv0nWBk2vChrn7SsOnLDFnsVMBXpC_HUJnfZS_I_riYhC-Dpt2CZ8J4yRzBe5gkyJ1g1C0vioM6SO2JyZxV_au6LEWfIYmumh0h1OBq8WYwSIvRZutAbkI0Ads5Zzza0cdpWZYEwiVTH0k7MJ_h6G5q83_Y</t>
  </si>
  <si>
    <t>2025-04-12 12:42:51+00:00</t>
  </si>
  <si>
    <t>2025-05-27 08:37:00+00:00</t>
  </si>
  <si>
    <t>https://lookaside.facebook.com/mcl/multimedia/lookaside/?download_info=AZurX0BrD-qcfWkXVDfm6EgBZCsli4WLokONVjMR1AVZxjTVyAMkcxKgP-hvqkheYymEus6jinW0YHwoznBFhfGM7AQ-S2tC4jczX0k45zGapz2DwN1gOIjX9e5hW5NihpzaLxeCEh2qsHtF3KxiM0ayH-k</t>
  </si>
  <si>
    <t>2025-07-25 14:43:01+00:00</t>
  </si>
  <si>
    <t>2025-09-03 21:45:51+00:00</t>
  </si>
  <si>
    <t>https://lookaside.facebook.com/mcl/multimedia/lookaside/?download_info=AZumcOuTKznTUaKAtS3OF4WE_06hkzMD2KESw_nRDSt6Il8JviXiGy0K2y4v19CQUrKHlnLBMIiEhhIHRjMhWGeZQAdui7Fo4rpGDTkCWa7ezoQCMFsehRv-pFQk8AYnzzPPOfJSUJpZ9-djauwE-STZ8KFc</t>
  </si>
  <si>
    <t>2025-08-07 17:12:27+00:00</t>
  </si>
  <si>
    <t>2025-09-09 13:39:26+00:00</t>
  </si>
  <si>
    <t>https://lookaside.facebook.com/mcl/multimedia/lookaside/?download_info=AZuuQc08Y-RhDqK8iJjU0nC0N8bX8ADXoun9UARrgIf1LuaARFGnE7vYfLGIBC66DIHpcT_6ezpHr07ez4CYaNLpDY9yBuO7fBfoEIu57iKY10T5F06k9guV5-rxYhyqn3GDPdRA6nrr6A_TjkyDEl4sgjbs</t>
  </si>
  <si>
    <t>2025-08-07 17:14:28+00:00</t>
  </si>
  <si>
    <t>2025-08-10 00:04:32+00:00</t>
  </si>
  <si>
    <t>https://lookaside.facebook.com/mcl/multimedia/lookaside/?download_info=AZvMzxtJHLxNEzLuh7xoyruutCY6EYTPfmnjHcNPW5alZNPchyaldIa6JafyP2enyuP6VU0tzDaz0Bj9B4lKl9h3ho4g-E8bHfMzCSXAqqgIs6t-fnv3jzjxVRvzFNw-I07z0Tym1kMfJQyEtmMDX7Yel90</t>
  </si>
  <si>
    <t>2025-09-25 16:43:57+00:00</t>
  </si>
  <si>
    <t>2025-10-14 18:14:26+00:00</t>
  </si>
  <si>
    <t>https://lookaside.facebook.com/mcl/multimedia/lookaside/?download_info=AZt66d1iLp4-eW0tZj-OQuhe2Eb8NsDmegBJjEeYIeCbBxPnACps9IIjs2QNGY0FZWiZ7yjoZUtO-uOCSxGpf41V4O9ghIIYWMEopVX2fYWu0JkN1Z8YkyCoZJ1aC-8ZIflazRK-Ofgk4Q0r10gAxj-QFnQK</t>
  </si>
  <si>
    <t>2025-10-28 15:55:05+00:00</t>
  </si>
  <si>
    <t>2025-11-03 02:16:10+00:00</t>
  </si>
  <si>
    <t>https://lookaside.facebook.com/mcl/multimedia/lookaside/?download_info=AZvJn51eWMeYUGgkXfhsES7jemgEiKuD1C7UBaoyRFVYKWjNWIeGDxg1tVyc9qd7bS0ZCxsFX9Q_MsO_xQqXL869wEz3_pCrH3dEwhKE3ff35FKtcpWH5N6qPeY7WDp5JwsDzvn1A4d5bmlXmiHH61UEcuse</t>
  </si>
  <si>
    <t>2025-02-16 09:36:31+00:00</t>
  </si>
  <si>
    <t>2025-02-18 13:46:36+00:00</t>
  </si>
  <si>
    <t>https://lookaside.facebook.com/mcl/multimedia/lookaside/?download_info=AZuvL9u5pnlD-pMiMHvQvNGLUva6sgRr3shiBQ3msqL_MwOsSkWqSIVmoRvWyexUL0NMRS3GnnjP6Nvj-ugDzepnW10wT47FcwFKQlze6I88ApwgO6TpKMAxNRFusBHky_ONXujkpzW8ni8nMgml6To6xS8</t>
  </si>
  <si>
    <t>2025-02-19 09:38:00+00:00</t>
  </si>
  <si>
    <t>2025-11-14 00:51:05+00:00</t>
  </si>
  <si>
    <t>https://lookaside.facebook.com/mcl/multimedia/lookaside/?download_info=AZvZWk7Fneihjyp5ttp3BBCv_X4C30OVwYX4a9SFj5if6JaDnpb8VpoYPmdxgYQAYTBDyRFZ0_cqoGcmpCa9Pyoa8gT0PcrNpC17IOJ-8SIHjJCQvwtkm5TwjtTBT7V0_2PWjC7qoB4fNZv_4hFdzF2AaSs</t>
  </si>
  <si>
    <t>2025-02-24 09:57:23+00:00</t>
  </si>
  <si>
    <t>2025-09-26 21:14:51+00:00</t>
  </si>
  <si>
    <t>https://lookaside.facebook.com/mcl/multimedia/lookaside/?download_info=AZuFTwfI9BPWvwz5aJTO8daLYsAWPe15MR5DznvkOe7eL_c_U4jWYNnQ8cWkFhdoeccQWy3frBYzK3q7kZMWmL3916zl43GaHyWr6rE_s0ckKT-9dd8VGLnAB3an4nC2IFSTBtT15xjMf5AlLHrN2yvByf8</t>
  </si>
  <si>
    <t>2025-02-28 10:02:31+00:00</t>
  </si>
  <si>
    <t>2025-03-03 16:52:37+00:00</t>
  </si>
  <si>
    <t>https://lookaside.facebook.com/mcl/multimedia/lookaside/?download_info=AZuAgXAn7a88shq2ghyPb5lbrd7G_cXuiRzOmEIYWdZhlLXLoQ22rSJc6c2HrXQ8dNQCbtPA9140pCYB0zDhgd-Zegvv3d_dwyEGLW3eZh7lGxUEhaz_e2pZvwe9U6R0XTXS3rfS5vfZO6vgMpZdh-5U_-pH</t>
  </si>
  <si>
    <t>2025-03-09 09:31:32+00:00</t>
  </si>
  <si>
    <t>2025-09-30 17:15:10+00:00</t>
  </si>
  <si>
    <t>https://lookaside.facebook.com/mcl/multimedia/lookaside/?download_info=AZs1RoX6VWPbu68mCu2T6gXpsb6Ee3G1sFVW3G3ttddpZUqOED6RaXMI3VVK4m3dX2RSFCIaoPmXh9bNVgJ3GnJaYxFaK3_w0R_UQ9S36O8PWVC8hwC2_8AkSaoWrH5oqpunu8TDkJpTbP5sq0qCJdNLaGc</t>
  </si>
  <si>
    <t>2025-03-16 11:32:14+00:00</t>
  </si>
  <si>
    <t>2025-03-18 15:12:19+00:00</t>
  </si>
  <si>
    <t>https://lookaside.facebook.com/mcl/multimedia/lookaside/?download_info=AZvGewKK0yPYUe0dV1wmXvA2-JnzkTBB-B7CpvFGqiuUqrcNKD9C9FXEvm8kYJKRQ4sfCEPa3g7-iQm9OK39eXn_jzwIueA-BwYr_kRuaEqrnhHkRVvEc1GarqPszsUJ-1Wd6mtI_SweTh28W-mCXBWyYw0</t>
  </si>
  <si>
    <t>2025-03-18 11:34:39+00:00</t>
  </si>
  <si>
    <t>2025-10-13 07:08:18+00:00</t>
  </si>
  <si>
    <t>https://lookaside.facebook.com/mcl/multimedia/lookaside/?download_info=AZs-U3antkU9Seamuep4hlBjEs47VOat7CDdGu3KAuKE5BDCMXIeypatzGFRPyQMNZXiuwO8tdoLUDw_sKAU_cNGTd1XwT2C4m2-p0tKcfmZMgwTJfnZ3hZOzXa6y5DAhT-g6Jt4HmRYqd1r5YO5SQria3Fi</t>
  </si>
  <si>
    <t>2025-03-24 10:10:10+00:00</t>
  </si>
  <si>
    <t>2025-03-26 19:40:15+00:00</t>
  </si>
  <si>
    <t>https://lookaside.facebook.com/mcl/multimedia/lookaside/?download_info=AZuA3kZi6YaPSqrMwJkBxGFNugLqnjhQn1-935Ug2JBSM4xXCa1aa53ux9Rr-IihKx_WTCr4V1TEJFhbqauWKuNiNU3VhtFMw8XUCl2Ca58UnrWBcmItstADvP3yjIgF4IcMhQYaMss19n9-uy_3V6ytJbKz</t>
  </si>
  <si>
    <t>2025-03-25 13:47:50+00:00</t>
  </si>
  <si>
    <t>2025-05-18 15:31:28+00:00</t>
  </si>
  <si>
    <t>https://lookaside.facebook.com/mcl/multimedia/lookaside/?download_info=AZvOBe0kXuPuJ9Sa84hM7YFzXDsuxyuZrNjQsk1Lxiowv2bHBnjCuXjjm-_gTi1qQHHmp_nCLFUp3XvpwPfYQu9g9lBxuNAm-PVJVFJ-GxKK9vHKORHMWhQNKv0aqKgeDQT7SeT3a8q7LmHVALFYHejHza85</t>
  </si>
  <si>
    <t>2025-03-26 10:03:58+00:00</t>
  </si>
  <si>
    <t>2025-03-31 17:54:04+00:00</t>
  </si>
  <si>
    <t>https://lookaside.facebook.com/mcl/multimedia/lookaside/?download_info=AZutOQwJvRUxe8VX3YQYODxyy8WWjA4j3dtM4jK7vB0-6vflRZ43v8elQd-2h7QwJRchNYYtFxvwTv78NDoQVAPLTIgz2TC7v5IUhUykFaAYSHwSgWh1xHjdzSXTqtG9jfbffaHka3MT89COQvHgG8c_30HH</t>
  </si>
  <si>
    <t>2025-04-01 09:33:11+00:00</t>
  </si>
  <si>
    <t>2025-04-04 21:53:17+00:00</t>
  </si>
  <si>
    <t>https://lookaside.facebook.com/mcl/multimedia/lookaside/?download_info=AZtqxFX5cACR2xqXULA7Yz32UA-9HIrD2fMPetvI-gk-XSsezLWdbIYdpnG0aKxrwL_ujWanhchWCjZN585GE3V6dD_Zw9u7hAByNqdk5b_x1fEnFsbXoA-LNNiUahNzwypSbfN3QlRSH00wMsEyPFr9qbYT</t>
  </si>
  <si>
    <t>2025-04-02 09:30:54+00:00</t>
  </si>
  <si>
    <t>2025-04-04 12:11:01+00:00</t>
  </si>
  <si>
    <t>https://lookaside.facebook.com/mcl/multimedia/lookaside/?download_info=AZsSiTiqJXDwJ3L0PIiQPAU1sTMe70mNvPt5f4xqVLyVmUsWGprDWv7_hULwSVWMXmgRnx4znJGU2SoVEXkLHjK1dXxZKounwDYw5HpmSWL6R9qTwRHCJV__sYfyW45SbQgtGtdwSzAgABCVVVHtfzHu8U7iUQ</t>
  </si>
  <si>
    <t>2025-04-03 09:31:23+00:00</t>
  </si>
  <si>
    <t>2025-09-30 05:47:27+00:00</t>
  </si>
  <si>
    <t>https://lookaside.facebook.com/mcl/multimedia/lookaside/?download_info=AZtTWKIhf2EErJmUNejvkq9mjCglmqC28Nu_x2YR8ox0IG8qLz3j1P5_nDVSfD3vxuGCScCGRFWDfvzdoRDAQK0xRczBkqdpZsskjgW0Svk5sQffWu1w8gLOAl2eIiWMFsLrLgMkNZzuOWWp0OjiU18BZ5s</t>
  </si>
  <si>
    <t>2025-04-08 10:43:33+00:00</t>
  </si>
  <si>
    <t>2025-04-11 10:43:39+00:00</t>
  </si>
  <si>
    <t>https://lookaside.facebook.com/mcl/multimedia/lookaside/?download_info=AZvdGvUhNtzQspzM1qYcwF1C91TNropeM4SuCvlpSN4erEMgrScWTxKTu1ZcaqpOAl4pBzqz91rUaiNeSx3UgVL99vNAGcMGTgwD-BMjrUi7C2rppoxwv1e_KISuWwLJ4_yNt8f7JtziQ0ddUMxQ9fTOY-1M</t>
  </si>
  <si>
    <t>2025-04-20 11:26:46+00:00</t>
  </si>
  <si>
    <t>2025-04-24 10:36:53+00:00</t>
  </si>
  <si>
    <t>https://lookaside.facebook.com/mcl/multimedia/lookaside/?download_info=AZvQB7e7PR-TW1X0_p6zWboDve0xtCFIk3Vam4WcIXIH6xMSsKyiTohvd8Wk5Fbdy6Tr6mxB3jUi2-JY2mSQEwDnrKOZwqQfzqWBNL2plE_rioXC6PcgZr3IaGe4QVhIqfkWCkVhKIkGDsyVxbSYVPB321TB</t>
  </si>
  <si>
    <t>2025-05-01 10:55:44+00:00</t>
  </si>
  <si>
    <t>2025-05-02 14:05:51+00:00</t>
  </si>
  <si>
    <t>https://lookaside.facebook.com/mcl/multimedia/lookaside/?download_info=AZu-adTmU7kLVByTVgMnnDFvL4HWsPHKbYqioShvEQb6Frs3dJw3aN2LTxgFt6Oasvk_VVBlZS-i-tXSaNFDLS4fzQV5ffx9nMIhw8VQC97JdyUMDavMX0VIECqd2RpPHxocw3gVhokUA29O6w_1wkV4SoDj</t>
  </si>
  <si>
    <t>2025-05-19 10:00:23+00:00</t>
  </si>
  <si>
    <t>2025-05-21 11:30:27+00:00</t>
  </si>
  <si>
    <t>https://lookaside.facebook.com/mcl/multimedia/lookaside/?download_info=AZu4Afm80XW5CyiWaOz04xp43Ebi8eRJnjA36rc1FicpQ9bA-corEdEeA_T8Wee9pgga-smRV2nUVQQv-U62BZ5dHU8SsoXOYBy_r7seVqzdrQ0fE9m6vG9Rog7fwBTv0TXV7ue3ukgI-4L4Ps8qNaMj1Zg</t>
  </si>
  <si>
    <t>2025-05-28 10:33:57+00:00</t>
  </si>
  <si>
    <t>2026-01-01 17:18:37+00:00</t>
  </si>
  <si>
    <t>https://lookaside.facebook.com/mcl/multimedia/lookaside/?download_info=AZtLFgEJChn6ao8ViglosmISP03Q4mp6b7BkDoG6p6kO2g1ConHc9-n_iEhk0Ixn4fkxncWOOyC9rnxBhzOl5NsPgkyKdl_miJghSRVB5RkyrNm3bqBGoXBuxpIIvjpSUwmT1vZiiVlMeRv_zfZT8RM5eTdg</t>
  </si>
  <si>
    <t>2025-05-29 09:45:46+00:00</t>
  </si>
  <si>
    <t>2025-05-29 14:25:52+00:00</t>
  </si>
  <si>
    <t>https://lookaside.facebook.com/mcl/multimedia/lookaside/?download_info=AZs66QHSzbhz7yAq1iiRYezeRL5WyLQJMwZ3qSFKCTb0E6riNQwM_MbsggzFkKV08zwbMwQrsfYI6wback-UICn8NQN6en3yr1TRpA3GLrgExFd9IHZCrxQswmSD4AvD4y5TRKqD1qJbvPGZ45MVR_fzn0A</t>
  </si>
  <si>
    <t>2025-06-09 10:37:11+00:00</t>
  </si>
  <si>
    <t>2025-06-09 16:47:16+00:00</t>
  </si>
  <si>
    <t>https://lookaside.facebook.com/mcl/multimedia/lookaside/?download_info=AZudCnleavHYlDqkyt3_YQP3Luddru8dtqxjEZJQZfav58xlsCfMdFSWxqLvRESR_HmYHT-tcxT9-pH7gIYxBnwP5_itEgUOVMIbzfYLdlEAY16GerP7QIcxmeGZlcL_PHOs1qxK3DwSMeMiTSOv4osvpdlA</t>
  </si>
  <si>
    <t>2025-06-11 09:48:08+00:00</t>
  </si>
  <si>
    <t>2025-06-11 17:38:15+00:00</t>
  </si>
  <si>
    <t>https://lookaside.facebook.com/mcl/multimedia/lookaside/?download_info=AZtI9uzhy0aTxcVXNU50xxAwKzUZyKfhhsvn2yfuZWODFFnUSM7AOaYNfn88IVN83uZGNDQMpjwMz2kotrTcMCNq_idCAwaYlMWLYMjjmoGQYUW2MD0qRZCHfpx6Bc8bNQiqNpbuPCzUdpj0-u3iCMj89bw</t>
  </si>
  <si>
    <t>2025-07-23 10:01:18+00:00</t>
  </si>
  <si>
    <t>2025-07-25 11:21:24+00:00</t>
  </si>
  <si>
    <t>https://lookaside.facebook.com/mcl/multimedia/lookaside/?download_info=AZsHQkL6vqzKU6cgwmoDMW9X0aJijf6r8fBvltJyIIQ0skEydBxNH5tupcmHOIz8otB-KCxLBMRX8C8JFAMM1tL1sxJuuhJrQSTrSD1W0h3vrFneIMRrVDUO6z776L9jqPqplSZ71ZCGzrb8H3dfH7gMrD18</t>
  </si>
  <si>
    <t>2025-08-03 10:15:01+00:00</t>
  </si>
  <si>
    <t>2025-08-05 05:05:06+00:00</t>
  </si>
  <si>
    <t>https://lookaside.facebook.com/mcl/multimedia/lookaside/?download_info=AZt4GObeHxLRpP8tG8RNtpbExTj4miuBU_abUUtavSB_TKg_r8ghoGCUWkOvw1e3N8qAkisr8P2K7R77fM8yDlTtqjJmTkRLRMrZwVjmUZ9n4aiaWZdYZgquyqNh_S5SoNUL6sHahdeeyo8fRcy6FLj7obaS-g</t>
  </si>
  <si>
    <t>2025-08-23 09:59:30+00:00</t>
  </si>
  <si>
    <t>2025-08-25 11:49:35+00:00</t>
  </si>
  <si>
    <t>https://lookaside.facebook.com/mcl/multimedia/lookaside/?download_info=AZvp_kSQjT7-FRJLU9BVmDn2licsCl5bCqENcAZCTMmF5yHwqBF1eOXwm_ydmhgPfg7m3KgsQrLgP3Ye7giCeKn7NpTQFvNbcHRyfhH1uxLGt9Ict2tffmz9GW0zfQCEk-G9PzY7X6Tj5SMqdfzDLJOzLlw</t>
  </si>
  <si>
    <t>2025-08-31 09:54:49+00:00</t>
  </si>
  <si>
    <t>2025-09-17 09:16:28+00:00</t>
  </si>
  <si>
    <t>https://lookaside.facebook.com/mcl/multimedia/lookaside/?download_info=AZtNytPj4vkjZvfnIWmrnnmgdnBdzA5ebIXs8B9Ig2-pwWUO3BSz0bkXA2Xv2SRWMU8AoBpT8LhqhlWgok8DO2PyAFcvKuQqmW5I23O3-jKTN9jUUmaZqsUCczXWb4P41YV49D6XKm-V7pUgsrDHrw-v-tE3</t>
  </si>
  <si>
    <t>2025-09-08 10:32:45+00:00</t>
  </si>
  <si>
    <t>2025-09-08 22:02:56+00:00</t>
  </si>
  <si>
    <t>https://lookaside.facebook.com/mcl/multimedia/lookaside/?download_info=AZsns_f2dvXaekgTxcfq_H-FFakh2wFSrfA7a5L3H4fWtoUCAALjB8KFalb_mFU7vE9w4LfjooYLQnB7o8K--raAn6bRXzK51EV9DbBqUgVPvi3W_R4AFumrtuRBj1GCA-JGQmIwDtso0IfKJ5PRoPD1UZr6gg</t>
  </si>
  <si>
    <t>2025-09-17 09:16:10+00:00</t>
  </si>
  <si>
    <t>2025-09-18 10:26:57+00:00</t>
  </si>
  <si>
    <t>https://lookaside.facebook.com/mcl/multimedia/lookaside/?download_info=AZvFZeEg_vHYvxvo0Ytggqslrdh2evjBeRWLzT8tRN2MZ8qkxTSuTFfd-hK7iyWgAKLa6muilrRfE5Ow3WIs2VzkcuvTApzlvvan12GoNeXdbH7WhARfJrp8-fCuge7hG5M1MPRd7lsu6ZfC0jLfcxyqjNQ</t>
  </si>
  <si>
    <t>2025-09-18 09:36:05+00:00</t>
  </si>
  <si>
    <t>2025-09-20 14:37:00+00:00</t>
  </si>
  <si>
    <t>https://lookaside.facebook.com/mcl/multimedia/lookaside/?download_info=AZusqlFHNVJ8IfkWTLMr6TyeNU6CHWIbmM3b0PDuCubFCotchk4Ww14x8T2wEvHl6i9f_HUj4SOCum4hHyZHGVvNOsFjOuTXLhhBG8QTc6W8fCdurTVkdvveC4WSljzem3FHJUrn-C2jUjPMx6aSFlITduGm</t>
  </si>
  <si>
    <t>2025-09-22 10:50:45+00:00</t>
  </si>
  <si>
    <t>2025-09-25 03:31:22+00:00</t>
  </si>
  <si>
    <t>https://lookaside.facebook.com/mcl/multimedia/lookaside/?download_info=AZs0ofhLHfN2yed1cyF9k6xNk4RPGGDUKFJ3h8XtYSi7OSW36XBGtEcAp1Qjb7icfSyGzAYGAoNPL5_aPdrL8Zn2BSdtw1ilWYuOvMnSrVAllQaehvQc9RL1HZsOvO6xevpZQuy0kvptbfHgfYqFBaqtKy4</t>
  </si>
  <si>
    <t>2025-09-24 05:31:36+00:00</t>
  </si>
  <si>
    <t>2025-09-26 06:51:54+00:00</t>
  </si>
  <si>
    <t>https://lookaside.facebook.com/mcl/multimedia/lookaside/?download_info=AZusZ7COaVYFL8OyzSEvPmqht2zsVtr9LL_HAuwstW6o-5lCtWFI1hsnaVEFDN7JI5rY2yvD0AsadGeYwVeOrNM86pT2QUeWj-0WEExx8IRX8clMefvHI1__Arr3reawEjgNTNoznyesgSfBezc7pUx697M4</t>
  </si>
  <si>
    <t>2025-09-26 09:31:50+00:00</t>
  </si>
  <si>
    <t>2025-09-29 09:42:28+00:00</t>
  </si>
  <si>
    <t>https://lookaside.facebook.com/mcl/multimedia/lookaside/?download_info=AZsThEtTYtvTxrZv2zz39lrTjjzSrF1NLEbIuI6emls7QO-3Ia8tlB_30crJHCErIxvqv1bS4SD5psHKnugFUVF-tUtlsuhEtzmetiSKn3E_aXzJDhrM_hW87ovgIBoL2YReRjpRhGNW8ZHf8v25H_QFukg</t>
  </si>
  <si>
    <t>2025-10-05 09:35:58+00:00</t>
  </si>
  <si>
    <t>2025-10-07 16:56:43+00:00</t>
  </si>
  <si>
    <t>https://lookaside.facebook.com/mcl/multimedia/lookaside/?download_info=AZtwdo8d_WuULDFFG5qPWgRsg2nq-UjyOwvsqZDhwR_9SyiGwnEP7lhABEn2rotd7L1E6VgyKN9hBhE3mn45GFRCcuac3CBRyhlYqgGn9M5WM_yIeGO-bT2aQ66qIcM4bCHSaEdaeuz2iOqAfAeynX19-U7LIA</t>
  </si>
  <si>
    <t>2025-10-09 10:45:28+00:00</t>
  </si>
  <si>
    <t>2025-10-11 15:06:02+00:00</t>
  </si>
  <si>
    <t>https://lookaside.facebook.com/mcl/multimedia/lookaside/?download_info=AZvLlkLwxboPyPOg0-Q__6Tj9HKq1PS9WqBLsLjJbnfYr01UGcBKQq5rpPZsqB41ideYsmek5Br7nIbYoC_nGXsYdn8qJLCmiCqNIKcjAc12mABKOzUecXT0cBze4d5A8oSdjy1zdmdFKugDRW9EItS8WE4</t>
  </si>
  <si>
    <t>2025-10-26 09:33:12+00:00</t>
  </si>
  <si>
    <t>2025-10-30 03:04:04+00:00</t>
  </si>
  <si>
    <t>https://lookaside.facebook.com/mcl/multimedia/lookaside/?download_info=AZtW97gghTCXuqEtvybkB4V6SfHjcLMOCnc6rQfViCrS38oUxK6DNkvpnmUfLi3pvaXUFfWCxWqxhurp_cQRldybF7h0h9SlAb4iq91Cm9W7kZzaUv9URA03Gq690JQXvu2OhOUYUvXx29RyuN-ZcMoLBvfv</t>
  </si>
  <si>
    <t>2025-11-04 09:14:17+00:00</t>
  </si>
  <si>
    <t>2025-11-11 04:05:14+00:00</t>
  </si>
  <si>
    <t>https://lookaside.facebook.com/mcl/multimedia/lookaside/?download_info=AZuHnDxwqumFPnHofzEYw7WAuSVKnBncFxkIgGbqFbHIVPASYrSve-LPpqNrUocjpQsEhVbTx3yo6EFbN3GMFW68aDyY0j5RTSpthbQ2HfzVos9hsgeBbwl8rcFYdesRiAqyQF3mQlTyfEounVGjBIeTWK5F</t>
  </si>
  <si>
    <t>2025-11-09 14:22:06+00:00</t>
  </si>
  <si>
    <t>2025-11-13 04:03:03+00:00</t>
  </si>
  <si>
    <t>https://lookaside.facebook.com/mcl/multimedia/lookaside/?download_info=AZuICAozPzWcItuU5XS9upWyu_z9nqV2I38VMLKWlWSkdpSkEUjvrJ87HkdFtBdCFJVTRavj5Q_WkNSlsSz1M2C618YghAklIRZXc9gKG7vPbogVXScGL9vZ59Ellitm61wovFOb6F71PQKbFc-AGtdlCUDS</t>
  </si>
  <si>
    <t>2025-11-27 09:24:07+00:00</t>
  </si>
  <si>
    <t>2025-11-29 16:04:59+00:00</t>
  </si>
  <si>
    <t>https://lookaside.facebook.com/mcl/multimedia/lookaside/?download_info=AZvcbJyyqpnCb1FJGJJXGUQeHWU-5_MDa_fCXSa_VYlMH8TvL21WOx4PhCEXmfwfTlScqz1VABJwVvX1dCnVx7HA6Ok4yGPtkGHLW_9Rft0sQA9q6qbb8INBePq2sNuDYbfThUyTImXHfUiSvkqwnWk5GYZ6</t>
  </si>
  <si>
    <t>2025-12-08 12:14:03+00:00</t>
  </si>
  <si>
    <t>2025-12-11 15:24:24+00:00</t>
  </si>
  <si>
    <t>https://lookaside.facebook.com/mcl/multimedia/lookaside/?download_info=AZuy43IsiP-RMUiRxPhI4EgEI4FTRh-aB66JpJ-nmS5J6WxnjHZ8IdT_k8wJaXS5hPk9o4_Kaje3rhw_XcXdG40_0ghIyxZ7Jod9v4D2K01lf7TCo_0TqFUAft2YSCk24mMIMI4Hl8NzPg9KQmjKe_8Ls75W</t>
  </si>
  <si>
    <t>2025-12-14 10:10:50+00:00</t>
  </si>
  <si>
    <t>2025-12-16 19:12:01+00:00</t>
  </si>
  <si>
    <t>https://lookaside.facebook.com/mcl/multimedia/lookaside/?download_info=AZv5HCAsEGIjliH8xtH6QuzN64SbqtQw-8pavD3KnNErkMRospsXKzPKLG4_5ycU1KKY1exUlHHgn0UwA4WF1LjgCKsStnJY4BgMFIB5_--jol5P-SqKeLALsvfe_QhlgCrSEA78nObPKpLYSmY7Zb8ziz41</t>
  </si>
  <si>
    <t>2024-12-31 17:48:49+00:00</t>
  </si>
  <si>
    <t>2025-02-18 20:17:27+00:00</t>
  </si>
  <si>
    <t>https://lookaside.facebook.com/mcl/multimedia/lookaside/?download_info=AZveEWMN2XUfhwzm-SfbfG_RUmqTSvgkPmzhbDnDFr0m67wD4YbYMCW--soA2djw1sm3i1f3FzlqQTIVvJQistPvphrvgoovKgQQqosBzoIcDkxP3Wx_mUiytF5JS133m0YSKIG-n11QF0Utjzpu1_g9rdX9</t>
  </si>
  <si>
    <t>2024-12-31 18:17:58+00:00</t>
  </si>
  <si>
    <t>https://lookaside.facebook.com/mcl/multimedia/lookaside/?download_info=AZsbrZw6MBcmSzrRI3w4s96auNTefadI6E9i-uhBNj1wuGlxkYUVoG2WxFk0J6j-p90md6lb5NVfMYXjLPB_L6MvOfYvTNIc7vUwuTPeIdYudtmzHIpAVQzX46pPLlXP3ZSGpUSlZ1yuKZFHK0KzaAvuItFn</t>
  </si>
  <si>
    <t>2025-03-07 03:44:47+00:00</t>
  </si>
  <si>
    <t>2025-04-26 06:33:57+00:00</t>
  </si>
  <si>
    <t>https://lookaside.facebook.com/mcl/multimedia/lookaside/?download_info=AZtr20e_AqMsnR_ojdoolzOtX_AadBuQMSx1Kab0OByATQK2MbcjP5T4GpRT0HU5ZpcUPYq7c_jYTzsj_4xlpMASLG5oMln63AcFhY46fdyCwYiKROdkuMVPg3ZsuzDTXQSxaSczLyjIuo544BB2c79lnZDh</t>
  </si>
  <si>
    <t>2025-03-08 08:16:38+00:00</t>
  </si>
  <si>
    <t>2025-04-07 10:09:24+00:00</t>
  </si>
  <si>
    <t>https://lookaside.facebook.com/mcl/multimedia/lookaside/?download_info=AZtkS4ToZ4nMc8_eNpCdncSUGvdM9YB3CN85S1a0ZSm9DquuLpeM2WaJnbvrB7EhkHns1zVbMcJpehWB92Grf7yd_x54hRados08q_-woeDaawJtQfW7mOcm7MHxk4o_kT7JbPCb92aTkoLTu5ljb_rc45g-</t>
  </si>
  <si>
    <t>2025-03-10 14:10:36+00:00</t>
  </si>
  <si>
    <t>2025-03-10 17:10:41+00:00</t>
  </si>
  <si>
    <t>https://lookaside.facebook.com/mcl/multimedia/lookaside/?download_info=AZt6FyjRUNIL83EZGpCAtc5_Vhkey0H2k63v8SWydLOkCOrBdq_k_kF5ZKPzsG3l6otWW_5B_CBb9iclj_NtzP2oYQV5CvWsEVg1DNJ-BDOrOvTYQlrjn4lOlBQ6FlEnq_DggABnrCeT82sGAoKfo7Ru7tqw</t>
  </si>
  <si>
    <t>2025-03-14 06:38:18+00:00</t>
  </si>
  <si>
    <t>2025-05-05 08:18:38+00:00</t>
  </si>
  <si>
    <t>https://lookaside.facebook.com/mcl/multimedia/lookaside/?download_info=AZsqhBkR83RY3nHRn-OVDHeKacRpipXxLWBVkDyR1cX3M4lhp4TERzG9vGB5mZm2a2s5URRl0oo9wKwnEnzUQaUU2g79Qbnuttnn2wvSXD9xRBpZWPdGO8EoTX_GEdw2F46ShbaPxGZMaGA8_0q2w3_xsA0</t>
  </si>
  <si>
    <t>2025-03-31 10:14:57+00:00</t>
  </si>
  <si>
    <t>2025-03-31 13:05:04+00:00</t>
  </si>
  <si>
    <t>https://lookaside.facebook.com/mcl/multimedia/lookaside/?download_info=AZtERiSdj0BeFCXbE0OtpR_v_fWcFhuJFj_L1bkSpsPmF_ZNuMs7ddW2MnaSgxAaWmOiukF6xXazusPS2yNZJ_6S_f8ZpnPbOKCM0UhkCfdQ-LUyxqJbd2PvHvTwnwtR8jrr0gfq3Mzh-sxwTSHh9O_eHiId</t>
  </si>
  <si>
    <t>2025-05-07 14:03:28+00:00</t>
  </si>
  <si>
    <t>2025-05-09 14:53:33+00:00</t>
  </si>
  <si>
    <t>https://lookaside.facebook.com/mcl/multimedia/lookaside/?download_info=AZv4XGjKmGgB33274XTl0RPeW0fGYHyd8heKhaf6TvoYMm2nbt3KV4vvDlP0doCBdtyzMI9mQ_N9_DeQFE2T9tEBNm0TiPT00KdTkYW-ye_wFT0dK3OXSFs_SjG-U-WVggIy2CBKDAnpnmXmTFJMyHj6lY0S</t>
  </si>
  <si>
    <t>2025-05-28 04:28:18+00:00</t>
  </si>
  <si>
    <t>2025-05-28 09:18:23+00:00</t>
  </si>
  <si>
    <t>https://lookaside.facebook.com/mcl/multimedia/lookaside/?download_info=AZuHuY95eknxKBYdaW8KeF8bQw9oUTcid2_DWGSwmf17ZQV467EieWepA0d5P00ztV4VOh3N5-dY89XQ4lDHf7NXN1WpS92E7Vac-9rVsNpS7AZFIySJUv358rXknL9k8hoAsqmvANGAqlYOhHy44jea0IFm</t>
  </si>
  <si>
    <t>2025-06-01 07:34:11+00:00</t>
  </si>
  <si>
    <t>2025-08-28 15:26:02+00:00</t>
  </si>
  <si>
    <t>https://lookaside.facebook.com/mcl/multimedia/lookaside/?download_info=AZtn5S8oAgfPRAYv2ZsIlydi_kM9OywvoILs1kxAWIVjLOgYwJ0IN3yu6qMtnnUEvbJXuxEBXnR8IMisLCejETV-DnDgsU1GCx2K2-ynDIYvMU6XVM6X3biSydtwtfZ68EXmEh2Rumlygx47pKNLokKhP-IJ</t>
  </si>
  <si>
    <t>2025-11-08 09:06:07+00:00</t>
  </si>
  <si>
    <t>2025-11-10 11:56:12+00:00</t>
  </si>
  <si>
    <t>https://lookaside.facebook.com/mcl/multimedia/lookaside/?download_info=AZtyMoYxIjHvxlBm0qQVDZBSMt9ZOX4c6R0ShpZhhO21XAHjDS7HiW76EKpHXwHRt5vpuPDCG9bPbiHQee6FB4HOh0K78l1Boo5EcvnoBhLBahX_kejmyy6brkN8q_Qj-3Lj5t6Ni4l19U29nRriOe0bTwY</t>
  </si>
  <si>
    <t>2025-09-10 09:10:33+00:00</t>
  </si>
  <si>
    <t>2025-09-12 09:20:34+00:00</t>
  </si>
  <si>
    <t>https://lookaside.facebook.com/mcl/multimedia/lookaside/?download_info=AZvXete2RVqj5qJXRX-wxeMhHwEiaTCefOS-UuqEB7qJzqaDl3xObmUNDWOlOZzqBWly9uJbZwc_oSjX7EtQnIlT4C5wADXbLLXaADG0SGB2wbkVz5dv9PqaS2eDAIaTQKzSjlqV3miza__Secnl5WTiZWMu</t>
  </si>
  <si>
    <t>2025-02-15 08:10:07+00:00</t>
  </si>
  <si>
    <t>2025-02-15 08:12:38+00:00</t>
  </si>
  <si>
    <t>https://lookaside.facebook.com/mcl/multimedia/lookaside/?download_info=AZvgp1kp0lUXwTQp2wCUEouJWxj7aFk8RlnRGa13bpDvrvjoMownvtWrO7MJ_xy-hE3GC1idk7iDUNUd56Vn7d8rXVHEj4Xnh9ozToc0yaNIDIYvtFD13TOF5xVVoTnosMd_OLn9myEBxBheos2rR6T8quM</t>
  </si>
  <si>
    <t>2025-12-05 11:11:52+00:00</t>
  </si>
  <si>
    <t>2025-12-12 07:54:34+00:00</t>
  </si>
  <si>
    <t>https://lookaside.facebook.com/mcl/multimedia/lookaside/?download_info=AZsCbAU14UNgRbdRKoOQs399kl9QzSAOWBTgHtbE98zUppiXWvT-OIgEpUXWQRT9bcgIT7bYiWpQr8I5KrVWAJTVj4bhXwgVLagtClQFJ5Eno_UpqxA9gcSMDoelLFYXiDba3hgduIMxg-LqSnpXzKfQNiRA</t>
  </si>
  <si>
    <t>2025-01-11 12:06:37+00:00</t>
  </si>
  <si>
    <t>2025-09-10 21:54:32+00:00</t>
  </si>
  <si>
    <t>https://lookaside.facebook.com/mcl/multimedia/lookaside/?download_info=AZv9lwLMTyT14Vpl2INkhgisWbo3VsoC4_TvwqvZOpFRhkqg9O31IiE86iDY3SQBEGdJ1NNmRZd4Sj4Gvy8q5EjSuOH-cHq1YCLs2nOm8-oRiUNEZP-LKQqj420ZvYrXl7iXGGrlLOJ3LwXzff6rAVP1rgo</t>
  </si>
  <si>
    <t>2025-01-30 11:58:42+00:00</t>
  </si>
  <si>
    <t>2025-02-09 19:33:17+00:00</t>
  </si>
  <si>
    <t>https://lookaside.facebook.com/mcl/multimedia/lookaside/?download_info=AZsrPwqwXFRyivtkuAnwBKKR8GKjsBYuKQRUi4uAQAS-YvmcWIC2qoYHYZKrrIIbJkvMM_PBCteadgkEnKIeEsPCucO283RIoAxlpGPMHHWymbA0xjxua5hxpG40OOz6mKbF_MO49YD_jrwo0Xd0EBBa6eZd</t>
  </si>
  <si>
    <t>2025-02-11 11:15:16+00:00</t>
  </si>
  <si>
    <t>2025-08-31 08:54:18+00:00</t>
  </si>
  <si>
    <t>https://lookaside.facebook.com/mcl/multimedia/lookaside/?download_info=AZtm5yatrJwaUleZ43rDB1UVxE3MnRDwPe1TnPinuZOSRcpMsluNKElVXdi1Y-2HGINP9A7-ZFB0JToDfScTTPhHgkxUKy1vgwbVvkt7SQcyhdgj66SkaQSbWQ4g9MJyVqFN9IoPV8orObxl5y43oz7OhDMp</t>
  </si>
  <si>
    <t>2025-02-18 08:44:54+00:00</t>
  </si>
  <si>
    <t>2025-09-06 06:27:18+00:00</t>
  </si>
  <si>
    <t>https://lookaside.facebook.com/mcl/multimedia/lookaside/?download_info=AZvS9cwT552_kqmx78MdFTOpsR8VlP2alK6LtNiSQDoLcA6G1TNW255MHSDdPOQEgOebTQL2NysgRlKTwwqTfuc5JxJb4FWRkrKizniz_FGYnDOdohdNR0jDdmxqNHa7dNhQC-tpj9q5nIs5BDQFVvfbaJsY</t>
  </si>
  <si>
    <t>2025-02-19 13:13:24+00:00</t>
  </si>
  <si>
    <t>2025-08-03 04:49:14+00:00</t>
  </si>
  <si>
    <t>https://lookaside.facebook.com/mcl/multimedia/lookaside/?download_info=AZspUa-A-GPfIJHaMIlYVVDhkrER7x6eZIL1O5tMS-9hreSWqFjBqvC1MvvqlvABh5HEPQCpTyUgmxQsuFZp30MPRB-mm17TzDx17cn_Bx56ltCJrY2Enipd0DxBNN0JmXeTlArsyVbEdUb6XEeA0wgdCSM</t>
  </si>
  <si>
    <t>2025-02-23 15:22:56+00:00</t>
  </si>
  <si>
    <t>2025-08-28 08:22:29+00:00</t>
  </si>
  <si>
    <t>https://lookaside.facebook.com/mcl/multimedia/lookaside/?download_info=AZvI9AxHkKLlFdpYgoXZW6n7oHhLNJ6zAxsx2QNboykaTUACrODzOLJWxm3S0MzosHQLm5uXSnVn1rG9f4tiGtXPSxlFDEkYiypYJVJlXvkjzwa7yIXi9E_6LCKMcdFDlhGijft1K9OeBrIU12sxLjnzob24</t>
  </si>
  <si>
    <t>2025-02-26 14:15:06+00:00</t>
  </si>
  <si>
    <t>2025-05-11 15:40:17+00:00</t>
  </si>
  <si>
    <t>https://lookaside.facebook.com/mcl/multimedia/lookaside/?download_info=AZu6ePtRNUebHTMvoalwM3TihOIfKZC-0gbiFPZWYwNdboxthuXpX0SmualXI4PzLQec3J30VN3hWuR1egxnY-DxycVdHhvPRV_TqXMwcu04Cpale3ySZzul-swmWI69fDQy1mD6NnivK18T3Ucftdlt7hDhrg</t>
  </si>
  <si>
    <t>2025-03-19 14:27:13+00:00</t>
  </si>
  <si>
    <t>2025-09-09 20:49:43+00:00</t>
  </si>
  <si>
    <t>https://lookaside.facebook.com/mcl/multimedia/lookaside/?download_info=AZt_YuNHV65FISRqUwglg_LRja55D68ChJVbaaVwL3IVrtVz1NLulpJkTt69lqJISeH7ubs1szpYUGQJNb5AyI3fJuijE_DBIsAxG1Xkz03cygdjz5jm8uQSQkxTOT2RqZm7RN0y09KrCXAwCYr6-vZcb3Ig</t>
  </si>
  <si>
    <t>2025-03-24 02:57:59+00:00</t>
  </si>
  <si>
    <t>2025-08-04 23:26:02+00:00</t>
  </si>
  <si>
    <t>https://lookaside.facebook.com/mcl/multimedia/lookaside/?download_info=AZsAoglkHebG3j1-BZyH4GsWJuyw0FM6yBctYzQrK4IlHh7akeV_6fpY4LoBPV9Z0_3zzJng16ZJO36jxb_lpZXwG9AqXY0pd7VJVH_depYH5_JYyymHVhEb_LnjOdj9Rt8lS1RJIVsdrZ3cxqkQh5_9lE5s</t>
  </si>
  <si>
    <t>2025-03-25 08:16:47+00:00</t>
  </si>
  <si>
    <t>2025-06-28 15:13:42+00:00</t>
  </si>
  <si>
    <t>https://lookaside.facebook.com/mcl/multimedia/lookaside/?download_info=AZu6LCByFGBAOZHD_Fc9dTQTKejQ4w_C00pxRjsp5DW_QEk1mYhyJ7M1X6JuEjfCgH5M9Hz6DHDg_3j-sy54pLjeM4qnd-MXM9lI7FiCtHjAheLOWYaAt67QSRDleMbezyvatxRyuVeUExEi2efZ1CXGz7c</t>
  </si>
  <si>
    <t>2025-03-26 09:35:12+00:00</t>
  </si>
  <si>
    <t>2025-11-07 18:20:38+00:00</t>
  </si>
  <si>
    <t>https://lookaside.facebook.com/mcl/multimedia/lookaside/?download_info=AZtabAyKpjC22osEE3VLBcsLdUv7uguuGcQYpJDy7PX0_zC1J5vbRvCQNoPQAFazSWz50BfcUuSdVpbvAVyTM0kL4utVqRoYpwTZ_j-cLhlhkFuZzbmg8d5ydLPVKgs8nrhG0qc3NTcql8DIPtAAIZvRE50G</t>
  </si>
  <si>
    <t>2025-03-29 14:20:54+00:00</t>
  </si>
  <si>
    <t>2025-09-03 22:17:04+00:00</t>
  </si>
  <si>
    <t>https://lookaside.facebook.com/mcl/multimedia/lookaside/?download_info=AZubJRh3KfWx4kTN4wxF5tEriPKo_yg2pKhHzSfLuhpvZN-zgYK1f8YkgA6rzKZoBJqoe1bVOLdvyd-WdMYDdfu-5_w7YcK-HhrS4dHQrNnXIGZYz_MXDfvb5GV9C37wN5hOppnL0YrtDq4goW5OiWGb3A1A</t>
  </si>
  <si>
    <t>2025-04-16 16:05:00+00:00</t>
  </si>
  <si>
    <t>2025-08-04 10:17:49+00:00</t>
  </si>
  <si>
    <t>https://lookaside.facebook.com/mcl/multimedia/lookaside/?download_info=AZtaHJ4PkMCItvlOlWO2jtU4Bj37xp_p42EScp34uZ3VDWRWyhgGt0BBg6DKAzGAPT8bATt-5P2fckXIKsnjIVvizv8-fPWSVzBSNssWQHUqUKImdJDD-M_8Pkhjm8OZfTOb-CYdp6LrdIloAYdA8wTfjcmr</t>
  </si>
  <si>
    <t>2025-04-17 08:33:38+00:00</t>
  </si>
  <si>
    <t>2025-09-23 06:06:08+00:00</t>
  </si>
  <si>
    <t>https://lookaside.facebook.com/mcl/multimedia/lookaside/?download_info=AZtV17MbyFqXmqn7HYSxFI-q4YP3MbK9hGvrjaxuuCW2Xn-kufNiFd1a6x7Gwdnc4NItyDuJkUs5_UBl7xMLIrkScTu8r7C_mGndBmvNQcwCv4E7SRC3gxdvt-ZcSy5g72JAjYRy8iVm5D-6y-2ceWa-S2pv</t>
  </si>
  <si>
    <t>2025-04-20 13:15:28+00:00</t>
  </si>
  <si>
    <t>2025-10-21 16:06:59+00:00</t>
  </si>
  <si>
    <t>https://lookaside.facebook.com/mcl/multimedia/lookaside/?download_info=AZv0ASfEvun9qInE39XBwal00jFgX2ZeEwvIkHLekKYo3h8_a6UMVT3vLJdfxEu6TTw2A9E17ZP4_Pv8y4Coo3Dxq726M0om5uqC45YZITTQeEedyDv4NXT15f0wu9nr2jB-hGPa1MAt3XdPEdRn2Z7SsVPc</t>
  </si>
  <si>
    <t>2025-04-22 11:49:26+00:00</t>
  </si>
  <si>
    <t>2025-09-06 11:24:24+00:00</t>
  </si>
  <si>
    <t>https://lookaside.facebook.com/mcl/multimedia/lookaside/?download_info=AZtuRRcBL52nfOyyQRUjtoVX7EvymJ3RQpvQZoFk_bkd0QtljiV-HUdN7teT4R9SYY6aHH31pi1M8FR8C9MxG2am6D1sMlBE8UiI1DXBnAXNXoWHoD6r0GDIQmLjwsItnKC5vXJDjKyKmer6PabgfqwZnnw</t>
  </si>
  <si>
    <t>2025-04-30 16:03:55+00:00</t>
  </si>
  <si>
    <t>2025-11-19 17:15:01+00:00</t>
  </si>
  <si>
    <t>https://lookaside.facebook.com/mcl/multimedia/lookaside/?download_info=AZuwHTEsX2GJtOJ97vE3xq_ja86L0pEUaFuS6UKXM5v1paq9ZuYVYAqBht3PFReL412JzqYJT4b-1JvtBm3nL1SYXyJynR275IPs5yKI81ThGYDf3-Oyeu8LakX6iTYw4Dp0zj7GXQdfc190RLxQ2Vt-5Mkk</t>
  </si>
  <si>
    <t>2025-05-01 08:55:50+00:00</t>
  </si>
  <si>
    <t>2025-08-29 08:51:47+00:00</t>
  </si>
  <si>
    <t>https://lookaside.facebook.com/mcl/multimedia/lookaside/?download_info=AZsiy15H82MhrlL8pW8XVLeKRVS5UgWTynbubfH-bbxYwRDJZBAlyRvh7cZ-CGfYdgaztBBVgi7WE2WhXXvZn8R0ERg_0HOPCgFT6SO_nJbUvG2hfDB8g3DJ6FomAW9xsW5cEDZzcsLFi5vZbZ4vTCNtEjmd</t>
  </si>
  <si>
    <t>2025-05-19 11:54:26+00:00</t>
  </si>
  <si>
    <t>2025-09-12 04:10:23+00:00</t>
  </si>
  <si>
    <t>https://lookaside.facebook.com/mcl/multimedia/lookaside/?download_info=AZtuvWQKacxmJv2r3o9PGB60lMBUt_mVq0UnY1B_9GErPIKXrpYVY5CYPT-c2RPu_YjTctQbJq6arfCeV5SDzIvdEnH0BzIU2e0KyTdk9CRA-kSpcTxVUoxr7ApWU68PWBAK3DPwBypqzGrsh6V2AaxkMx3h</t>
  </si>
  <si>
    <t>2025-06-01 10:19:48+00:00</t>
  </si>
  <si>
    <t>2025-09-12 20:00:19+00:00</t>
  </si>
  <si>
    <t>https://lookaside.facebook.com/mcl/multimedia/lookaside/?download_info=AZu6aTjVuD7TQ1Ys0rprYSn1Ci5Q5dCHEbn78oiMDyEM8ypn_N19IQfC93_qheywz0rvK2tD0BdWdZdQ81LmaDvKleHRy00RStqpI3aRxxhkEW_Ro1g2fdy0jmD2D5nGzwv9VCuhb7kR88CWJMjsU8msk1w</t>
  </si>
  <si>
    <t>2025-06-02 08:12:07+00:00</t>
  </si>
  <si>
    <t>2025-06-28 18:09:01+00:00</t>
  </si>
  <si>
    <t>https://lookaside.facebook.com/mcl/multimedia/lookaside/?download_info=AZsLrx793_G49r_ysWhc_BKvugBoZqbHXmyFyzr5GnOVB9Yi0MkFBs2TpG7-XM3aX8u7yT67X2AYpC8vwMgEWNwgqFu-eusqfxzVDE0aRZj0Komzso87I7OeAF0oRbhC5KFSUacsNwd4mx-o-IsHf4xGE7BY</t>
  </si>
  <si>
    <t>2025-06-07 14:09:41+00:00</t>
  </si>
  <si>
    <t>2025-09-13 20:09:45+00:00</t>
  </si>
  <si>
    <t>https://lookaside.facebook.com/mcl/multimedia/lookaside/?download_info=AZtTdpfUnjbxi-PiMOb8TyO9uEQdAJv4_3sEJ3FfD1CMZR9SwTgGNFmdn6Z7gsMNvAVBakMrd2Y96Q4ubyfcnDpw8ZlQNz9IiD834rDFBJ4IVRgOwpPSjpxs7AASbfSz3YU9X8o9qFufWHrF1QgFHUh09qCH</t>
  </si>
  <si>
    <t>2025-06-14 12:02:13+00:00</t>
  </si>
  <si>
    <t>2025-09-02 07:23:33+00:00</t>
  </si>
  <si>
    <t>https://lookaside.facebook.com/mcl/multimedia/lookaside/?download_info=AZupEbNzrH58EnJIv1xGiXHKyBSGet7YU_78qzWJrg5bRN-pI_-eEy382uy4-MwSXzlnM3X20rb_XWerf89YnNrtGdDLcfN_D1gsno1aHCxSbTh4qASkFrerZWO-gPFM4c_0t2UkSl5giJSHRuY9Kv0JBxR1</t>
  </si>
  <si>
    <t>2025-06-23 10:10:10+00:00</t>
  </si>
  <si>
    <t>2025-09-03 10:17:49+00:00</t>
  </si>
  <si>
    <t>https://lookaside.facebook.com/mcl/multimedia/lookaside/?download_info=AZvYYbtvbAcO_NzetJK-pfHACQaa3S-PLhL2uKCBSKndtfw024USomYFwruvvLOEF1wPk5JDxjLEtZT3h7FLaqrHzEHhik-9JwO3PiV7vRZeedaegL16BQHZYjqJBokB-P4MuDB9Xvy_oH2W769RabqShyDMbQ</t>
  </si>
  <si>
    <t>2025-06-29 09:16:25+00:00</t>
  </si>
  <si>
    <t>2025-08-03 21:18:41+00:00</t>
  </si>
  <si>
    <t>https://lookaside.facebook.com/mcl/multimedia/lookaside/?download_info=AZv-2v0MXNZFnUVFPRBucnPNGcok5kktK6jmnN2eKTEW-zyzXmItVHZpwy4KJUH0haKlLIoKMEb-blWW9kCR-aZV98EkE0bRYBWdDiD0yIXnFz6V75rUIj-_hroaNbDYBm5zDKC4kLq_SvE_0pqfvrTTUd8t</t>
  </si>
  <si>
    <t>2025-07-06 09:13:30+00:00</t>
  </si>
  <si>
    <t>2025-08-06 17:49:50+00:00</t>
  </si>
  <si>
    <t>https://lookaside.facebook.com/mcl/multimedia/lookaside/?download_info=AZsjWl5jrXkLWd7-Tss0fxK06BSSIiEsArQ4NGgjXq66EaMhN9KGjvw1KDR1ENkdJYdGtwtQcXojr-w29B4P_P7T0A_b1CP2UtLjDc9rnY_voXgKk_i-YjGf7NBfOlQ07PpGixfiHJvgIIe2P00JUn1zoFY</t>
  </si>
  <si>
    <t>2025-07-14 13:38:00+00:00</t>
  </si>
  <si>
    <t>2025-08-06 19:54:44+00:00</t>
  </si>
  <si>
    <t>https://lookaside.facebook.com/mcl/multimedia/lookaside/?download_info=AZsWLaJfqMCpW22BZD2TAs7s9ajcG1MLvQFwNmfogNp8U5BfbVkFPafByttl00dVvcZzaT_QVgeWEze8XiKemS-GhLcgGPTxmpHfCH7VnZ1U8-94L1XOwy-62lt5hQX6B0rMfvVw8oSuGruHKrOjhZRp--64</t>
  </si>
  <si>
    <t>2025-07-19 11:15:11+00:00</t>
  </si>
  <si>
    <t>2025-09-03 03:14:15+00:00</t>
  </si>
  <si>
    <t>https://lookaside.facebook.com/mcl/multimedia/lookaside/?download_info=AZscQRVVejOqnZbK8LaMnR3RLN0mVtXicKb605UUTGV4PvMu652y5O7Txcc8C2mthkwrvQNfIPX-6Jhfjqg9d44AurMANViCg_L6er7QyGmTuEwP3eGPk3r6rWr_ONCYQNfYS4-yGg4_CPRe5RfHznQO-Dff</t>
  </si>
  <si>
    <t>2025-07-19 19:11:18+00:00</t>
  </si>
  <si>
    <t>2025-08-28 23:52:54+00:00</t>
  </si>
  <si>
    <t>https://lookaside.facebook.com/mcl/multimedia/lookaside/?download_info=AZv2xRwuXMIKmLHrkJ1GihSUOdXRIspKhyWGuYkzmuG7bDZZsrNFuAuwtg5Du7BgCijuTsK4ZeDr8-mkkhUM6UZkrXIfgHprq5YkQOEEKOpH2T6LKbj09xX2oDYQOULaKrWfyQfkGLPoUfIaQJKiMeZof0Q</t>
  </si>
  <si>
    <t>2025-07-21 12:11:16+00:00</t>
  </si>
  <si>
    <t>2025-08-02 13:35:12+00:00</t>
  </si>
  <si>
    <t>https://lookaside.facebook.com/mcl/multimedia/lookaside/?download_info=AZs_5rV2o-3292TRRzuCEiqMyLT6rz90vLi7DIEsWqXPG6AaIWkrW8KV2W72AuHZQbsF5jR64U3udHdRNkTatMXgAtLc4ahjTzwA0DPb73HRbbaeaLTOUSwYpVrEVVNrhXanguaFwRG2juvhAiHxWFj6aS3-</t>
  </si>
  <si>
    <t>2025-07-25 13:36:34+00:00</t>
  </si>
  <si>
    <t>2025-08-05 08:38:05+00:00</t>
  </si>
  <si>
    <t>https://lookaside.facebook.com/mcl/multimedia/lookaside/?download_info=AZulbuAvjVAjpj9vj9pU8eur822WH-sKKbrEgB6t6ToAPf7kKhhjOH0u66CRl4W2_rN0BSXb3NwUYbmFbyIKpqbHzEA7eLBUbSUcjn6ECiED1s19UjIktTmU_xYlZowLPxkiUPvjeSII26Sw-FSCazceMmQ</t>
  </si>
  <si>
    <t>2025-07-29 11:06:58+00:00</t>
  </si>
  <si>
    <t>2025-12-02 00:25:33+00:00</t>
  </si>
  <si>
    <t>https://lookaside.facebook.com/mcl/multimedia/lookaside/?download_info=AZvtd6xkdJ0DNgtmkOL56r1y_0x4W3U5tRftG1f0CIjRioc1QezDESz3J_nyzUgbm_aGqFHNfpn_4qDOEGKVe9s__bas_EKtRZVvISkGJpTHuxfsvXxkdIWSh2NxWS2rPA3t-KveikcmZbP_oGrahQdBNly0</t>
  </si>
  <si>
    <t>2025-08-03 19:53:57+00:00</t>
  </si>
  <si>
    <t>2025-08-08 08:24:04+00:00</t>
  </si>
  <si>
    <t>https://lookaside.facebook.com/mcl/multimedia/lookaside/?download_info=AZu3KApfyWGMFzKD491VJhrlhHuENEoeFt9ziuHBROoAqrLskbuYuihJG0v7l18hg7nSn4pj3o6ysHEnqbFGOCH0FfG4ET5eIcERpbgdT6yB-Sxz5zASQoXsi3gZDMDqw5xj1Qszqw2XqUYSEe8Y_D6NtOnW</t>
  </si>
  <si>
    <t>2025-08-19 14:10:34+00:00</t>
  </si>
  <si>
    <t>2025-08-21 17:10:40+00:00</t>
  </si>
  <si>
    <t>https://lookaside.facebook.com/mcl/multimedia/lookaside/?download_info=AZsL8Jl3aLotBPNToTQVZhhwUyZ9u-P21WvDcyc8G_Ze17AOjEqeBTniUGrlc0RgebEmD4RVln5cFk-aDiClX1RN-HNL0WersgL5yvVDfRy6AL0fOiFC7agIrF0-HueqeC_kLdT1jx5yxQoxI9fAqdQaIhw</t>
  </si>
  <si>
    <t>2025-08-21 15:00:53+00:00</t>
  </si>
  <si>
    <t>2025-09-03 03:19:36+00:00</t>
  </si>
  <si>
    <t>https://lookaside.facebook.com/mcl/multimedia/lookaside/?download_info=AZu-uvirc-mFoY4pL3Av_L_dQTYBGEzHTF5HrKzDmNTqGgqNdxNJ2qrpDLvipMHdZm8zkQ7D6Eq1kfC-goL96Lp_JSMiiJ9xCr8j37e_YjUFETyw3hicF1aCM1yGzfW2CZ7R7qUYb8xeoljFEhBR3y3jJcaA</t>
  </si>
  <si>
    <t>2025-09-04 14:00:00+00:00</t>
  </si>
  <si>
    <t>2025-09-05 00:11:01+00:00</t>
  </si>
  <si>
    <t>https://lookaside.facebook.com/mcl/multimedia/lookaside/?download_info=AZu7ORWQ6Vm9Z7HFxN5ZcxUMXaavJRM0-_46EF1nnsHjTswHU-WWM5YKycl7P4cyAo8nIq8g5G1FwrNpVJiQyekHoJE-dpuU4p13AtKsCOikJkO48W0C4fNJOD0VLjy1k1Y3waelGEMOyIzkCYEsAoz98AWF</t>
  </si>
  <si>
    <t>2025-09-09 06:09:23+00:00</t>
  </si>
  <si>
    <t>2025-09-11 10:59:31+00:00</t>
  </si>
  <si>
    <t>https://lookaside.facebook.com/mcl/multimedia/lookaside/?download_info=AZulQOc5nY2lalkedRHmDMHPniQJFyGKy0vsoxYcmli25fQf72j1f_tOgcHnRwGCrIhubrBaexmU-ikaVgyAJsPjfSY5Xrf5_DecWi-rH-HueqT39c35DAVBBLW7EaJd0EKB9w8eUOHq7kM8cUVB43yrctJN</t>
  </si>
  <si>
    <t>2025-09-09 12:19:19+00:00</t>
  </si>
  <si>
    <t>2025-09-09 16:19:24+00:00</t>
  </si>
  <si>
    <t>https://lookaside.facebook.com/mcl/multimedia/lookaside/?download_info=AZuFFsPe-TongspaLOEeNcSoH9pP2tvUF-usFUiVcBDPWNvPdZdNKZcdh3C462okM4Q66GumGvnzzBppSeHWW1bgmosoaCB4srf9o28h410pgFZxyvKgfMCgO6Tu3aaf4cWPO11fD0d6NK0vVt4PwnOVFPze</t>
  </si>
  <si>
    <t>2025-09-11 08:45:40+00:00</t>
  </si>
  <si>
    <t>2025-09-17 06:15:47+00:00</t>
  </si>
  <si>
    <t>https://lookaside.facebook.com/mcl/multimedia/lookaside/?download_info=AZsEcCi1QbsBjHf6j-wh45utEHmi8sfLOxmaChe0E0NBKsiM8sLbcumV3Nm92gDBfPb2kXFF1j4fewmUMFFTdiJPmMWXSU33JjPOxfW7o-_0UMLiWKbRXwB8XXfpq1TFKyXOaUZRWsNGmcoj6xtOJQCzJ043</t>
  </si>
  <si>
    <t>2025-09-26 09:46:26+00:00</t>
  </si>
  <si>
    <t>2025-09-28 16:26:31+00:00</t>
  </si>
  <si>
    <t>https://lookaside.facebook.com/mcl/multimedia/lookaside/?download_info=AZuBc7D7IlKwtvhlPIsHr1d013-R0t1AKBaN9T93nGLy8sWYn16atdDcZ0mNmEa7NO0XDhot9GWfTNgZLOQ-0or6b-ddY-JhbMNclwjQ3v9r6LpIn0t1rg1i13zJVRuCwOGebd2jQAHvSY5l-LS_55ASCXMW</t>
  </si>
  <si>
    <t>2025-10-07 08:01:20+00:00</t>
  </si>
  <si>
    <t>2025-10-09 14:11:26+00:00</t>
  </si>
  <si>
    <t>https://lookaside.facebook.com/mcl/multimedia/lookaside/?download_info=AZv1asnM6oyMUwhxGcwNmConCN5NM934EAEbfla8iwPWESr1g7-BikQPi45qR5PZ5HnH9sOU1m-ahVyHmFRs6vHlsmxW6jbCCWiQmeuC2Dx3npc0A98Di0fxutlUuEgQzWsmTTDSpwlDQNd1Q6MnWUUXpPt2</t>
  </si>
  <si>
    <t>2025-10-13 11:26:48+00:00</t>
  </si>
  <si>
    <t>2025-10-15 14:06:58+00:00</t>
  </si>
  <si>
    <t>https://lookaside.facebook.com/mcl/multimedia/lookaside/?download_info=AZv3cLjPla5qdksbhpCDSs70ccHnERM_5Wo3Wz5G73lbjMu4bSWhQ-8nX4hLk-Utax_1rt6jMMpUOBxBLOYKSRWGkWMtDmZIcsxtFyVV4eujtJuyl1NKYlH6ZMMxkVyc9MPL9pFOcv0xtdTuZKBku48Mxy7p</t>
  </si>
  <si>
    <t>2025-10-17 09:30:29+00:00</t>
  </si>
  <si>
    <t>2025-10-20 16:30:36+00:00</t>
  </si>
  <si>
    <t>https://lookaside.facebook.com/mcl/multimedia/lookaside/?download_info=AZtkwmTm31j0mbQDUKht_ul90TW1D4-ewa7xST1md34knoMg8mWWUz_faaV4C_zvvzLtgXVyat63in7zfTUE54MVwC5BSgrXLGKf2QwitXIwMHu5rKdNTC7uPfOGnDOcB_4BSWpepVtoZbNFm7qcdjo_fZ0_</t>
  </si>
  <si>
    <t>2025-10-23 09:42:36+00:00</t>
  </si>
  <si>
    <t>2025-10-26 16:02:42+00:00</t>
  </si>
  <si>
    <t>https://lookaside.facebook.com/mcl/multimedia/lookaside/?download_info=AZvgIA9rBWvLCmkGk6C3nwFEeq2xXAnPm-gu-1-PdKiMToGBbZdqxzw-f4Z9g9k7--vaV4XLWv-Z5Xl0tcCel40QSMK-CIDyrPa3db6WL_azkrg5PdCli12HNPaGFSeGuMqnQEWghzmsOMyOn6XV_FvUK3LJ</t>
  </si>
  <si>
    <t>2025-10-30 09:10:57+00:00</t>
  </si>
  <si>
    <t>2025-10-30 09:46:04+00:00</t>
  </si>
  <si>
    <t>https://lookaside.facebook.com/mcl/multimedia/lookaside/?download_info=AZvoG_iW62UJxknMAlE166Hd6QG3DlBraNA5TDzfcU6l_MuIQZZmRKXDBC5S4n01P0HhSt_7oeOBwUz3dvZgZJoR4_eild1gnu0k8iuQ8yJWES-Fjyu8Lc1rxZGqA-lVCrBfYuEcIYnuPRKt5KA1u2oYAzg</t>
  </si>
  <si>
    <t>2025-10-31 18:29:00+00:00</t>
  </si>
  <si>
    <t>2025-12-15 12:59:51+00:00</t>
  </si>
  <si>
    <t>https://lookaside.facebook.com/mcl/multimedia/lookaside/?download_info=AZs7_UCc81xyry7qNFVdo6jMn2KrpfE_gil1kNMRhtFsuySCAMND-uyV4md0e6NWQBR-PduHEbQHOeaZ6qvxFQFjlphneVcAbvJXUr1He8jCzCA4mcYK8UwroE0SZYj_9BOrBBBcWG8VyAp0jUAcVI-R_sIY</t>
  </si>
  <si>
    <t>2025-03-13 15:38:25+00:00</t>
  </si>
  <si>
    <t>2025-03-15 23:28:29+00:00</t>
  </si>
  <si>
    <t>https://lookaside.facebook.com/mcl/multimedia/lookaside/?download_info=AZs-OAeuNjnJkjMBDZlEHZ6YKpSTJDQkLml7K3aN1HRi-s6V8BGx8aimCM3kzeqMih1FR98yeVkRCEFPcSMXGmLXMMHlsfsSnnm0tR_wIRXKTpA9nY2obmYA2w-mPEVczWoQtYg_RpOgiXcmjGoc8WX6jqY</t>
  </si>
  <si>
    <t>2025-03-13 17:34:18+00:00</t>
  </si>
  <si>
    <t>2025-03-14 02:54:23+00:00</t>
  </si>
  <si>
    <t>https://lookaside.facebook.com/mcl/multimedia/lookaside/?download_info=AZsMH-Vah9m5bQctbtIIVm8Z8iO3GA9ECULS4gqgXe2GkJRmMIcnenW41wChNWhDI83GN_XZxLyzzcTmdGRhZpYIXTRdTXj7vfymVxV3lVmMuChFJoTGw_2_o6qaCgcIEpcHRIk6PfogieFUIk3rqTMJofVb</t>
  </si>
  <si>
    <t>2025-03-14 00:14:35+00:00</t>
  </si>
  <si>
    <t>2025-03-16 03:34:40+00:00</t>
  </si>
  <si>
    <t>https://lookaside.facebook.com/mcl/multimedia/lookaside/?download_info=AZvWBG6qUmnm3e8jE70wgLL6QyI7_9Vmsg6SxuBnjVE-JwAr-D3dPD1GZqr1QA3oH5bTMnc43-B0sPXa4uBtajkwYI33YmYC10E7_XYlADQ9oUbHUpduqpVLCtvmH0henO6RP35z1nlVTuryTkCXtpeFVLc</t>
  </si>
  <si>
    <t>2025-03-14 00:16:17+00:00</t>
  </si>
  <si>
    <t>2025-05-29 16:18:16+00:00</t>
  </si>
  <si>
    <t>https://lookaside.facebook.com/mcl/multimedia/lookaside/?download_info=AZuDU29t9wpR_41k09w_pG2nQsuiEvwTpFIV8Ra6_-B1rLMskLemeXk4MP6KM3qWX8CxSgwOoIGfE8AWTUCxiaSjCT6lHpMEKjltcCtgDochW_93hP9Qz5Bwr5x2CWdLRGNeoknawxucRhXVeLJevFmH00Y7</t>
  </si>
  <si>
    <t>2025-01-03 10:35:38+00:00</t>
  </si>
  <si>
    <t>2025-03-02 13:08:26+00:00</t>
  </si>
  <si>
    <t>https://lookaside.facebook.com/mcl/multimedia/lookaside/?download_info=AZtZfxb3ftupzuf8uGSjYAqYiYxsqiiBIIUAv9eoyzZux5zig5BPVPEyajQAhszWb-geyoCCiCJU_34StybB9fzzZqDyz0b2C4MkomkXW1XkZR0GxYDSquE8rz_cphFpxekX72qu4MOEMgkepCa87Z7vZipu</t>
  </si>
  <si>
    <t>2025-01-07 10:31:53+00:00</t>
  </si>
  <si>
    <t>2025-05-13 19:13:06+00:00</t>
  </si>
  <si>
    <t>https://lookaside.facebook.com/mcl/multimedia/lookaside/?download_info=AZtQEBOe6E_oxhwCaZJZBZK_O_fv5mncOiyImbi7SRdMVpXduumHuymIEwTBuLQdpDE_n5rz_gRWeSOTSAQa1W4m-svNkNXzfZiyoESk6zdHQkCZcFQ_WcU4fZU8yi-aVh0Sl5ZoFBQhbeMSHFjs9v8zulY8</t>
  </si>
  <si>
    <t>2025-01-09 12:43:51+00:00</t>
  </si>
  <si>
    <t>2025-06-16 13:51:21+00:00</t>
  </si>
  <si>
    <t>https://lookaside.facebook.com/mcl/multimedia/lookaside/?download_info=AZsG0mKWKx08nGB-zWlkuhwKVtJETJrI-1rVdN55BjfW0t4-lcGi3WE-pFBjVp0yjbQbDUoMXo1P4UDEmAveSP6tQLHSxwnh_xhZMlhfJQWMzsFGi6Xjf6pvs_R0032BEpumc0vaDt0Es26PpEKcMehqzf1P</t>
  </si>
  <si>
    <t>2025-01-23 11:21:48+00:00</t>
  </si>
  <si>
    <t>https://lookaside.facebook.com/mcl/multimedia/lookaside/?download_info=AZssRsy-Bfb2geB5BxlhfvRahrWz1z9m5E-fYihPyc9sD439TslA_uSNzjONcXFMXui8JZvYznd-kNwz2tB3VAsJBeuPVi2IRNYtmbesEBikakgIuOAaOATdDkjmH60gJW94SImxtc8bf27Gjl5np2f8rSkM</t>
  </si>
  <si>
    <t>2025-01-25 12:01:26+00:00</t>
  </si>
  <si>
    <t>https://lookaside.facebook.com/mcl/multimedia/lookaside/?download_info=AZsmAqmLcGejgcwb9FWi-yrZDqqw2mwl57CqxJwKtnP1ykQ_xGpTrYXzUX7kCC6FKQooZRh8j4Rdg1Knc7Q6i6zEwxvIQ3e3bCEquZ_mk_siZcjVqG4ejMAi1rk-nxCyM22GgqlzHNuXGU_T2Na4o0PeOEI</t>
  </si>
  <si>
    <t>2025-01-31 12:05:01+00:00</t>
  </si>
  <si>
    <t>https://lookaside.facebook.com/mcl/multimedia/lookaside/?download_info=AZvmGUkiO4gmegC6PNncsk-wBsVFikoKwMed3-8k3vU8GuhUyN8kgun5TGlnEFyskMWRuM4n6TJRsTyVJVn-059yzgy-2oXEUv3oNXDJp8ktAbsgez9dCDe3enqsx2lELUM7MLT5toB0rB35cl5aZDtr0jM-</t>
  </si>
  <si>
    <t>2025-02-06 05:15:30+00:00</t>
  </si>
  <si>
    <t>2025-05-01 20:12:25+00:00</t>
  </si>
  <si>
    <t>https://lookaside.facebook.com/mcl/multimedia/lookaside/?download_info=AZtkheIzhF1VqP0xDoz96ogtC9tYMX7ZFjuK-nvuy5AH92NjipKbjv4tGMERURMnsJ8pgQfMjnTwZ3d-dfdroboq5PpWT2bvyzEaq6ZmzGmg7ntHJmt7n_y6b_Z6vK8tXx5eenPWP33GnU3dYGmTB4tcXdE</t>
  </si>
  <si>
    <t>2025-02-10 12:01:41+00:00</t>
  </si>
  <si>
    <t>https://lookaside.facebook.com/mcl/multimedia/lookaside/?download_info=AZsRlJYL26rhw6b0kHJHBhz_kTNlhf7sPqXoxmBcmjWxq_3g2m80N4uwHggpIesSnDVX9eNyREoTUboYdMSKEurUhsAubzvKNWsnYahtJUFrYjFYF58eInF9-eo4zw-7IOdWY1WRAYpHxw7epe_XrylDblbT</t>
  </si>
  <si>
    <t>2025-02-11 12:01:54+00:00</t>
  </si>
  <si>
    <t>2026-01-05 20:57:14+00:00</t>
  </si>
  <si>
    <t>https://lookaside.facebook.com/mcl/multimedia/lookaside/?download_info=AZufT6GltaY7fqT3dO5bBbPwQ6uQDW5076OxgdHgiUDv00w7UDLWgRxj5MCDoekgdAh6SlcIvgytUAR10kvqyT7Dmak4IsaUaH4roKj4EKldYcNln620-_5JGilt8UbHRVXGH4dsze5QDcCV0MZ2TS7YAsWP</t>
  </si>
  <si>
    <t>2025-02-21 11:43:31+00:00</t>
  </si>
  <si>
    <t>https://lookaside.facebook.com/mcl/multimedia/lookaside/?download_info=AZtZN2seVQpvg5k1okIARtrOiu5NQWKj-wMrtKQVddFsM5zpPaS0ZMYjGmP1OqM8R1gsPAskYYwBg2WuyEsE0gNm9C6y6pJpBWhh0NB6resmgXwf5iRaWZSTPpZtxYsdHIjCZEapwgb-N0wfLd-L7lX7_qIY</t>
  </si>
  <si>
    <t>2025-03-02 12:45:24+00:00</t>
  </si>
  <si>
    <t>2025-07-23 05:10:56+00:00</t>
  </si>
  <si>
    <t>https://lookaside.facebook.com/mcl/multimedia/lookaside/?download_info=AZs7aNjwoEVK2wsGORcxPQ6Sexv0PQDoi-B9O1DRAZfPV4nfUoonWSlwzIQxmlOnsuufIFcG1dQ7s7Oxn3__WLDOlU4754O6hXfzBCNyfos35LNMSsp5hYUp_ydKuUNsQnlDCayXH7-ApkcisUsuWsvOZlOf</t>
  </si>
  <si>
    <t>2025-04-07 11:36:46+00:00</t>
  </si>
  <si>
    <t>2025-07-07 14:16:19+00:00</t>
  </si>
  <si>
    <t>https://lookaside.facebook.com/mcl/multimedia/lookaside/?download_info=AZu-yWDY3o3MsGD5zU2zcbvzjMGeQsx2Y8maWTPNPsG7ZwfXSsIzT-9j2mf4Un_vf3vzH3qRa-QdOa1itMrY7rRr6tew9KMAmo22MPPQ_yclG9tag2wYQLJw0KpXfdMAYoDzXwcn7Cou7HP1Wo2qIPOTjZga</t>
  </si>
  <si>
    <t>2025-04-20 12:20:44+00:00</t>
  </si>
  <si>
    <t>2025-06-29 14:55:42+00:00</t>
  </si>
  <si>
    <t>https://lookaside.facebook.com/mcl/multimedia/lookaside/?download_info=AZvqJedLCPze65zrU5XeVilWhOaRN3kJ3mxC1qMUoDcAzPUCUMnwTLHz9gfXFQmsWnCMuerKAtlynjGmL2-UgfEFQbg2nvvs2Cl5I1djC9tH6EWQSLlN5FK1nmrNjUU0T6xrF-fEvU4NypJqQlheBj19XUOp</t>
  </si>
  <si>
    <t>2025-04-24 12:32:59+00:00</t>
  </si>
  <si>
    <t>2025-05-12 21:27:00+00:00</t>
  </si>
  <si>
    <t>https://lookaside.facebook.com/mcl/multimedia/lookaside/?download_info=AZt-HCR9eZwoIqeqvOdtYJQMCm_NNBUk0iQxJ5jIntbrVQJMqlC6g8FzbYpB4Y-h74UP80ftz0iYn2HkgQgUm3zammyGPclWXeimOp5OmaYZEg-vTDHEciZfYLvLpRj86X8dD5wVUsNuFJdTdQDZEbKk-pw</t>
  </si>
  <si>
    <t>2025-05-11 12:02:37+00:00</t>
  </si>
  <si>
    <t>2025-08-31 14:30:50+00:00</t>
  </si>
  <si>
    <t>https://lookaside.facebook.com/mcl/multimedia/lookaside/?download_info=AZuZGWugHcJ2cDq7Odi1HS5KKS_esohPNDLxxvQ9hFX_OhONzDrkDO3t8HJDRwHFvWCWRSFAnRo7EvLmo9HOnvjFrpDBhYNYliSFRi-fZp20wMG80QKPzOZ202cIkjztKe4sjuDBHKLtTImI9-3uGwPUppg0</t>
  </si>
  <si>
    <t>2025-05-14 11:00:10+00:00</t>
  </si>
  <si>
    <t>2025-08-29 13:26:51+00:00</t>
  </si>
  <si>
    <t>https://lookaside.facebook.com/mcl/multimedia/lookaside/?download_info=AZuXal6UUFIE08bMSP4Q2wvAJrbIWctUAUljaMZhLTANiVYtBm5AQy3PhWu8Mm4YS8-tF2oLmQTIrRzScjvqM3T4xIzjgzgp6tudLKnif2EMq2x_q930a1epjVcYLXG09ciDTHo2FyRg2uthVyXarfYZc2E</t>
  </si>
  <si>
    <t>2025-05-15 12:02:21+00:00</t>
  </si>
  <si>
    <t>2025-05-16 09:02:26+00:00</t>
  </si>
  <si>
    <t>https://lookaside.facebook.com/mcl/multimedia/lookaside/?download_info=AZuWlsmFBNCQNrU2qDevmibDdfmaVhNnPn9MgEz9Z1DLVWyTTDbG5uNE09NxIVxAlK_0MXtjIvew4nqMaKEhfeOIcrzWyDgC1_kXIu5gvU8twWx2ZQgoagIh7mE7UgYgX1D_3FewNjhTf_lPXSQP10oOPfmE</t>
  </si>
  <si>
    <t>2025-05-16 12:01:02+00:00</t>
  </si>
  <si>
    <t>2025-05-18 12:31:07+00:00</t>
  </si>
  <si>
    <t>https://lookaside.facebook.com/mcl/multimedia/lookaside/?download_info=AZup49CvE96DBqRurQePs0k5ywwZ2ZnLRsndWujkxaSXsmg0ZrDnNkVhPyiuzQj3N5RJIx9YtLTgRhLd5zekd2CCBKuVrVtWNotIwDd__FOhJocni7x3EKPlAT1Bpv0pJSZ08CnIn3pu8McrX9kKFl3ab6z_</t>
  </si>
  <si>
    <t>2025-05-20 12:02:14+00:00</t>
  </si>
  <si>
    <t>2025-06-29 14:54:53+00:00</t>
  </si>
  <si>
    <t>https://lookaside.facebook.com/mcl/multimedia/lookaside/?download_info=AZt5drFUPfHTYYc-wVkP9uzMmbz9EHTMhzMpbMdmeq67tcZd2TperxA-Ad_j418wpKI2Rmc4iNxDOhHl8w0NhaIZ_Nvn_EZZfHDGL7yejfDVzjaNWad7fK4nilYdaHf6GdyAB68KsP4G5XOf37EG7PCfFtc</t>
  </si>
  <si>
    <t>2025-05-21 12:02:44+00:00</t>
  </si>
  <si>
    <t>2025-05-25 04:12:49+00:00</t>
  </si>
  <si>
    <t>https://lookaside.facebook.com/mcl/multimedia/lookaside/?download_info=AZu6wFpbC-7vgw1TXnkw3Cr7-0xswbSBgmVOSu-tnBH0b6TtplkY92bT76Z69jxeW0GuYbFrTvSQhFBRZ-umUZNCIe9yWhIoMtWFJXHL2uRVPfbQGaBPDpNXtf_DqKoBgHmPPA6FaB4FKgoVDgAIZACyenAL</t>
  </si>
  <si>
    <t>2025-05-26 12:41:17+00:00</t>
  </si>
  <si>
    <t>2025-07-06 18:14:53+00:00</t>
  </si>
  <si>
    <t>https://lookaside.facebook.com/mcl/multimedia/lookaside/?download_info=AZurQre0783mDuMqkLDTUg00lFypTe3Bp2nmo35fcK8LE1jLuBANvXsJYSHkqa4XKAEbEV2FxiKqa0yOWvsmNFaEvKC0ZE33-JFDLn-nQEtTG_nbmFdm8uao5fhBlDIsN2VqPHjXxNlT47e3wqr5NRgwuy3L</t>
  </si>
  <si>
    <t>2025-06-02 12:08:04+00:00</t>
  </si>
  <si>
    <t>2025-08-06 18:26:56+00:00</t>
  </si>
  <si>
    <t>https://lookaside.facebook.com/mcl/multimedia/lookaside/?download_info=AZsgnrncAbv7-ftd9Br-7GMTMbsRr-9xl_12NI3q0MvIQ0S3gJye4pfhfBhK495pqOMzloBz8Ox2jDWBmRZAQApRGQKq0XO_SjDK1r8BFbGNoBA014uqWKkBeFXDg4zloylvRXkAi1d_0O0va_Bh_McqMGU</t>
  </si>
  <si>
    <t>2025-06-04 16:45:32+00:00</t>
  </si>
  <si>
    <t>2025-08-06 08:56:26+00:00</t>
  </si>
  <si>
    <t>https://lookaside.facebook.com/mcl/multimedia/lookaside/?download_info=AZvOGZk8G3oWf6hyhXHuQtLKzsk_RD4lP2rhwyxajoNmEHaMnAVqL8r8zfYSHD5ODS5hPxj4A9OPnrXLfXEbhzLcBBvs8JmtCQltFBWudDj_Q4Vj2HUYf69zHUqOT6QuampWUmK7gLuK0xqnoVzxTdd9O5pC</t>
  </si>
  <si>
    <t>2025-06-13 12:01:47+00:00</t>
  </si>
  <si>
    <t>2025-07-07 14:16:04+00:00</t>
  </si>
  <si>
    <t>https://lookaside.facebook.com/mcl/multimedia/lookaside/?download_info=AZvPfQdrLSSyGCc7g6PUwx4ZNGStUwuCz4wVlLTpwfjxMiIepmU46UVT5NxiVeXD5SkXyr1tw-0eZPL4p4RFHKTTromQ-cEYc1QNnPQh3xS3OGjwRq0NWE59lEacxNHF72WfCeG-8x-7qsOfNWPcQuatTfE3</t>
  </si>
  <si>
    <t>2025-06-19 12:03:46+00:00</t>
  </si>
  <si>
    <t>2025-08-31 08:52:17+00:00</t>
  </si>
  <si>
    <t>https://lookaside.facebook.com/mcl/multimedia/lookaside/?download_info=AZuWAiF_8nuMzREJS5DyXomJdVHJmGAgCV20KzRyAy8f_EXNaLUiQ6D8QlxI4IGh30dVTYlBPsnlke6iLea_OnzMHdKASgzOOuH6Ra5GWNxevFrFlqgjPJc4x2dYGCrUBaK3f61ZxE6FaEqU8Yj_HpMnYh6X</t>
  </si>
  <si>
    <t>2025-06-27 12:52:05+00:00</t>
  </si>
  <si>
    <t>2025-07-29 03:22:39+00:00</t>
  </si>
  <si>
    <t>https://lookaside.facebook.com/mcl/multimedia/lookaside/?download_info=AZunN2wG9tA_az5QfAKtiD38fXIQlsiVR3jGRWAvih7ZtXoFmRStqLZc_tbuCjTr8FcZlQF1B6936YPzchvoG0lBtvlAmpofe5dFIbVdRwa2LSkJQmgJQz6h-heZTTSvXjL6vdYpSpg5JG6WU1AVZWgXvFzI</t>
  </si>
  <si>
    <t>2025-07-17 12:21:37+00:00</t>
  </si>
  <si>
    <t>2025-08-05 16:48:47+00:00</t>
  </si>
  <si>
    <t>https://lookaside.facebook.com/mcl/multimedia/lookaside/?download_info=AZu2tOG9nrQauiE2z6JWdLeKNa1ANqVd_aNi_pfiCUh2Vw2QUuKp2H-3dPeAlskhWKeKzvghW5H1bzyrDK3isme5gC25nOME8GEcQV_FpTrup7GTqthL53hCo9hBnv_BxqegmAbc4b4J8r7WoTzbx6pYgqI</t>
  </si>
  <si>
    <t>2025-08-04 12:03:49+00:00</t>
  </si>
  <si>
    <t>2025-08-06 15:29:26+00:00</t>
  </si>
  <si>
    <t>https://lookaside.facebook.com/mcl/multimedia/lookaside/?download_info=AZsVMCQDmN0l7JQhWQx_vQYG1IqVbd7RV_pJ_B5WOoA4GVvP9e30Wuit2R4uCAwTLdeYDPzCpUUoHUpcfyEkZyE2ZrMvjpNlCpku13NRNPvUz0xdhLm09lmjsMSsYtqxZu6PPRWhc_Jw3K5DKm05NziPJhPi</t>
  </si>
  <si>
    <t>2025-08-06 12:16:56+00:00</t>
  </si>
  <si>
    <t>2025-08-13 16:31:16+00:00</t>
  </si>
  <si>
    <t>https://lookaside.facebook.com/mcl/multimedia/lookaside/?download_info=AZtNgpDKc_r0uvrtGArQqXlHCreSvOqBM547k8D4c3njZYRnc6YAIyM1hKKR3Pm2wL5tzo_4o_8dlhSzfjCM-_0YjglTUteP2mNKrAfAmWKLVIW61i_HH68I6AL7wVQDENVH3iNbODQJyW-FjRCfExj_c0MB</t>
  </si>
  <si>
    <t>2025-08-08 12:35:43+00:00</t>
  </si>
  <si>
    <t>2025-08-13 16:31:05+00:00</t>
  </si>
  <si>
    <t>https://lookaside.facebook.com/mcl/multimedia/lookaside/?download_info=AZulPtGCp-tj8HWlkjPcVNwyvhbYX-M3se5GjdXGjc0fYhXSYNQTucxOrF_H2lfwGxV1a3YsYARpFhm-jauC5oJbaG7AQKDZLv3Um-L0alQUWTftk-N522csx40i8wVCe0S7Ktborr5Qvy15mAqeMgnAifU</t>
  </si>
  <si>
    <t>2025-08-13 11:24:28+00:00</t>
  </si>
  <si>
    <t>2025-09-04 08:20:41+00:00</t>
  </si>
  <si>
    <t>https://lookaside.facebook.com/mcl/multimedia/lookaside/?download_info=AZvkZnJqJeZf0UflgaF2mHkaXZf7ncfBF3AnBmomNO2VqGUK8bWS8j0HakPtGpV4zpMmi77omphzy1LmexWfnFaGh8HGNR0FGl0neh-HghGC6xdfbKGVwHd52VXohsHJPyfkg7vqYocbGjmCbCHJKGJnK9Q</t>
  </si>
  <si>
    <t>2025-08-14 12:02:03+00:00</t>
  </si>
  <si>
    <t>2025-11-28 15:55:56+00:00</t>
  </si>
  <si>
    <t>https://lookaside.facebook.com/mcl/multimedia/lookaside/?download_info=AZuiyH4JeiIR53mQLM_r-MxEo1vkCFGqi_lz7CDU3YU2V5n_Ss28SWGCs9LU1xve2ZPPQ439S4HpEiJFG3jJyXKTP8Ua2F_KD0Qb_KJKAesxlYHodNl8YYBdu7X5hJ847WfUlem71g-O8Md1KAQuKNwmH9M</t>
  </si>
  <si>
    <t>2025-08-20 11:52:11+00:00</t>
  </si>
  <si>
    <t>2025-11-28 15:55:53+00:00</t>
  </si>
  <si>
    <t>https://lookaside.facebook.com/mcl/multimedia/lookaside/?download_info=AZvVDWqlP516tDfOV2lLot5MQ215yB2fCuCYHeDu8M12t5umThHg7q-53QEL7KibhAG3SWjNpA6De6Ah5RkAmlnaDdZ-71qoXT_gdcPMDa9GnopJ5mScph0Crsw1CVgny7PinWKV3QD4oCfkC1Qne3G4jdg</t>
  </si>
  <si>
    <t>2025-08-22 11:53:12+00:00</t>
  </si>
  <si>
    <t>2026-01-22 00:23:50+00:00</t>
  </si>
  <si>
    <t>https://lookaside.facebook.com/mcl/multimedia/lookaside/?download_info=AZtDQrieQWDOn-UcdjVwq_PxQkM1xVJZPKT-nl5DweSazKjAXIWGbtRCzlwYXiB5Ri-rKx9k39ReA7t-JJWn8iiq5oYeqS_dNBHFSfyOW1Hc3zh0qknlpxLVmx7G65_UaYPUPPONDdk1o3WxoJZdk9znC8S3</t>
  </si>
  <si>
    <t>2025-08-25 11:59:34+00:00</t>
  </si>
  <si>
    <t>2025-09-16 05:14:20+00:00</t>
  </si>
  <si>
    <t>https://lookaside.facebook.com/mcl/multimedia/lookaside/?download_info=AZuJFdlmj2advyQkFs3IcAosiCaXFNnOht6roCpVmRGPVqIpPjeVBk3ud0Vpp6A8GTXKCuhc-7_oRd6DBQ6g5pyzbbBoOBSdR3kJAncwni2rNaNBn1ZKXJhUzBsvtBStQ0VOO4lNdKAUFblCjUhSU5-yu-ZA</t>
  </si>
  <si>
    <t>2025-08-27 11:05:56+00:00</t>
  </si>
  <si>
    <t>2025-09-02 06:26:03+00:00</t>
  </si>
  <si>
    <t>https://lookaside.facebook.com/mcl/multimedia/lookaside/?download_info=AZtzmzrMCHvTeGB0ynhKmv5yyYeKruHtPpgfHD-QkJDCkoJQWd4FypcRkE221rdWW02PmQO4muNifybyvh6EhVuVTyJzXVEvMi_xbr9ePNj0wwUVG-fKJ3KKvaVXE8dVhh1u7hidAC8FaSZ2kS7u-Zrl7RQ</t>
  </si>
  <si>
    <t>2025-09-09 12:03:00+00:00</t>
  </si>
  <si>
    <t>2025-11-28 15:55:39+00:00</t>
  </si>
  <si>
    <t>https://lookaside.facebook.com/mcl/multimedia/lookaside/?download_info=AZu1dvyT80mS31k5z1LIEhJ9LMYgoXEQivvwNBqw6P4vpYUBdeiHkpJDeyJPkIZJlxj1nmkNkatDFOwjMVKY9zA0jLIYbLHf4eb_GcYVQMyNb96RIUzK7vEZifsnGsmtwQKn-3NQfS6hTo5WsKHFYNdqfTAa</t>
  </si>
  <si>
    <t>2025-09-14 13:56:00+00:00</t>
  </si>
  <si>
    <t>2025-09-17 06:56:05+00:00</t>
  </si>
  <si>
    <t>https://lookaside.facebook.com/mcl/multimedia/lookaside/?download_info=AZvL88LXqArp5OkfM1iBmndRcaN-Bz_kKJUkXLH5Pz_3ku2DEcsBgFRiHCRC7z59iFtk7CMT9Or3wFc87E6Lsdnk3L4rErWSksy8KSBp00a0nt4BDUIJediKK28tUnIze_Aw2U9ZGIMeUaMIAk5--l1puuc</t>
  </si>
  <si>
    <t>2025-09-21 12:50:44+00:00</t>
  </si>
  <si>
    <t>2025-09-22 12:50:49+00:00</t>
  </si>
  <si>
    <t>https://lookaside.facebook.com/mcl/multimedia/lookaside/?download_info=AZuImL9Q8hvlNzt9mmxGgNuQ8AOdM1oNn9tqrM2efhTCbqW0BjMOPKnKZn7i0TAVxZhzdXgXMH6nBYcGA5oku1zg6YBVfbgcyGQqU5mqOWeTFXW5NJ0NwQWbTkWDW30r_JpeNgshUCGO0IA5ygVMImgq3Nw</t>
  </si>
  <si>
    <t>2025-11-08 12:02:11+00:00</t>
  </si>
  <si>
    <t>2025-11-11 04:12:17+00:00</t>
  </si>
  <si>
    <t>https://lookaside.facebook.com/mcl/multimedia/lookaside/?download_info=AZuu2RKse2mFg1pTbCLsFqv7S_-COmwJgwVQGc5kCeqYXvOZ5cVpHyAmDc6hzst7wXgYVX0sRpPBei0L3H-z3srIF_9745-58TwQGrXLFc2CawRz7qcXIvDgSwa2LIvgBW5dHnyZF8hAnX5a3HI6wbpFaHu0</t>
  </si>
  <si>
    <t>2025-11-12 10:45:07+00:00</t>
  </si>
  <si>
    <t>2025-11-17 17:25:12+00:00</t>
  </si>
  <si>
    <t>https://lookaside.facebook.com/mcl/multimedia/lookaside/?download_info=AZtSNTyowCQcbC96ep8Bos9I4Ikz7uwW7GcoDb_Tg8tQgnRaXtlmIr7OdRgPk2QNxFJWKyVAjORsZvgkGZDmDwAYtk4EwDKlHWvNGfdXNgcULyyor1DMtg68ftVJBv_P1dMljUR0zSzUtUk5OhXiG95shuo</t>
  </si>
  <si>
    <t>2025-03-17 15:46:53+00:00</t>
  </si>
  <si>
    <t>2025-03-19 16:37:00+00:00</t>
  </si>
  <si>
    <t>PEETA葛格👌🏾</t>
  </si>
  <si>
    <t>https://lookaside.facebook.com/mcl/multimedia/lookaside/?download_info=AZsCE0IAVOL8SNTtOUyYy5LGn_CBiu8O1dMX268Lo7dYcpYabizps8ZjQgX52WyYHjAUEJ-p8G-YfqtM_OYYjVBu0BlLTejbk-L69Rad_EKeY6i3on_S2Msy1p8o85yo_vXZPvprLdNpNDWvBgi-1BPuUPQ</t>
  </si>
  <si>
    <t>2025-02-12 05:45:54+00:00</t>
  </si>
  <si>
    <t>2025-02-12 10:45:59+00:00</t>
  </si>
  <si>
    <t>https://lookaside.facebook.com/mcl/multimedia/lookaside/?download_info=AZv5aqn-4W8WLoPb87zPjNX2VNUHGwGwF_y-EAnbRLAL8q_Zvpn36nFsKkIKhVs3fVC7WrZ-O343ji-OqkhWQnTtd35sgFbc1ap1G8TDXQoIt42CFBd-snP3tD_Ap1rpyfBiLhjVcmpAzNxiga9E3My59iLM</t>
  </si>
  <si>
    <t>2025-01-01 12:59:31+00:00</t>
  </si>
  <si>
    <t>2025-02-11 23:22:35+00:00</t>
  </si>
  <si>
    <t>https://lookaside.facebook.com/mcl/multimedia/lookaside/?download_info=AZtK5-Je3Fg_bSEbiZ63MV4Q9wrYl-cRxVdmNQ22bauQEztaRYOuBpKxNOd6oT_OYKeu_4etxuXjG_0Qmd3DNDyHlccV1AxBt0oQoeuYSR26hg_5Er3zv4j9s1t3F6baWmKoJuqG_4EpiRR7Jet8wG9qdi00</t>
  </si>
  <si>
    <t>2025-01-20 13:34:04+00:00</t>
  </si>
  <si>
    <t>2025-05-01 22:19:09+00:00</t>
  </si>
  <si>
    <t>https://lookaside.facebook.com/mcl/multimedia/lookaside/?download_info=AZuW0xNRxWhZlfiFCtJqVKOBGfJRE6dzZL-jDF0iBM-YWzNOz9gjmDvulFbUNO5alSL57791Lynvg4kkDTiZ0S9QvdC3Lu-CqXNo6WY8ViseaByqq7dyiGAf2JbHHbKIorGpOONjNUc_HZnwz2gcEoyOAs2o</t>
  </si>
  <si>
    <t>2025-02-25 13:41:49+00:00</t>
  </si>
  <si>
    <t>2025-02-27 10:31:54+00:00</t>
  </si>
  <si>
    <t>https://lookaside.facebook.com/mcl/multimedia/lookaside/?download_info=AZsWlxPG-usyhC4qt984vqBh-SVp8-ONXwaCrTXH9e4BuBj45PmXMTIRSijN2usIUNrzXi85wSJ5ZVgArvBXIiEy-5S3xZOHY-KQZPGBfxkEyKm_vs1JaY8Phzd4nKxTY4Hf9MOKsQJrj5HYiJacgqKRrJRD</t>
  </si>
  <si>
    <t>2025-03-11 16:59:23+00:00</t>
  </si>
  <si>
    <t>2025-03-11 17:09:58+00:00</t>
  </si>
  <si>
    <t>https://lookaside.facebook.com/mcl/multimedia/lookaside/?download_info=AZven-Ue_Rd8knv9GBJIQ3BTcvYL5qStU3G2VVcxRWMwHvIQauHZgtqFk3a5_-_lnFEYVFlsqiemxaCxUwmlPIcLk2FpaTg0YMU9tc_Za8xrcIxf6t23tWIj7Ds8VL94xB6y9kNt3Sdv8vkDR6vN3cVrzMFg</t>
  </si>
  <si>
    <t>2025-03-31 06:17:28+00:00</t>
  </si>
  <si>
    <t>2025-03-31 13:07:34+00:00</t>
  </si>
  <si>
    <t>https://lookaside.facebook.com/mcl/multimedia/lookaside/?download_info=AZtIU43l6lUffCCsWa_Ktto8k5VB8Qb-Qv62ZhK3FxLUqeluYxHLrl6IMBOS6y_FwEICqN_4OrvpjHAnBzJNhF2haZ_iH4Dq9fnjY4CELb5fdvk5Ct85ajXCXKPgJtQPU_WJ6B6NuZLJxYC753Gp3JclSf06</t>
  </si>
  <si>
    <t>2025-04-10 04:00:09+00:00</t>
  </si>
  <si>
    <t>2025-04-10 12:00:14+00:00</t>
  </si>
  <si>
    <t>https://lookaside.facebook.com/mcl/multimedia/lookaside/?download_info=AZublVyHG_rVN3pOtYCamkMELXuIeQlDGJMAHy1EVomHWMxSi_zvpu8UkpiX-SAM_OZPotI7UJjMv4ayB55v5z-slv6ekGsxl8cY4Ou1JB36ssckSmm4xN2psqKxF62KK8l2EPde6Tp1Z5cJ_aAUlGa3Mr8j</t>
  </si>
  <si>
    <t>2025-04-27 13:31:50+00:00</t>
  </si>
  <si>
    <t>2025-04-27 14:11:55+00:00</t>
  </si>
  <si>
    <t>https://lookaside.facebook.com/mcl/multimedia/lookaside/?download_info=AZs_Ikz2Y17JqCnW_T5gCd_L5eLif6B85q2C6PSIO2XxfGrcd7IvhLLLbagcsozTeScRVM1dR9QN5Zu3XBeN52lnwPP_1Ozd9tjEnW_4k1IMYRQLxcyuKydPGve7RIvq4OvJ9Aic5LoLx2-Vt76Iwgev3oI</t>
  </si>
  <si>
    <t>2025-05-25 14:03:54+00:00</t>
  </si>
  <si>
    <t>2025-05-25 16:04:01+00:00</t>
  </si>
  <si>
    <t>https://lookaside.facebook.com/mcl/multimedia/lookaside/?download_info=AZsHxdA16BV2xbVpJvr4S8DBfqgYpR023tHnxd1taRq_hah0wPrfCXxyXLlyaFiTLicdfR1a_n2lwPnbhpyfF7gBMSTk_w7tsMWabsTHpMfCVeC6Bdh1GjArIs5kW4hvZqsnWYH55Qfv6S1XunVW9FyHqtNB</t>
  </si>
  <si>
    <t>2025-05-30 14:02:10+00:00</t>
  </si>
  <si>
    <t>2025-05-31 00:02:16+00:00</t>
  </si>
  <si>
    <t>https://lookaside.facebook.com/mcl/multimedia/lookaside/?download_info=AZvsEWX84z_XRvg9I17mY1aFQQcUjP27e0cYUmzuM_nYphqT1oKbpGFv-ENGctBPwfCW97cUk3DamCRZagCxiNpQ9W436HTvEMNdDg-v9v_DKRn1LNgLb2SWJrGNBdWjk7PAVclYDc5fC43NNOY-U2pxAdw</t>
  </si>
  <si>
    <t>2025-06-22 13:31:39+00:00</t>
  </si>
  <si>
    <t>2025-07-12 15:49:24+00:00</t>
  </si>
  <si>
    <t>https://lookaside.facebook.com/mcl/multimedia/lookaside/?download_info=AZtzOhaS4QGedd9rluMmi3ZR9GFVIqRE-Heu4-vwW6XHjywsADy795bYrYIzfiW56Mj24v5K2_CO4Cu3fx_dO0PsuD9JhN04b6iErpPaM_OIw551nqpVqVqhoPRhlne4a5ebzgCwoSFNrSyKO4Y_4E8nhL1V</t>
  </si>
  <si>
    <t>2025-08-03 14:09:42+00:00</t>
  </si>
  <si>
    <t>2025-08-06 07:03:08+00:00</t>
  </si>
  <si>
    <t>https://lookaside.facebook.com/mcl/multimedia/lookaside/?download_info=AZtfUBgZd2j2RPJ2I0tRaNAjz7jnhz0tKaDVB5dp6WAszF658kybkbc9ZAF2wE1c-xIXXKW0HDm0qbYFwWhByd41pHsZ0v9bUHGhXvstoNpXiXO9OrV8kxA8E3TJ7r54F-8sw9oV3kTElCk3sQGLHYKS4os</t>
  </si>
  <si>
    <t>2025-11-14 07:58:26+00:00</t>
  </si>
  <si>
    <t>2025-11-16 08:08:28+00:00</t>
  </si>
  <si>
    <t>https://lookaside.facebook.com/mcl/multimedia/lookaside/?download_info=AZvZNyCm66esR_-J6qHWvxvoSCe7gUywnPTX-HeEQTQxbPknwuIJtBn1o46mmJhlN2XqO6rgpJl3JGOnVOb9AWAtfzfEBK9zqlte76EAie4dqraFzoMIM8Grkxl4HcitQrXm4PXv6BdUrGnjofTPOVmoCpIJ</t>
  </si>
  <si>
    <t>2025-01-24 11:01:47+00:00</t>
  </si>
  <si>
    <t>2025-02-09 14:42:11+00:00</t>
  </si>
  <si>
    <t>https://lookaside.facebook.com/mcl/multimedia/lookaside/?download_info=AZs3_fUYy0WRPyre6N50xht9fIkhnK9-dUGdYZ0BcaBYjYdqHsc63I-TS67nB__ABtBbmV97hkDaGG2oYx3dAzlnLGXSjJXQ9utWlrQpguaUhthCEaQg_5c3WS9AHaUtDOqtVZVyEFw37bt9EdQUxVzkJTk</t>
  </si>
  <si>
    <t>2025-01-27 11:01:41+00:00</t>
  </si>
  <si>
    <t>2025-07-09 19:20:43+00:00</t>
  </si>
  <si>
    <t>https://lookaside.facebook.com/mcl/multimedia/lookaside/?download_info=AZu-CBUh2YzAhUEy_Lc0Xj62RLn6v-6FOb-9ZFPgSOnFtA7EXs-i7Nh5bF6fQe7PD2590yxU2FmwKV-UxMZliiPQdppKCzbg4IDY7N_Jw6N-uR0o0OnBWoMNz841JCKK4iCeT0Zvar6ON0qthmEex93-goLI</t>
  </si>
  <si>
    <t>2025-01-29 11:00:48+00:00</t>
  </si>
  <si>
    <t>2025-07-22 11:34:41+00:00</t>
  </si>
  <si>
    <t>https://lookaside.facebook.com/mcl/multimedia/lookaside/?download_info=AZs-XNcf4iSJVw3FlzmeuM2KGlKLK0846KnZ5ppyx31aLwzIfU5cC035ZaLjtEXJ6YrlOF4lDlt_oNDkZ7XbfclhPfweGS0nEmEYE-w0U9pIR_lvdvbTO273Qqpwqu5tfG28Qt0KTLJX34bteH86rx5cJEM</t>
  </si>
  <si>
    <t>2025-02-03 10:00:59+00:00</t>
  </si>
  <si>
    <t>2025-07-27 14:13:02+00:00</t>
  </si>
  <si>
    <t>https://lookaside.facebook.com/mcl/multimedia/lookaside/?download_info=AZv3a6_58XWjBZmm96a0s-y342edS_bsWUwN_BDmzBAWnZiNMkqsQi0z5iSTDhWWs96d7LNPrD4T3AQxGWIA2fNJfOPjzEQavx_Y3KmaM3UVUb-bEOIYUYfHURY7QUsYTVH0kksaaiT0KXTV_F5vqCBrkRar</t>
  </si>
  <si>
    <t>2025-02-04 11:00:56+00:00</t>
  </si>
  <si>
    <t>https://lookaside.facebook.com/mcl/multimedia/lookaside/?download_info=AZvb3tqg5aZ6ftJ-6kbGaO9YDJIV1OgJ7uLTOPqbORm6EoPyrzAg9PTabH3cM3vqf9zzYUDGbC4kGe9tW0gLE4r9ryG8mEvQGKDiOYxQZjCVj-gLY6Fu9MVVB7U9UAtEmb2MXWnM68AIRPKUBLF85r7K5AmQ</t>
  </si>
  <si>
    <t>2025-02-06 13:48:23+00:00</t>
  </si>
  <si>
    <t>2025-07-28 07:01:18+00:00</t>
  </si>
  <si>
    <t>https://lookaside.facebook.com/mcl/multimedia/lookaside/?download_info=AZt4Mk8PMKZ0Z1HsjovqatE50a-xJd_9j6pIsOxwWxSrF3ReWNLGQswro_HVQut07i4B6eHelCSzxbNkfogGdDC2IAOucAMMPVjw2_bv_Nvgj_ldgAYS-QphY8YKlRkTyDc1kkMiIjM-4tlzHJeQcl0d4Ck</t>
  </si>
  <si>
    <t>2025-02-07 10:01:40+00:00</t>
  </si>
  <si>
    <t>2025-05-01 20:57:24+00:00</t>
  </si>
  <si>
    <t>https://lookaside.facebook.com/mcl/multimedia/lookaside/?download_info=AZuaXTUjZqo86Fain1shI_ShsLtTHGfizX8hWIzrbUUL2JzQ3mVuYAgmIUosPRlRqncoNXlwAajRwWWrzRGf0uhuA1YYDfeyC__A3knQXmTt5TOi9VyCGhY49twQ26XZDr0j27-IOKogKGMOhBmYY5l5Z9yu</t>
  </si>
  <si>
    <t>2025-02-10 10:01:03+00:00</t>
  </si>
  <si>
    <t>2025-02-12 17:11:14+00:00</t>
  </si>
  <si>
    <t>https://lookaside.facebook.com/mcl/multimedia/lookaside/?download_info=AZs_hTFjkrKtelJuj8SrsrN_AgXAFx_0r40VJBsKABoJNhj7eXfEbACK7QYz4UvfVg1q5b2XxAyeMgVbQwv_KKardZ-waM15sPeNIk3sC9CF5wPZqetYl9N63RZtBS7ybfA4xl7zTazzRwxT7HYiMyK5xveR</t>
  </si>
  <si>
    <t>2025-02-12 10:12:01+00:00</t>
  </si>
  <si>
    <t>2025-08-06 13:37:36+00:00</t>
  </si>
  <si>
    <t>https://lookaside.facebook.com/mcl/multimedia/lookaside/?download_info=AZupvTga5_SnkWMlY112CW9VyFQZ1CGIKk4eTus9jxmmptjPR9j8tKzSAQlDgUju-cBXxLYzHLIHBcnogEMpJTthbsCUMcB7r8fwS1aKtF4E7tjlVgLWT_Jz9-yl_V3WLTY9dywEIcAVSjvfwVLH4T9dn8rS</t>
  </si>
  <si>
    <t>2025-02-14 10:01:20+00:00</t>
  </si>
  <si>
    <t>2025-02-16 09:41:26+00:00</t>
  </si>
  <si>
    <t>https://lookaside.facebook.com/mcl/multimedia/lookaside/?download_info=AZvcFl5Y-zE32Ts9BgctCPuvb18sl-vbHv0_wMgzQNrw5LiCSECegqRjY115GqXllb8aj1lpDxLClxW0TByxOIDXtcFrhSOtYgriPVJS-J0sny2xH76votgklhJMDa60oBu-8qXsaL7zGH-6RAz3Zi28-_sj</t>
  </si>
  <si>
    <t>2025-07-04 03:28:09+00:00</t>
  </si>
  <si>
    <t>2025-08-05 08:14:10+00:00</t>
  </si>
  <si>
    <t>https://lookaside.facebook.com/mcl/multimedia/lookaside/?download_info=AZv3THoC5RZRAXac3oNsPadtKCtuGPbkOY2chgdWgKG3Pr8Yo9UOT-_eILFE_BPbQ3rAT5Y4a60PsL17r_EAOtCBBCagQ9R-1RB9ppM_61a1JayaYsXizsup3AsaGC2NjTmjkfQIhaKYJS6KFPHzOE96O_N-</t>
  </si>
  <si>
    <t>2025-03-10 06:28:17+00:00</t>
  </si>
  <si>
    <t>2025-08-06 19:44:30+00:00</t>
  </si>
  <si>
    <t>https://lookaside.facebook.com/mcl/multimedia/lookaside/?download_info=AZsJHPjCOb8Di4ttsFCLu6AhcxLCse3ldzVCQwI4dZG7dLTeYQol9JDxU2TzwaOBmGwCVsM4V21UueSdzEARfpgySSEYGYJ7YtkGcU5x5XKLXofFDMczKQZmOfVfgEfb9ZPjqOCor2h-Dyr4Qr4BKZjenXsF</t>
  </si>
  <si>
    <t>2025-03-13 14:39:56+00:00</t>
  </si>
  <si>
    <t>2025-08-03 04:04:36+00:00</t>
  </si>
  <si>
    <t>https://lookaside.facebook.com/mcl/multimedia/lookaside/?download_info=AZsqJkGws-G1IpX3edmNeU1vssYy2HBuHy9RcFlyaviXA7wZ5C7cVBmOO2WyMdZvTEj6qX7Soxp5HGX9lYFhkg-VZRVNwQOLkkeYxKsuNQkSiQSdvJYgMQInh7PRQS7IRC-yy_RXOYrOykfGJLrJpgg_bPkSwQ</t>
  </si>
  <si>
    <t>2025-03-17 06:17:45+00:00</t>
  </si>
  <si>
    <t>2025-07-31 08:01:25+00:00</t>
  </si>
  <si>
    <t>https://lookaside.facebook.com/mcl/multimedia/lookaside/?download_info=AZuq12cBr-BTJVJFrqpW1rp_t41tK39Z3ASScrXv_VY0cSzMQ9_2CHi_bIWhCE56RxJQOtmDBuegkWvrriIRxeNt6yfzKq7Y4ugXPHNI_urdbxxRbVD1W6kbXw1ATYsR7jA7bsRaWOO2u4XqXIgCsK03yNEd</t>
  </si>
  <si>
    <t>2025-03-22 17:37:29+00:00</t>
  </si>
  <si>
    <t>2025-08-06 19:48:04+00:00</t>
  </si>
  <si>
    <t>https://lookaside.facebook.com/mcl/multimedia/lookaside/?download_info=AZsI99ccYd3hjOp7HjI8j8SEhvfYjf3EB3jzyXrkhGgbx7tsfWmpipOxbVA9Ij1ETXrxwykl63wVW7xKeAuHU_Ya25j4xVfutUpkOT_pEUjOfqASNEb8y8XE6RstPVwYMe82D1NRflu42WoJPoemtpcvyA-s</t>
  </si>
  <si>
    <t>2025-02-04 09:21:38+00:00</t>
  </si>
  <si>
    <t>2025-02-14 20:14:21+00:00</t>
  </si>
  <si>
    <t>https://lookaside.facebook.com/mcl/multimedia/lookaside/?download_info=AZt2SD0GyMKRqqOU0C-GgsQuaoG8VmAmgPn3AfAxZpT1iUDI46OKWCivu4WwZc_lLLeVy6lB44DVimQlOwr7oQN__ZC0nZT3-YqdXVKjjPubs_VPO4DY9hbvdGra3RzzdUAIbrYLWzmxyN-EqLQpK1289u5c</t>
  </si>
  <si>
    <t>2025-02-04 09:22:40+00:00</t>
  </si>
  <si>
    <t>https://lookaside.facebook.com/mcl/multimedia/lookaside/?download_info=AZuFCrRD9yZeXM_1s632m_jexkFEI7UaRpNJc79-IX4j8MapPQGGmB_9QZdue1nNWaGtPduB8Itkj9c-v5RWLXU2U13tmA7vjEhyW2C7ytIINzi_0pnjo6S0NIe1hhj0yBsp8gCIcNLGaI_0pjUVn8gjHWw7</t>
  </si>
  <si>
    <t>2025-03-17 02:59:35+00:00</t>
  </si>
  <si>
    <t>2025-03-17 10:19:41+00:00</t>
  </si>
  <si>
    <t>https://lookaside.facebook.com/mcl/multimedia/lookaside/?download_info=AZutbjSLGwdA_novL-cFPEU8RJoFiCAEcVgjgBMnWBhhE5nK-wlCdxadFtHgFGJK8gpj5m1NfGLFEpntVHWJ30nlGokgf52Ee2gohmZzSAxf30c-G_rjYC_Rrm7rndX3-F7FVMC-jfw05a29wZbUpufjvZ5k</t>
  </si>
  <si>
    <t>2025-03-07 14:22:57+00:00</t>
  </si>
  <si>
    <t>2025-03-09 16:13:02+00:00</t>
  </si>
  <si>
    <t>https://lookaside.facebook.com/mcl/multimedia/lookaside/?download_info=AZuEOTpNYd3TGPU19AwuEJlChr5Wk-oysT5Mc1ndgCutm8572aOO1YSRPNEL1QcyfTRvLF-BMJubWqM0Vk6RZXv7C8Wlkl0rcZnjOk16nuXq73-IXvNTTS7PDpnQXZKnW1IcnzI-D3AHPvMC5kI69K9adc8</t>
  </si>
  <si>
    <t>2025-06-11 02:10:50+00:00</t>
  </si>
  <si>
    <t>2025-09-11 13:13:02+00:00</t>
  </si>
  <si>
    <t>https://lookaside.facebook.com/mcl/multimedia/lookaside/?download_info=AZs2sSf3KiP0CjEyAPMZJCYic62N5cInr8_jxYoidn6BMrnGcCfuaaenoDZY2QcboQ_ihjhOBmH7O_fxkXKTJj6bUYI__RQBiPrtOxhO00T9key8aTsJYJl0YqlXfQLd9C-k1VfizLScAo_69ABIBBv2q51c</t>
  </si>
  <si>
    <t>2025-02-04 07:39:54+00:00</t>
  </si>
  <si>
    <t>2025-02-15 07:45:16+00:00</t>
  </si>
  <si>
    <t>https://lookaside.facebook.com/mcl/multimedia/lookaside/?download_info=AZvPvw3y9BSHoxrCnOMa-rVOPD9URj1yOjYABWbtwkQXEOucM927ngschm33RceyQmAjuygRMOhKx73XwW427nfFB_QJ1gxLnWe6wwmXCqJumDU9Ramxf8XFn-yiS-o7IN8vzTAavW0RfWDEbBYD08pr9KM</t>
  </si>
  <si>
    <t>2025-03-07 14:43:47+00:00</t>
  </si>
  <si>
    <t>2025-08-06 17:09:37+00:00</t>
  </si>
  <si>
    <t>https://lookaside.facebook.com/mcl/multimedia/lookaside/?download_info=AZvk8LlJlgA90XnQR6yVhYS6PGYfFafNoLnTyWcK9fjCbOHMtM4FB9mYvGLM-aMR6hRwAqnSoqdc0yBxiG-i7ZkSukuIXhsMsRAc0rl5y6V0ujSN34e2pf4Mqj2BEudLNqQ48b9Gr5f-ZAAvsncBT45HfPTl</t>
  </si>
  <si>
    <t>2025-03-08 02:17:15+00:00</t>
  </si>
  <si>
    <t>2025-08-04 09:42:55+00:00</t>
  </si>
  <si>
    <t>https://lookaside.facebook.com/mcl/multimedia/lookaside/?download_info=AZt0sDq6_ja-W4rNXylz071AHo2QA7ukMBFDGShTwOa4aNfcmI4syIRoukoGZmgsXv6i5fX8L7WJRRlDARW_vN61WbG66xXIBOh3tiqqxilm_4xQkv1H7iYHWBJ-DVLykg53BEXwGtKzsM0-i6a9oZ_fHhOS</t>
  </si>
  <si>
    <t>2025-03-16 11:51:17+00:00</t>
  </si>
  <si>
    <t>2025-03-18 22:51:22+00:00</t>
  </si>
  <si>
    <t>https://lookaside.facebook.com/mcl/multimedia/lookaside/?download_info=AZscCM2qBiHpelOL0BDs2qqyHJkAWlOnDv3M94PQe1LYhktO8-NDmGhRrwi7Awa-p2Wdf6MKWapUaCnq9KCtNJHhzTG6Z2L64K8X3S2D0QwktoCAM9PZJ5m-c2Zn5-xRkhPSw6Weyp0fsPcuo2QaXey0wfXX</t>
  </si>
  <si>
    <t>2025-04-03 09:10:33+00:00</t>
  </si>
  <si>
    <t>2025-05-03 09:52:52+00:00</t>
  </si>
  <si>
    <t>https://lookaside.facebook.com/mcl/multimedia/lookaside/?download_info=AZsNpXmRgMrbX_YLlnVvdJmceykcqQQBIkoMM17wXhWq8bgXPUKh1k0AcFfLVwzBElvSUuKfHc8LlmD-aW1QZj255Gi3ouyFvpiwH5J11qBP_lNh5p6vvKfjV-6uJtbnSDuUvWvBn3a9PIfuNq13-jWuujI</t>
  </si>
  <si>
    <t>2025-03-16 13:23:15+00:00</t>
  </si>
  <si>
    <t>2025-04-30 21:39:47+00:00</t>
  </si>
  <si>
    <t>https://lookaside.facebook.com/mcl/multimedia/lookaside/?download_info=AZtgZzMTLDYQ0dr17K3JsKLCpj31VeBNm-y0SRGGwCOJjGQOp6Z_zRxVNYG-eD1rawxXUEPHzFS78i8mEnkgpqRiT3jTJRjkOeqhmCOsbZDq8Tv5dhLBnbiCC91NJsMbN-WhuwwPExPDO1JobkX3kDQSNJFL</t>
  </si>
  <si>
    <t>2025-03-17 14:06:57+00:00</t>
  </si>
  <si>
    <t>2026-01-08 09:16:24+00:00</t>
  </si>
  <si>
    <t>https://lookaside.facebook.com/mcl/multimedia/lookaside/?download_info=AZt5WN-pBwwtpZS9E94OHbTBYmmDAoeccgJWDNpymGr9sJu1fMbUHExJx7jCHpokGUVwRv9duUikv5lIinyNR0exDEHKLx7m1uMCaPEljhFbQyXLjFTA-03cZlJ8vyf958n6k5DCczfqdR-6XRMnQlH8wGTO</t>
  </si>
  <si>
    <t>2025-03-18 13:41:58+00:00</t>
  </si>
  <si>
    <t>2025-12-01 09:28:26+00:00</t>
  </si>
  <si>
    <t>https://lookaside.facebook.com/mcl/multimedia/lookaside/?download_info=AZtnw2qge8k9cEl5XcUOjUIbo8Sjd11vRnnu6teuWzwxxlq4xjuDI2xT9ZP4UyyeGnb-juoinumCx4HDCCbB8PUllbHZiG0SrZkveuBvpwa8xgOiSEsc46xpYDTT5UiG0a0ZolDX_EzOMXxg_xQY7xp4qHI</t>
  </si>
  <si>
    <t>2025-03-19 14:05:49+00:00</t>
  </si>
  <si>
    <t>2025-03-21 23:05:53+00:00</t>
  </si>
  <si>
    <t>https://lookaside.facebook.com/mcl/multimedia/lookaside/?download_info=AZsCUp-Bp0QPT0tqVZlkRHkXaIwelIOCeXNGK1d0sX92ThoN8_qerxIJg9Yi6ImSYsQH_zdJ_JCT4eAuopWIcCjbO-2E76DCknoD4C2aibliZEcMd8QKAnfSb0QoFLrvfzN_ginrOg-P9HUvIHI_KPW5ENFD</t>
  </si>
  <si>
    <t>2025-03-20 13:47:17+00:00</t>
  </si>
  <si>
    <t>2025-05-30 06:55:27+00:00</t>
  </si>
  <si>
    <t>https://lookaside.facebook.com/mcl/multimedia/lookaside/?download_info=AZsqujlhRiitKmUOpLz3dY-AKLA1vxviJyf4el3uTeq54rvdoZzEs7vV7wNLjgO5gRaOGKfysfy83M74PMEriYQm72NUhgvEVpW2bDDr6N1vkUOhy4HsKPOkIy-BsKozUIInENyGxNMAH6XXqe0-qNXXUDyduQ</t>
  </si>
  <si>
    <t>2025-03-21 13:38:29+00:00</t>
  </si>
  <si>
    <t>2025-08-06 15:56:17+00:00</t>
  </si>
  <si>
    <t>https://lookaside.facebook.com/mcl/multimedia/lookaside/?download_info=AZta-SfCeuaKIRX3Mscli68wNC_R7sXxUnRC5-osQxyZwXT1LkhoqmGigNfL8s7-U6sHWUzhRRdB5Py2mcYFBL4-gMQ6QEJ6peyy35khAiIzmIGxbm56tmOVLpXxv7WzWhvM7fXZaQ5VUHRl5hRdwW2tSeFp</t>
  </si>
  <si>
    <t>2025-03-22 14:19:09+00:00</t>
  </si>
  <si>
    <t>2025-03-24 15:39:13+00:00</t>
  </si>
  <si>
    <t>https://lookaside.facebook.com/mcl/multimedia/lookaside/?download_info=AZsFzB1iVfoOBhn0VB9Bg51Hurk5v-9pjaWyAZaHCEmnVbh7WSOFLoFDPaxGLe6KCf7p-5wajfl1NthO-x3qq2kYjmoaaTD0RIR8qbMacPFiY1aVA4f9EU6toh435cFWGcN_KoqKZjOG4jfsdTtXoPSB1Yib</t>
  </si>
  <si>
    <t>2025-03-25 14:32:37+00:00</t>
  </si>
  <si>
    <t>2025-03-26 14:52:42+00:00</t>
  </si>
  <si>
    <t>https://lookaside.facebook.com/mcl/multimedia/lookaside/?download_info=AZs6c-87yBFxIQ4REYpG8Y_o3NYNW_ek4j15AmRztyg_Mvu-QNBCvQS5qH4eJunDa5ebEmuA21EOjU5I35_ID923g13hBXqbceu8MqY5yU-HhovV_75HE1dKg_hN1Zn6VRym6vis3CKthlV5tfK92InumXEp</t>
  </si>
  <si>
    <t>2025-03-27 13:41:48+00:00</t>
  </si>
  <si>
    <t>2025-03-29 15:51:52+00:00</t>
  </si>
  <si>
    <t>https://lookaside.facebook.com/mcl/multimedia/lookaside/?download_info=AZupe7Wm1_v2GQiEP2p6f_q3Ca8H8ZMc9LjNP7J-nQEjLZu4XAuTWQPR6FxGZ8ditb7rHBlEUqrAkMn0QvSoJQiFtWJIZkpaBIJEZFNCzP6lOjG4b8qm2sBDY7x2VHw8RsOuqLhgy26rEtzjpLFNTCb4cIWV</t>
  </si>
  <si>
    <t>2025-03-28 14:02:02+00:00</t>
  </si>
  <si>
    <t>2025-05-31 05:32:53+00:00</t>
  </si>
  <si>
    <t>https://lookaside.facebook.com/mcl/multimedia/lookaside/?download_info=AZvN5DbRdJxKOB3M7WRzMAltBLJc_Rvjz1_JbmvJtjFplzp7DdjErLpUg6Y_MMMaSkqsuR6jA0w6YWlSxPAI_WelrDwfYFUvouNPqTmYzleu3WbZZ8LtKTUTQ_YFcsdd_gncqJ-PxHIHybLR93OOQVRV5LSL</t>
  </si>
  <si>
    <t>2025-03-29 14:42:18+00:00</t>
  </si>
  <si>
    <t>2025-07-30 11:50:47+00:00</t>
  </si>
  <si>
    <t>https://lookaside.facebook.com/mcl/multimedia/lookaside/?download_info=AZvLl7B9U_OeI60kzcg2HnHpLZ2EB52khO-k9UaG0UX5SitzBCDzMEhjZMFAd2nLN4EU-gIuZSgI-4I6MuXMMCJh3k5WkNwuWfpsCUhaj6BX1prFJ3lOtBkeczqIdx0YrfCd2-l2jXqR4ks96_7JukSBf7j9aA</t>
  </si>
  <si>
    <t>2025-03-31 13:36:08+00:00</t>
  </si>
  <si>
    <t>2025-05-27 09:24:23+00:00</t>
  </si>
  <si>
    <t>https://lookaside.facebook.com/mcl/multimedia/lookaside/?download_info=AZtlLSHa3bOLoV3Q4vImiJ1Q7DctMxOi-LK7poTw5c89QOqiu3UimKPHe5mOXKXy9UlesqNFeQRXUN7hg47E9oj1WnO-zME7NaoZ5AWZE14cO3ZoYJkrESduwIsqJ3DCGWLX5JjbsvoMaYYZxg95dc7tPZUl</t>
  </si>
  <si>
    <t>2025-04-03 14:17:20+00:00</t>
  </si>
  <si>
    <t>2025-04-06 19:27:24+00:00</t>
  </si>
  <si>
    <t>https://lookaside.facebook.com/mcl/multimedia/lookaside/?download_info=AZvJjxdv0FY3yEysfOToiGO-eEUbF-t7IL0VrIxX74PhAQMFdrywktaDR4otNAZFsZK_-Gj68OOcBC4Rzpk3wc5xQnQB-VnJLmGYZx02WMLjCmBr4rhIfkLVhLUQ0InvoAvuOWj5rXsp-XWkxl3AVjrR4pM</t>
  </si>
  <si>
    <t>2025-04-08 14:06:16+00:00</t>
  </si>
  <si>
    <t>2025-04-10 15:26:21+00:00</t>
  </si>
  <si>
    <t>https://lookaside.facebook.com/mcl/multimedia/lookaside/?download_info=AZshgJ7u2LuQI_k1Za5g21nxs_ccnYLVGb6LvEKylFeWSxyRSiFWfAC851QVMuH4kMSTASImJ2FBMhdZB-74OZ3nqrj1vwn6GBxTPtp1Qczq6E5v5PMfQm18qKFnxpLbbBSS9ALcXTKee1yctwAND0DspGRi</t>
  </si>
  <si>
    <t>2025-04-09 13:51:16+00:00</t>
  </si>
  <si>
    <t>2025-04-10 04:31:20+00:00</t>
  </si>
  <si>
    <t>https://lookaside.facebook.com/mcl/multimedia/lookaside/?download_info=AZtu0Uuv4Uz7esQHw7qQ8iUlBykOpQqBUSkAOlVKsdCv10_Bo3dBBmYFrtEaeE9t-c1iflwMebooRn-uo7i0wpVPJM97h0qY8wA9EmfrgP4-9Dr-5NQhswK0os0dN1W4-PUxrrkH6iwznPaIyzZxTt7bNnAL</t>
  </si>
  <si>
    <t>2025-04-21 13:45:02+00:00</t>
  </si>
  <si>
    <t>2025-04-23 14:45:07+00:00</t>
  </si>
  <si>
    <t>https://lookaside.facebook.com/mcl/multimedia/lookaside/?download_info=AZt739lrt7t0Wi7GKc6gV3DefA3WmXhrAQ61AsZItZwsuWai3h29TW5y6DEcZriJuRv7MzD8kXPT0ZmSl5AxOFodmUYughw6JXxeUZ_x0Ef1-xMwSo_x2l-2hcaj71WBNyD3kDxKSvWXpFQll-yXD6W_0GYs</t>
  </si>
  <si>
    <t>2025-04-24 14:01:26+00:00</t>
  </si>
  <si>
    <t>2025-04-26 18:41:31+00:00</t>
  </si>
  <si>
    <t>https://lookaside.facebook.com/mcl/multimedia/lookaside/?download_info=AZsVibyBrkc6NnjPxALkTQNlyn569Gmf-jY2PbcPCqaEfWlrQsKOH1AB-kMZDjagL0nPe4dV_ytbNyVe48Jjx5hyhPsPxB92fLrNQxvW1bWODck3oRI0HHCUkH-RWSoh1B_QhIstN3ZCz5BnRPEttLy2H23W</t>
  </si>
  <si>
    <t>2025-05-09 11:09:32+00:00</t>
  </si>
  <si>
    <t>2025-05-09 15:29:37+00:00</t>
  </si>
  <si>
    <t>https://lookaside.facebook.com/mcl/multimedia/lookaside/?download_info=AZvnaXWW9SDuX7ugu2khL2Fd6SpJsJQ3iMAssRNa0jYzP2eHIZfiNU9YUuKxcr9qgmacWU8Lr9Y8Yi3SB6IjJz6I9HvysbnI9Vu4LLglA6mdRPrBK6YURc_s822Bj55V3okMgOvBdLGPCgdJt6Dstbj55y5Z</t>
  </si>
  <si>
    <t>2025-06-12 12:11:54+00:00</t>
  </si>
  <si>
    <t>2025-08-05 23:54:22+00:00</t>
  </si>
  <si>
    <t>https://lookaside.facebook.com/mcl/multimedia/lookaside/?download_info=AZs_mqH42QorXMMPvEEiOrjTXyCwEtIg8olDdXfNdJLxpK4Smcypipg-9Tg6NuI6miWvYJHKRqZ3pTATuhDMx0QMsfjuThcp0PSW_Wdz_riOnVVfVghaGCigj4HfhXRgzHZGowcQbxrKQijDrRgd0GZmFJw</t>
  </si>
  <si>
    <t>2025-06-14 13:36:50+00:00</t>
  </si>
  <si>
    <t>2025-09-07 19:59:56+00:00</t>
  </si>
  <si>
    <t>https://lookaside.facebook.com/mcl/multimedia/lookaside/?download_info=AZue_DEnw5ou9UY2SFpEwc0ZvkWB4QEMWke_iDmx2UntsoZ7pxEeZbAkn3wvAWA59n0eNNAkivqTXlpDf2kEViuWBrq7xq5jL00JvXPsZaLTQaRBbfV9LKoLEBpSDITdjatL0QwXh0Aj0HtgyemN_pZqoHU</t>
  </si>
  <si>
    <t>2025-06-17 13:38:18+00:00</t>
  </si>
  <si>
    <t>2025-06-19 15:18:24+00:00</t>
  </si>
  <si>
    <t>https://lookaside.facebook.com/mcl/multimedia/lookaside/?download_info=AZvXLpU2wu8I-b7VGHQidqqqB6MMoEjetEW-2s2MgYAyF5FoEERMabmEvmyemH4s324j901qvuCX8LxSSBBj-HxiPjx_uJnbKaCgi3V3jalAFb3qJ9UBm9N7lod6TD2drpcbh122QMiqr2l12k3hJ2jeh6E</t>
  </si>
  <si>
    <t>2025-07-17 13:16:29+00:00</t>
  </si>
  <si>
    <t>2025-08-29 18:16:45+00:00</t>
  </si>
  <si>
    <t>https://lookaside.facebook.com/mcl/multimedia/lookaside/?download_info=AZug45ZMeyXJLNq-1WOppBGLh63Ssp8WPkEPbhOD8rp-kxInEUNtPhqf94qe0OQ3tOIOCtcwFXD8G7gjAWxEB9b1XqLHjGcjAEYFxnqaxeBBpsks9OwwHL3a0e4UoKZJrl6leGXOsHPx3gJ5tV6cXEJyfO9u</t>
  </si>
  <si>
    <t>2025-08-29 14:02:29+00:00</t>
  </si>
  <si>
    <t>2025-09-01 01:52:35+00:00</t>
  </si>
  <si>
    <t>https://lookaside.facebook.com/mcl/multimedia/lookaside/?download_info=AZvK54vrYR98dQKW5LW08EdGRQx8BpoZqaC9q0cOLM-HY32MKipV2E_oinoBnPCvvnWRP-lCnmY4z4Ra30vlatxbWumF8XHp9VNkOez01f6-63JjdWdZRIGiXoQzUFFlyw41W1E6U19xnHTeWPu4ulAiD14</t>
  </si>
  <si>
    <t>2025-08-30 13:42:22+00:00</t>
  </si>
  <si>
    <t>2025-08-30 16:32:28+00:00</t>
  </si>
  <si>
    <t>https://lookaside.facebook.com/mcl/multimedia/lookaside/?download_info=AZvXLecZmsQ5cxydQY6xF8f9OmqSiEfRq8R7SD82mFNcuGzN4WGAQ6KlpxoJdoNA3IRFQyY0l4WYWG79j234yqSBmAbUTEUzLVN5vOmzT88BFBUZq-h-Bs6jNFixPKEQ8HZODN5ecB6Jxx_estvBUtdT5_8h</t>
  </si>
  <si>
    <t>2025-09-04 13:44:05+00:00</t>
  </si>
  <si>
    <t>2025-09-06 14:44:10+00:00</t>
  </si>
  <si>
    <t>https://lookaside.facebook.com/mcl/multimedia/lookaside/?download_info=AZumTlEJnY7IUuBquFSDxB0T7X1XgSySGd4381kZtBD3Vf405f0NEzSBx_SxQIdfy_L1DzIavwO8mU1wCQgoItRNh5p_FKqg6BEGskM_FKV-weZMJfdF24MyIE6uDeXEjguN4x-mY_aYxHBoMTw97lmDNdHI</t>
  </si>
  <si>
    <t>2025-01-02 11:01:54+00:00</t>
  </si>
  <si>
    <t>2025-02-17 00:18:30+00:00</t>
  </si>
  <si>
    <t>https://lookaside.facebook.com/mcl/multimedia/lookaside/?download_info=AZv35C-KR0pn8uuZN0sNcTwHOqDacQq94M_Oys0ROCvu6dz8vZQv2PTykHQo4nly_oDgBVxJ0LSl-WFjLpjzBQoTUt8kQmoAaLtcd1ltgDzzsTdKbCYxa9rIsSkmBP1nRUveHFWpimjK6sWNG3ipKVGtKUc</t>
  </si>
  <si>
    <t>2025-01-10 11:02:39+00:00</t>
  </si>
  <si>
    <t>2025-02-10 13:34:39+00:00</t>
  </si>
  <si>
    <t>https://lookaside.facebook.com/mcl/multimedia/lookaside/?download_info=AZtJSc32Y-sviqNPEl9rP-x60tUMIeYhGLndzrrPlk8m_fMW8pKW1meXFzGVWpZx6tAIIwgYXjZVDur_wDa9JjOce-TTZ32Y7ceyd2kTasO1Y6nR4BZU3whue6eE8b1OcOYttuwCblwjRsIHmgdVVMOI0VLq</t>
  </si>
  <si>
    <t>2025-01-12 09:53:25+00:00</t>
  </si>
  <si>
    <t>https://lookaside.facebook.com/mcl/multimedia/lookaside/?download_info=AZuMtW8ocSnq0imlO4uu-77EqFdv0sbNYAnAJhxxaOS88LsvbPAqb7FRuarK0UocjpI3zv8GMzBz73tceGwqJKYoJp1mGsNem8r1CBQHD06ol_B3SL2QrOXx5pHl38NlpjMhbFw1XfvO3dLgqh3a_6EMTZUK</t>
  </si>
  <si>
    <t>2025-01-18 11:02:03+00:00</t>
  </si>
  <si>
    <t>2025-07-14 03:57:47+00:00</t>
  </si>
  <si>
    <t>https://lookaside.facebook.com/mcl/multimedia/lookaside/?download_info=AZvooDaicGh4o6C29Tt4MNOtzO__fJVyOeHt5V-GFLyhRTSq6QbtKinFEJQDy3xJex1bfLHK1HXZ-m-mp5S9vNbYJIau2pLlncmzkOvS1SEWF7-v9D4CI8Iqne7BWgRZVJma0xOq5kJcnqe-8Xundov9L00</t>
  </si>
  <si>
    <t>2025-01-20 11:01:48+00:00</t>
  </si>
  <si>
    <t>2025-04-30 03:33:16+00:00</t>
  </si>
  <si>
    <t>https://lookaside.facebook.com/mcl/multimedia/lookaside/?download_info=AZuZyO8tcj3gGDDK6KnQKEWgA6fQ6mOb0BSN2Vab4T_poi2YJT41iBU09B8xn6ZSW16mvmrPuYqmduocXGkXfDqJnSAdLZAq-5NurAv1bkYinBQaygKrLWEhavUSETv8ftS7t-egQ0cBxPSVq1NDt0zGcBoF</t>
  </si>
  <si>
    <t>2025-01-22 11:02:07+00:00</t>
  </si>
  <si>
    <t>2025-04-08 15:07:56+00:00</t>
  </si>
  <si>
    <t>https://lookaside.facebook.com/mcl/multimedia/lookaside/?download_info=AZstWAoey80JpNcGBXMXrHJmM5SC1Lh9zVd5GGAOUkiJQVb32HQtZ2fKA1bIeN8PNTYy0QCIQNefs9m7wHkp1VrrHFflvsfpx4bQYyOrAbWVjOvCuJ27aeCMAA5ElaVziKjnzXri2PhPB7kk55J2rpNGtQQ</t>
  </si>
  <si>
    <t>2025-01-25 12:01:54+00:00</t>
  </si>
  <si>
    <t>2025-07-24 10:01:17+00:00</t>
  </si>
  <si>
    <t>https://lookaside.facebook.com/mcl/multimedia/lookaside/?download_info=AZtk4upnMDbTtJNJnPOysvjteFgTLJF1eSDe32KxdTms5O6m5sMq1i78Ag6-BXGlmgvE7O4vwm3NuBjnU248UqKeYB1PizcCIdgvS16lYw_FpPBoe7Yn9TG4ZHLb8sctLkS0Lx1NRVhJpi1Ui-L_TpD0ayY</t>
  </si>
  <si>
    <t>2025-02-06 12:02:03+00:00</t>
  </si>
  <si>
    <t>2025-02-10 13:34:38+00:00</t>
  </si>
  <si>
    <t>https://lookaside.facebook.com/mcl/multimedia/lookaside/?download_info=AZsRivD4caJRgMTZ9K4keUpQYllhwBSG9spXKSnAyFOMs5k2FbRGHTSSrPeppQxXuPKl-lAcrqsBPW57Ldn0OROzIB1RKLqP9qG5Md8pMSZCyGqMGt0rgivLmnZrxn-WGIHqoHdSMUMQziZ_U7sOMEnfTSjJ</t>
  </si>
  <si>
    <t>2025-02-11 12:01:55+00:00</t>
  </si>
  <si>
    <t>2025-02-13 13:32:00+00:00</t>
  </si>
  <si>
    <t>https://lookaside.facebook.com/mcl/multimedia/lookaside/?download_info=AZs3hVdAr8PY-8Mg3YK6qOAlpniJaC2ieafOswyL7z04gTMgm9CrnbLgnXcp2X2CXiQ975kke900KsIpRLb__wcpiZ8Svcrauw_0a4Ftox626-tDhlGuQtMlh8K8RbiTT_77vIqeTZIzRDr5IYS3uKVaqigo</t>
  </si>
  <si>
    <t>2025-02-15 12:02:05+00:00</t>
  </si>
  <si>
    <t>2025-05-04 10:53:56+00:00</t>
  </si>
  <si>
    <t>https://lookaside.facebook.com/mcl/multimedia/lookaside/?download_info=AZsthwXMeCdqQ4JMmfJq1YCHbGxa21adnAhRXgJ_G8z6rLzlxAycrmdhK8pVUKLldexGCNsvixJLxopU9KPmjOX-Zt9PjbV8EGW80Hud5L-TlnpVW9YS0TyPs1qrzeHEAh5Bry-cczsElsa1Vf2hNAIFz2C-</t>
  </si>
  <si>
    <t>2025-02-19 11:01:43+00:00</t>
  </si>
  <si>
    <t>2025-06-07 13:10:41+00:00</t>
  </si>
  <si>
    <t>https://lookaside.facebook.com/mcl/multimedia/lookaside/?download_info=AZu0HtHDfc8TFb0RMwDUZ8EHn11SKFG2eWKuOKiI5euQWUQtv9OPzbmveeYCTtteKLdkKuU711tDsdbAEOCWGGnLLpx3owcdB01kiEK5MZbwlqhcylSbzkYUVswhTNXghyYsT591y2teQ8yjlqrEqn0B6SRV</t>
  </si>
  <si>
    <t>2025-02-22 11:01:40+00:00</t>
  </si>
  <si>
    <t>2025-06-21 18:47:29+00:00</t>
  </si>
  <si>
    <t>https://lookaside.facebook.com/mcl/multimedia/lookaside/?download_info=AZuZ6MJQNcOdt7aFgvFgzVJhDfKf2WseMs27ikn_RwXunDNY9ITF9WVC4_AWbX0mnzTfg7XmGc49vRMnLA_FKc2CLYiIBnlgcc32V7qijiFGzd8gWY_z3e-ZU_P3hoZPZuex98HhxfXTl3BDI5D9Bc7CaVlE</t>
  </si>
  <si>
    <t>2025-02-23 12:02:39+00:00</t>
  </si>
  <si>
    <t>2025-05-01 07:59:07+00:00</t>
  </si>
  <si>
    <t>https://lookaside.facebook.com/mcl/multimedia/lookaside/?download_info=AZvFNaMK5RH1TuHfqIgTlfGInFqICCpgxBPtHhIqAhJ9OVwXAX-3VeNPiZF4CkYwFq0v_27lufI9s04NJJ2i8uZySwUfeiIKAj9L2svmWeA7-UVkWWb-k2lrXTNwfWfgGs0I0HFuX2wyX_loqNwEty10S7do</t>
  </si>
  <si>
    <t>2025-02-27 11:02:10+00:00</t>
  </si>
  <si>
    <t>2025-04-30 18:50:09+00:00</t>
  </si>
  <si>
    <t>https://lookaside.facebook.com/mcl/multimedia/lookaside/?download_info=AZtADr6p8YukAx5leTo2KgjMfSbr1Y8SuAWajBT81k-w3zKQcd_Sq0C6wU_gL1dd9PlJc9HZoCXTT-EvZOGd5e9P4aVGT1M87izHqUnacBliHfozl8_4zpdlGhG0f3wkbp69yaWrNJyOka5X1qxE7fR91vk</t>
  </si>
  <si>
    <t>2025-03-08 12:03:27+00:00</t>
  </si>
  <si>
    <t>2025-08-04 02:27:30+00:00</t>
  </si>
  <si>
    <t>https://lookaside.facebook.com/mcl/multimedia/lookaside/?download_info=AZtyU12BUjdSlN_hk9FG5h1U4ZYq4fzC82PjOPZ09S4v9AI_txjYpD2g9rc03C2AogzynVSJnEvmmxd5kJuBT2jFg8uAYDRr1_eFhVrDWXIhoG5s1swmaLZ36M4-RymyCbCAsh8jjd9qDr6UIR8WvLsEszte</t>
  </si>
  <si>
    <t>2025-03-10 11:01:15+00:00</t>
  </si>
  <si>
    <t>2025-04-29 10:04:09+00:00</t>
  </si>
  <si>
    <t>https://lookaside.facebook.com/mcl/multimedia/lookaside/?download_info=AZsCN8hWgIkJly6RgyyKzaS8vSxw8jhiZOSO_jzAFzCNz6xf0dFmLxlPvKFj5XzC2r-cVggJUFrjP3tq016NQ0FO9ZcdRQi2Rhkle0m2NPUuf2azPmmwKS7OM0cbiDhbOgfB2WFOTLshNiRFPfte9U2buT9U</t>
  </si>
  <si>
    <t>2025-03-12 11:02:33+00:00</t>
  </si>
  <si>
    <t>2025-03-12 11:14:22+00:00</t>
  </si>
  <si>
    <t>https://lookaside.facebook.com/mcl/multimedia/lookaside/?download_info=AZucd37SHWB9-_PFlndJqeyMvFhljvbN6aMYpLpBfvO6PnLUg_9iaBfx9PbNVYMZSMW6gpEWkB9wSR-3IrpUdivTBSZBvNtnRlcyst5Mxxp4x-jigS-C59mHhSktNhn7FTOE3T-kqrTFDM22DsXZebpZ4yZf</t>
  </si>
  <si>
    <t>2025-03-14 11:03:50+00:00</t>
  </si>
  <si>
    <t>2025-03-14 15:24:01+00:00</t>
  </si>
  <si>
    <t>https://lookaside.facebook.com/mcl/multimedia/lookaside/?download_info=AZsQa1WchhNF5B_l76dNSl1RixtXZsLF1OYPlPbUrIbL2tePqRmW9TEJgh-fkzR-f0CBgsoNt4rBdGGfxH41C2vSYloHcxNzCG5Gx0b33PBRW1aMsy9t8NLqcm1SXW9u01z4Y6ILiqkG5x14Fe67jSlouLnE</t>
  </si>
  <si>
    <t>2025-03-18 11:02:26+00:00</t>
  </si>
  <si>
    <t>2025-03-18 16:32:31+00:00</t>
  </si>
  <si>
    <t>https://lookaside.facebook.com/mcl/multimedia/lookaside/?download_info=AZtEK-h7-I7eY3lHywmtzprvze0kx6hcfyHhihrqNP1mltxqch9luJAF-wcUjY5tQ9Py9uC24Dmz0QtQMIQAKUu5T0fR4AMkWyIb5m3RDbt359TT3yaW41kj6_7dfgKt9JMuNgxsTXbCP-d5zVRl8Q2c3y7K</t>
  </si>
  <si>
    <t>2025-03-21 12:02:13+00:00</t>
  </si>
  <si>
    <t>2025-03-23 14:22:19+00:00</t>
  </si>
  <si>
    <t>https://lookaside.facebook.com/mcl/multimedia/lookaside/?download_info=AZsidz3Pd4sE258PAVz655-UYgwc2BMUIwyJJPgjeSPmqza0QuQ3HeA-xYbqSmFoP17PY6ivdm6OpLK41HD5EgeD1-dt-v-sKNTIEMkGuxq_9Sx_JzFFtyPKptw8CyobY-DDEusvKeeXELV_Dg87CQYOm8KP</t>
  </si>
  <si>
    <t>2025-03-28 12:03:57+00:00</t>
  </si>
  <si>
    <t>2025-03-28 12:15:54+00:00</t>
  </si>
  <si>
    <t>https://lookaside.facebook.com/mcl/multimedia/lookaside/?download_info=AZtKj2pNwlFjYvWCBkYhbWzrHtZpCkuDkE0WegikU_TWDz3xkeWQZoaRlm7xz3Egm1FQiLoVFbpDEJXueQXkOBflx9Hag636CsWyKm9EmKsdaSer8_bMhOEGvYMHqP32Uah01Cn5ID4fI8UayHAymBUtCKbZ</t>
  </si>
  <si>
    <t>2025-04-09 12:03:07+00:00</t>
  </si>
  <si>
    <t>2025-06-23 00:23:55+00:00</t>
  </si>
  <si>
    <t>https://lookaside.facebook.com/mcl/multimedia/lookaside/?download_info=AZtShKc5E42szfmlYtLiFfIVEx0MwYxWSTZ0IrPu2iWk0eO8ugKKRT9Wqjy8fKdsqGCkEWtjgVCsb5NnGhhaW1ruOSfCQDOY3cvi7cJK0TKJppuGh46EUsZQCAu30ToVMc7JO-Grk9Kz4vfggcksY6ZU5D4</t>
  </si>
  <si>
    <t>2025-04-11 12:02:24+00:00</t>
  </si>
  <si>
    <t>2025-08-05 23:38:39+00:00</t>
  </si>
  <si>
    <t>https://lookaside.facebook.com/mcl/multimedia/lookaside/?download_info=AZvC7vrX85U-ov6kk-dgW9zRe1GfhMMX7vOVbHdFyu-qZON89QPz4LQXHWT9CV1K_847jQa1LXrYJ32mi63AkXwj46Q2AbgzlIVCF_a4Ztwo7ROIZAkBMkJDoopkjw3wt1J6yd91DlvbyLSPB3Mvur0DPycK</t>
  </si>
  <si>
    <t>2025-04-17 11:32:27+00:00</t>
  </si>
  <si>
    <t>2025-04-19 12:42:31+00:00</t>
  </si>
  <si>
    <t>https://lookaside.facebook.com/mcl/multimedia/lookaside/?download_info=AZsHdvI9piAm4iE-kYB7__yzDQlAUwInD_l4aETjhc6689d64Jmtf8ABom7SC0LdmS-xNsP3jRLuLr87wz_EhUyCvVirmYkU-qqHrvd85UU7-zjdddkZj8WmcL6urrxrHCxZCkv4xS8a3XeGxwGaPI4ZPrs</t>
  </si>
  <si>
    <t>2025-04-18 11:04:24+00:00</t>
  </si>
  <si>
    <t>2025-04-18 12:34:35+00:00</t>
  </si>
  <si>
    <t>https://lookaside.facebook.com/mcl/multimedia/lookaside/?download_info=AZtf3-uCyOcmx-aQPiaK0qRJKWhl1W-Ob12ZO_nQq4SQcab-0jhNNKOLDIfyPp-pKCJzhSfWo0bAt9-x3J7DjWSIK3K54MXGPzqeNbRm69PTDeTU03rfgQz7QS1XxOqsXsFwFRI0KMHI9wexLkWy02gn_yrd</t>
  </si>
  <si>
    <t>2025-05-07 03:09:58+00:00</t>
  </si>
  <si>
    <t>2025-05-07 18:00:11+00:00</t>
  </si>
  <si>
    <t>https://lookaside.facebook.com/mcl/multimedia/lookaside/?download_info=AZuK_yAksOm83mjg9Hd7d-Ky40clvDweO2lO_fwQbxMDKrOoF6NOwYLZxdQ2ZmtZ4ywxpmYwb6lQ0MvSL7Vl6K6jiJ7hPSMf_iA2tgyL0lYI0LgwMDKphUzmS0GUpC5MKXkSGPE-npAOkyz5bU3zdoBEwBdq</t>
  </si>
  <si>
    <t>2025-05-08 03:58:27+00:00</t>
  </si>
  <si>
    <t>2025-05-08 05:48:34+00:00</t>
  </si>
  <si>
    <t>https://lookaside.facebook.com/mcl/multimedia/lookaside/?download_info=AZtn_x6Dy0wYJmabarmK0OGj13jDiW1vLgsz8hL0tozGFjh-iQtbl-dugpqrqASaRf_WzyE8PF9fOVqHnCdZI5Kx1vPMw7y1wpNclWEYkurj8OpNI2bXUYtaY7UHhihbQKImjJdpq67bQ238UPBZStKbubOD</t>
  </si>
  <si>
    <t>2025-05-13 10:32:42+00:00</t>
  </si>
  <si>
    <t>2025-05-13 15:52:47+00:00</t>
  </si>
  <si>
    <t>https://lookaside.facebook.com/mcl/multimedia/lookaside/?download_info=AZs3X1ZC0SLZKBSmGCXi-b8vQhN3avKnI11T9mjML1ZD_ZWKbNwWBt6f3ZPRaHME28YZ35JWtMavHIOj4yKnY0L0lNCq5nWQkIKvV9dFDemZVio8CpC5lwiCYvx3TI1LVbIXwkamj2TkoJJRuxOYC7JckKvz</t>
  </si>
  <si>
    <t>2025-05-15 10:32:20+00:00</t>
  </si>
  <si>
    <t>2025-07-02 11:07:34+00:00</t>
  </si>
  <si>
    <t>https://lookaside.facebook.com/mcl/multimedia/lookaside/?download_info=AZvDOIcUfS9CmbMhupEAE5JsNNUkvuOq6pZgkW8eE1SKFhrjr72MRW-OrKi7N0VFhtbGWRwKVVi3Ly0SquSdgTXVpdcfSWxIqHKwcwngLRwTkEWO3p-_bO7DpNLxm0NKmSiQHJK0BLgYOkxZPmF8LlsJynbj</t>
  </si>
  <si>
    <t>2025-05-21 10:32:55+00:00</t>
  </si>
  <si>
    <t>2025-07-03 08:22:33+00:00</t>
  </si>
  <si>
    <t>https://lookaside.facebook.com/mcl/multimedia/lookaside/?download_info=AZuuRoXy8jqDbzjmnSJ0obwqA3jJGcGra5CETL2iwnp8uukdD-tW06JapcphcMnDw7R3MvzOxPvUHcMhdN2Qggsk8XQeLba_jaP0fPsqRf6Q9qdC6Evs07TUxPTfDzLnSS13tfHXk70p7lBZeVwgJCvezJDB</t>
  </si>
  <si>
    <t>2025-05-27 10:54:19+00:00</t>
  </si>
  <si>
    <t>2025-07-16 19:03:46+00:00</t>
  </si>
  <si>
    <t>https://lookaside.facebook.com/mcl/multimedia/lookaside/?download_info=AZv_G9oCEyal7sc-rUNJcbzFlntul_dx0udIaR8lgOl7QXQC4X5wpOqJOd6q5Mlt8WBB8Lx4Q-FeY3zzfuojUFaQJuWHyIIopislZKSBqKrOsg9JsSD4B2r4fB54IbQIl16OKTflFsZPzVk_F-MaOAXGCOo</t>
  </si>
  <si>
    <t>2025-05-31 11:19:14+00:00</t>
  </si>
  <si>
    <t>2025-05-31 11:30:43+00:00</t>
  </si>
  <si>
    <t>https://lookaside.facebook.com/mcl/multimedia/lookaside/?download_info=AZt9Yz5Cy8Tg4dKMDrG5H-mo-rm9bly5NkdnLjL3rZwY0rXmtsw4jePyNpBwPHrV5sLc1RLzju2eL5xjgVapy-SnUSnN_9xxBnFzA98lw4Zc6_xjkTN7hKC_JMnzMvSUp_rnxhIaeTyzi20SKO7sMcq_hyRd</t>
  </si>
  <si>
    <t>2025-06-07 04:57:29+00:00</t>
  </si>
  <si>
    <t>2025-06-09 08:07:36+00:00</t>
  </si>
  <si>
    <t>https://lookaside.facebook.com/mcl/multimedia/lookaside/?download_info=AZtnE5bn4b-ILuDiLEmDu45F2NadqOTa7DyYJllZJpxzT-soCXrmcmwQeNoM6gzEtbWmKFNF24hRiLn8Vw9WDGYSW3yFQbqLocOuiLOXN7hfKyNfFVfrVpndN_JBZP8mBEXBWQmVweWV9x7v_5bLRfJD1Nk</t>
  </si>
  <si>
    <t>2025-06-17 10:03:08+00:00</t>
  </si>
  <si>
    <t>2025-07-24 02:39:59+00:00</t>
  </si>
  <si>
    <t>https://lookaside.facebook.com/mcl/multimedia/lookaside/?download_info=AZuzhGON4Df354wdBaWm4ZpEa-o6Buro_Jk7j4IRH9ybfwBWWs2shg8m_BTHXYE_X5o5n7E65VRLcEl6FNGbYWCM-Y8fBH9e9ebqCCrQwgTt_Wjt3nmIXJpLOu_SlfQ2IVbjIfgGXUzhJK7bLuOS4no6aOg</t>
  </si>
  <si>
    <t>2025-06-19 10:12:11+00:00</t>
  </si>
  <si>
    <t>2026-02-05 01:10:53+00:00</t>
  </si>
  <si>
    <t>https://lookaside.facebook.com/mcl/multimedia/lookaside/?download_info=AZvjLXyShc3KEweGdLGbDhzXTFUiTb4R1AnvBA5lXuAho0CldPbw-bUTm9mPiTbo_4ADiqV24FVb9PmZXOXcO_X3AHgWQv_WRO4YD6i8EgIvzyMNaDvt4rSFtCBy6DIxJRRzy6iEh8nof79i2mf_l1K4pBk</t>
  </si>
  <si>
    <t>2025-06-20 04:32:49+00:00</t>
  </si>
  <si>
    <t>2025-07-24 02:39:40+00:00</t>
  </si>
  <si>
    <t>https://lookaside.facebook.com/mcl/multimedia/lookaside/?download_info=AZtnAePtWx39eQgxnjKIxEM58NnZ0JvjuiyHOzFSsORaHU-M2Mu0ycbFbCfvC7WQN2P7TWTHMdhSnILu0gZi_093l_-HJxE8sLihQcRE6Kmac8uapSB0faPJx_tD-M1U3VA9bAyraFDyTnNNOBPmmTPhnbw</t>
  </si>
  <si>
    <t>2025-06-25 10:02:51+00:00</t>
  </si>
  <si>
    <t>2026-01-19 04:45:00+00:00</t>
  </si>
  <si>
    <t>https://lookaside.facebook.com/mcl/multimedia/lookaside/?download_info=AZs8FlO5OT09wcxaFiiSJlqBgPiwbfT4FcmpFwEEwtJhPScLESWLknlZYnveW9L0NPIvg4t3IrKLUqXzMzP4YaDbFP9YAjmpYLfQ5uwUFwqdeelzDHrVB67sFYKYWXTz-cRvrDl94cUoiuXySj3IVLeHYKMd</t>
  </si>
  <si>
    <t>2025-07-09 10:13:45+00:00</t>
  </si>
  <si>
    <t>2025-07-29 13:42:53+00:00</t>
  </si>
  <si>
    <t>https://lookaside.facebook.com/mcl/multimedia/lookaside/?download_info=AZuOWOd4Pm5Ll_cw7Gb1oGtyfAIYPApZJ4vGtuOLcG_YT4cDmq-MV9z6VuqTR5jSTqOxulsyTUFvl0a07A1vMV8S9DfiVRXueTRv8HtrrdJoc2hH7NnVTrBdE6xOuJEKpOS2yW7I45H2Tvw7oMXOmHcCKSQ</t>
  </si>
  <si>
    <t>2025-07-16 08:56:28+00:00</t>
  </si>
  <si>
    <t>2025-07-19 07:26:39+00:00</t>
  </si>
  <si>
    <t>https://lookaside.facebook.com/mcl/multimedia/lookaside/?download_info=AZs2jtKRjtnz2VtsmXIb04l9aoNFhFLIM_GO_CtOwSQM8Q7-ohKj_JS1aUqEZfnjz6hP0Cv0rGxPiMkgpZpPpyoYDWynU4rsNC3VdZ5axOW5UVkxp6_PrzhmukFpWxmz5aixvZqubNrUKDhnB7HazcZ5_BXv</t>
  </si>
  <si>
    <t>2025-07-21 08:12:49+00:00</t>
  </si>
  <si>
    <t>2025-08-06 10:24:54+00:00</t>
  </si>
  <si>
    <t>https://lookaside.facebook.com/mcl/multimedia/lookaside/?download_info=AZsnMfZfAx5fFG7K3BS1MdLLQu4bQeBTwi3edaga3sAp8mxey_9JUCxYoqvyvBznlVFWxlF1OhGR20LP0yLgcmn7-vS8xWoEJOg0ZtQ_GpTd9nnkfpWDN44IzclPxoZxHVfLTyMH6cZHO3KsWyerI0aQhVPd</t>
  </si>
  <si>
    <t>2025-07-31 09:59:31+00:00</t>
  </si>
  <si>
    <t>2025-09-15 23:33:42+00:00</t>
  </si>
  <si>
    <t>https://lookaside.facebook.com/mcl/multimedia/lookaside/?download_info=AZtF04QQintBkVOvnH4A74CCwvxoIe3iUBOmqAX9Zcs1u5wCBvIxz7ow9nTIif3ATNh5ZxEzQqPX3rXYZG2VGHYVxY3m-APlU5E_FIALe1-oYP6MaWJhvydxmHMvfnBbHpfZhwVuXokTDzeXtpZ1fjSOtTQ</t>
  </si>
  <si>
    <t>2025-08-11 11:36:46+00:00</t>
  </si>
  <si>
    <t>2025-08-11 11:48:02+00:00</t>
  </si>
  <si>
    <t>https://lookaside.facebook.com/mcl/multimedia/lookaside/?download_info=AZv_880oojqKPM9AzsXNJgQ_OVkrmUeNLkkY5zYQGKMDUU-4Gs1WABFFVRqdPU7tYMBrwTEQG7jQnC_PRv_R01um6dkEN3mFK4NF8XlabZahOQ5knPC6rR6gAGbpKHQV2AbCj5bdoNYoqy0Oa3YDco5czYc9</t>
  </si>
  <si>
    <t>2025-08-14 09:00:26+00:00</t>
  </si>
  <si>
    <t>2025-08-19 18:30:33+00:00</t>
  </si>
  <si>
    <t>https://lookaside.facebook.com/mcl/multimedia/lookaside/?download_info=AZt81s_zBhx3WkPvWik1OeSnBXKkiyAe62OEtI9Joo-61q_beub5ejSGoETCwC0E_8maM5n21i2c-JPUKJOatT2ZOxr8mnEIF31lxFVyNmVU8gcCd8bdb-Fx6Owj2mblirzuH5ruWpBCaRmkd-xEM_R6egSe</t>
  </si>
  <si>
    <t>2025-08-27 10:53:12+00:00</t>
  </si>
  <si>
    <t>2025-08-29 13:23:20+00:00</t>
  </si>
  <si>
    <t>https://lookaside.facebook.com/mcl/multimedia/lookaside/?download_info=AZulJ5UJsFGmdawyHayDScV0qQEP8LBoCHhXcusEeiFyXjwzLRk0N9WE5r1d1PKMeKRVz_ekZEapNKcEf7cKl7nyD6vj8dsdIwz8385GQZlt00NhlztvLp6QjoAZIop-sQyPQVhQxQho0RTaNgL8e1NT5EVa</t>
  </si>
  <si>
    <t>2025-09-02 08:57:37+00:00</t>
  </si>
  <si>
    <t>2025-09-04 06:27:42+00:00</t>
  </si>
  <si>
    <t>https://lookaside.facebook.com/mcl/multimedia/lookaside/?download_info=AZuKC1gMFYN3tbLQXy0tfRV2dfz1kij7buNRn6qqMGMbpJXShWenCR7aD-FitrWhWhlWkt1MdVw3M4d6aDfWiK8aqiygcqOv_W8TjPGgzJNqknz4YZmD3wNBqk5i2hBEA4y4rTXYWgb3LaHcOsyNp-bp_Xw8</t>
  </si>
  <si>
    <t>2025-09-05 09:39:15+00:00</t>
  </si>
  <si>
    <t>2025-09-05 12:29:23+00:00</t>
  </si>
  <si>
    <t>https://lookaside.facebook.com/mcl/multimedia/lookaside/?download_info=AZtAGAzkfb7v66Ga8X_hLMwgMvDAzQA72awIWgG6xl8VsKFp1xVkHQZfHMh9ALfXIB5dZC27jB5V3nIZ7-4I52gE6QgIqSZwBBb5WS8aQo0-mYpg2Pn0yAvmD223cB_KsTJnJDuaoDPGWzczLXcdpX5BSk3A</t>
  </si>
  <si>
    <t>2025-09-10 08:57:09+00:00</t>
  </si>
  <si>
    <t>2025-09-12 15:47:14+00:00</t>
  </si>
  <si>
    <t>https://lookaside.facebook.com/mcl/multimedia/lookaside/?download_info=AZvoQez3rZgqohbMAtZ0isdIM5yXdprB7J1fJ7KJakqIXBn8b-Uf9JO_5TBfNWfAJw7xe3YonLSV9XjePK-X7nRI50qHB0C5pKKQ5UlzTo2I6VWSAmhxIpq3AoHrdQ6Wa3iTUoJa8zok-JpgRGzbu2MBP1pK</t>
  </si>
  <si>
    <t>2025-09-11 09:03:27+00:00</t>
  </si>
  <si>
    <t>2025-09-11 09:34:21+00:00</t>
  </si>
  <si>
    <t>https://lookaside.facebook.com/mcl/multimedia/lookaside/?download_info=AZs9H-HfXKvSMpt6OI3njLzrR5m7mdA4Z7IjnBcyXj98k7-JwUjgWCPQMTdq6_MSHK4gHrAitG7xoOYCsDuzBkNfm1qne5PMzAHPFm_vXMKinEDnvDyE80TE73fJkzuajrhyWgntY9kBHRqioEq_EPCRUsw</t>
  </si>
  <si>
    <t>2025-09-12 08:26:46+00:00</t>
  </si>
  <si>
    <t>2025-09-19 02:06:54+00:00</t>
  </si>
  <si>
    <t>https://lookaside.facebook.com/mcl/multimedia/lookaside/?download_info=AZt5LEXXU3mpITSBwReHs1v-qId8dEDcSp01lL_XBr1ms2hOPUrjsOPjzJoKfqLvv3017VNAMkMCbQSgImUa4ZFdy3GFcuWiWe8wsi2OBcdiRN-_xJsu0C5QlxpZABPA4TGG2JwmKQB40QLgrYjW5l02hXUd</t>
  </si>
  <si>
    <t>2025-09-17 09:00:58+00:00</t>
  </si>
  <si>
    <t>2025-10-02 13:41:06+00:00</t>
  </si>
  <si>
    <t>https://lookaside.facebook.com/mcl/multimedia/lookaside/?download_info=AZvxb33-_t0hZ6yJhZ7ZDs5PbuLZVGoOU4EZPyadWtJ4tEqqzZPoSMjss_KhAN2a9YmM23Bd1QPd60ttmLIraS8HnANK-TMisdCQtOO2PGKhTvRJsJFBMF47ScvyGFay2O2cEZil9H0xmtlUfp6Yh8jBUTGD</t>
  </si>
  <si>
    <t>2025-09-23 09:01:22+00:00</t>
  </si>
  <si>
    <t>2025-09-28 12:51:29+00:00</t>
  </si>
  <si>
    <t>https://lookaside.facebook.com/mcl/multimedia/lookaside/?download_info=AZtMVSVOvodqizafgdlwZF_aRMWSp-iwIak5YCDLq7HF3HKbSvv_3ugc7QejxP9gmETThmFgud_E3vcJz4KXYG9xsRxPOIldAfjCvBFHN1u7YKLs24BDuJxgctZruo_gMe-QbCI-0WkUguEjXRuBQxjuwX-EgQ</t>
  </si>
  <si>
    <t>2025-09-25 09:01:27+00:00</t>
  </si>
  <si>
    <t>2025-09-26 01:48:12+00:00</t>
  </si>
  <si>
    <t>https://lookaside.facebook.com/mcl/multimedia/lookaside/?download_info=AZu4bugJREiNf7lvLFIU7bNmkwzojw5oHQ-G8HdOKoes2UHjCOtscqYc54CiUF5f0FcTmeaHW__a04-nxgoXLvVURf8PV_edjj9OjyOXOPQ2DWF5WWcCtonnHs1C8Bu8E2C_ObaPr9nW24tqDp3w5X2HcTLFZw</t>
  </si>
  <si>
    <t>2025-09-28 03:01:31+00:00</t>
  </si>
  <si>
    <t>2025-10-03 09:11:39+00:00</t>
  </si>
  <si>
    <t>https://lookaside.facebook.com/mcl/multimedia/lookaside/?download_info=AZvHW7g9Rst4bAvCLesQ2EPWZcYobCJREKltEQAZwWT8nIuUJLbvCQ6QfhBW5ab_UxxZHW0kaP4Zf8JJQL0Gkpd7m55fHwcFDBzH_curChBitNsFxMTfohZUkNR3B4pOPR2JzsaB1K1RgJ_zqci8juibpK6_</t>
  </si>
  <si>
    <t>2025-10-10 13:33:59+00:00</t>
  </si>
  <si>
    <t>2025-10-10 13:40:15+00:00</t>
  </si>
  <si>
    <t>https://lookaside.facebook.com/mcl/multimedia/lookaside/?download_info=AZvPaHMUeuw9litsuoAWHs2Koa-GocnFgugHXgwhsmPukSTV34hy1r4fgZQ2xs-N-w_fMCQ0qZYTTM-G-fjkaaiY8doJw5i7NobtPJ2lXw9Zg2RWWfEJvKk6zNTXOclmztw6b0lQtL6QJqrqnXSqByVFzwYi</t>
  </si>
  <si>
    <t>2025-10-18 09:41:43+00:00</t>
  </si>
  <si>
    <t>2025-10-18 09:47:50+00:00</t>
  </si>
  <si>
    <t>https://lookaside.facebook.com/mcl/multimedia/lookaside/?download_info=AZsP-TTo9vYXjSxLlqbq7BiP1fg8trzoJVK6wS_hchsmaKGJdmoPmCDTTbRfa1blhZ_QyUv_a7dWRjk9B7F2AIatYfkZIH2PgLfxO1J3wnJRk6Vt9XVezvCXgsikv0R_PvDHyBCMhnLYnWCm6Qk-jCf2Fjuh</t>
  </si>
  <si>
    <t>2025-10-23 09:01:59+00:00</t>
  </si>
  <si>
    <t>2025-10-28 17:52:04+00:00</t>
  </si>
  <si>
    <t>https://lookaside.facebook.com/mcl/multimedia/lookaside/?download_info=AZvbcxraN42QWIJSerq4tqUo0FDa1xqG8RTmDZVEf2BvChsU4fueQWO8xDy1w2pP24FnvXSpEvtqj5Nx9QvbKGNg_xvVInzR1-LSAy2KwlosJJ_6tdfNcYw4PMPPjheigIKco77FBQIrffr8LGMj8a2xofE</t>
  </si>
  <si>
    <t>2025-10-29 09:01:04+00:00</t>
  </si>
  <si>
    <t>2025-11-04 12:01:14+00:00</t>
  </si>
  <si>
    <t>https://lookaside.facebook.com/mcl/multimedia/lookaside/?download_info=AZupDhK7lYIT_ynHltLwv7ckiGAsGL7eJNtnxsC0TXFghQDdaWaxcMtdHbafpWzWI1LtedsfcGjlx2l2Pfqz6Z-rCbNYi7T9wCPRDqxfx6rpgLyDh__nTqJ7Mh6o9J2eSHm3ABKk5VjQhPyP8DtaKiPCqmSB</t>
  </si>
  <si>
    <t>2025-11-04 09:01:04+00:00</t>
  </si>
  <si>
    <t>2025-11-10 23:51:09+00:00</t>
  </si>
  <si>
    <t>https://lookaside.facebook.com/mcl/multimedia/lookaside/?download_info=AZs-y-nsqG2KqCS29w9qxPyKlpqT5QsrxL-ypvnod441BX7Pdd7QztAdo53tyjCKvlIY6V36LyS1YhzS1ihfaRqLoiGluCJuAl3CGGSvtq34G46nqokO-S5IYeMZhQArgG0EnI55lAMvyG3iok0zRC-787MP</t>
  </si>
  <si>
    <t>2025-11-06 09:01:46+00:00</t>
  </si>
  <si>
    <t>2025-11-12 23:46:00+00:00</t>
  </si>
  <si>
    <t>https://lookaside.facebook.com/mcl/multimedia/lookaside/?download_info=AZsDNVC11RqpGxkbE8IPEiXmX28xXr4W-bQfBx-ZSJII7z9vrihPUF7kGxrqS4BjC3h-KrFkb7atUhwZB1yBBK_qH174_eGCbY84CNYPzP1Lni8GaFZVZDo2TX67-CT7ihdckK0vBNvRk9B4djHxVtK_UdvB</t>
  </si>
  <si>
    <t>2025-11-12 08:59:49+00:00</t>
  </si>
  <si>
    <t>2025-11-18 17:59:54+00:00</t>
  </si>
  <si>
    <t>https://lookaside.facebook.com/mcl/multimedia/lookaside/?download_info=AZsIdKxNS4ieGAAYnqxPqQRstNPzV9jyoFrzgesb5C6V5ppsjmdUQ7RO0tlHXE8I_4JOhyAiuvaKPgps2qH5hXYk2z2CKnuqd_8tgBBYs0aVO8o_GRM3DLsHkDsVZ0ZUhzS5EYf1KwZWqkEpwfTWMEBDDinA</t>
  </si>
  <si>
    <t>2025-11-18 09:00:05+00:00</t>
  </si>
  <si>
    <t>2025-11-21 18:10:11+00:00</t>
  </si>
  <si>
    <t>https://lookaside.facebook.com/mcl/multimedia/lookaside/?download_info=AZt0hEaSClkz4sAEPkCU8FEMSTGBpJLhUXIp8aH-JkXzXPwwvvcC_L6GMJQFQAUrCmxsXMz3aem6S6YsFOLmZmbAIX8z3IejtsXb0WwRxjaNeNhiBxybyesyaahrw1An3FbbwrrD77hYFXvUYgInubTzZrTe</t>
  </si>
  <si>
    <t>2025-11-26 09:58:56+00:00</t>
  </si>
  <si>
    <t>2025-12-03 10:09:03+00:00</t>
  </si>
  <si>
    <t>https://lookaside.facebook.com/mcl/multimedia/lookaside/?download_info=AZvkWCW-6uJicN02GF5sp0hp3h-72w-zDbm6bxJuKdhx_DXvVlg43k1OUTkQVtXs5dXEytEv6-QM6IP0sRWCR8epsicv92uhRYu9ZMfn4EqNJzZMOf3bq4iPAtwC4CmMEea1yJlrqST4e40ZHK-FkuBPXcQ3</t>
  </si>
  <si>
    <t>2025-12-03 09:01:15+00:00</t>
  </si>
  <si>
    <t>2025-12-09 07:31:21+00:00</t>
  </si>
  <si>
    <t>https://lookaside.facebook.com/mcl/multimedia/lookaside/?download_info=AZvkaXoKsXOvsPhEnPOvu5499WO6rapxeRGT77bqftNNNPodLvy5PCdLJi9Y9lLE2EeMOKzbzZEGh6yfoiZXCctCUaFxnFcBHBzG1PEg6-v_H7mwiTXDbGQH8Q3bbBIEc0AVk2Hc1pLcT-QD5IdaVO2yvedp</t>
  </si>
  <si>
    <t>2025-07-13 11:05:01+00:00</t>
  </si>
  <si>
    <t>2025-09-06 03:04:53+00:00</t>
  </si>
  <si>
    <t>https://lookaside.facebook.com/mcl/multimedia/lookaside/?download_info=AZu2hqwq92gYTHX9beM3OeG81IWrj4mWA8b3FEejF0HlbKpCor54KyuOyc1XWrcvxqLjH63Z1osMp4mewUCjf75tX86kMHHhiGgh2W0BEww9k76hq8Ho9tMBqrV_7C8hRkAK9YFoY5wWq0DkbEZmQKVbTS4T</t>
  </si>
  <si>
    <t>2025-07-13 12:33:36+00:00</t>
  </si>
  <si>
    <t>2025-07-16 11:33:41+00:00</t>
  </si>
  <si>
    <t>https://lookaside.facebook.com/mcl/multimedia/lookaside/?download_info=AZtNG1R3t29crRsfONP0Sg62JIfrperNRoRRhaHmS4J3_BIjqo08PyU-CnhBwzzaSD4zDWkoRgvJT6w6d938IxCxJxMlax79myXJ_itJl9Z69VVStfRs3FxEdxj40Xfe6kCoCsnFqxwgRdEfohpPnPzFnD8M</t>
  </si>
  <si>
    <t>2025-07-13 12:35:28+00:00</t>
  </si>
  <si>
    <t>2025-07-14 04:55:33+00:00</t>
  </si>
  <si>
    <t>https://lookaside.facebook.com/mcl/multimedia/lookaside/?download_info=AZvWVWj1q73Jed8vXcBEHv9ta6BDxKbpSbj_DY16wb-r8T8BAgvaETJOVmH275pMSQ9wE-w486TaQ_7C5EoWwmV2QLKkQinX-dsgeR5h5BMxkTpCg4YrMPc8RCmkmgo6zFHc1DB44X4i3QxTcptLVXfIWKP6</t>
  </si>
  <si>
    <t>2025-07-13 14:28:47+00:00</t>
  </si>
  <si>
    <t>2025-07-15 15:48:58+00:00</t>
  </si>
  <si>
    <t>https://lookaside.facebook.com/mcl/multimedia/lookaside/?download_info=AZsB9wR8N0TuOV7CWUX6tWeNoNZIf-cO2Wp_vaGMTBeCQHiKCbkEwYLxMQZt-OQ0eDJfHtnZQxbBMzDbkJn9Lp4gKBsUxq8-bFOFBJ3scrok6GAxJH1h1XPuexM1C7vn6YemmyCs6-G5SSH1LAgD2dweU5I</t>
  </si>
  <si>
    <t>2025-07-14 11:55:38+00:00</t>
  </si>
  <si>
    <t>2025-07-17 02:35:43+00:00</t>
  </si>
  <si>
    <t>https://lookaside.facebook.com/mcl/multimedia/lookaside/?download_info=AZsERCISl6gI9w0pNLX6grWoIfN2p8_C_PgNgIhZr9aP3-cCDrA5vceM_p5n96Mq0kSClrk1dwYDek6oe2qMqHn6HKwA4FOyWJ63HcqFBcvrs939ngIGzhKI7ilmdpoBCJjNJ1xdPp2MQCmYCd8_VbNYFTXs</t>
  </si>
  <si>
    <t>2025-07-14 12:06:36+00:00</t>
  </si>
  <si>
    <t>2025-07-18 10:16:40+00:00</t>
  </si>
  <si>
    <t>https://lookaside.facebook.com/mcl/multimedia/lookaside/?download_info=AZsW_sdG0PkqKFet9kjPWy0zBEHeHa9lN8znIXPSiPNN8MmYFwnqcSIIonqrX62E6lw1gEpHw3nctOt20v8oBzQ5dG8qPqPAtpBPWTepT6w-FzoBXq79bDBqQ82wPKt347ZRVrix31dQlyViRJLCelrmZ1Fk</t>
  </si>
  <si>
    <t>2025-07-21 16:14:49+00:00</t>
  </si>
  <si>
    <t>2025-07-23 18:34:55+00:00</t>
  </si>
  <si>
    <t>https://lookaside.facebook.com/mcl/multimedia/lookaside/?download_info=AZvnuOpjoQ2vfriH-PzF3oTddP9CqKmyJsuaJ-ZPc654Ti1XQ3CGsAmaSocH1MBmE4WHLaOFRZHfOSpLhiZfcCu6FgUwrUk7LqASTxuDM9L_6UdACHb8z6cPoT0o1xk1cgsPa0p0wAof30t5JYtMvOIvjPBU</t>
  </si>
  <si>
    <t>2025-09-08 05:50:29+00:00</t>
  </si>
  <si>
    <t>2025-09-10 06:00:31+00:00</t>
  </si>
  <si>
    <t>https://lookaside.facebook.com/mcl/multimedia/lookaside/?download_info=AZsx1sNBiGo0_xvklRmD40tH13nGSSbKAuerHIOxXecBkz3FQz2Lk7l-pxNIJn625O4Asw_lUpUWqCqD2rE_lObC8Q-m1B9_1btgtu4Zifk5c2kCTeIhYb_r8o0pBCO9JuuFzO7biH0ygY7MogQSx3hiJf9A</t>
  </si>
  <si>
    <t>2025-09-17 15:28:28+00:00</t>
  </si>
  <si>
    <t>2025-09-19 20:58:47+00:00</t>
  </si>
  <si>
    <t>https://lookaside.facebook.com/mcl/multimedia/lookaside/?download_info=AZt_Fm9WKdfkKyIZTc60K3l3qEenTPfW1Bew8jkWCmQ_RA_9nudsixBSd-aRGONke7qsASEkIBXma7wlGNA6gi0eBLOZjIWMIIcJU0Fl9FvbzJxtJfiG-gFib_6hn1LpW3JOOvGjX4Fn7dGr-4h7TYGCakEU</t>
  </si>
  <si>
    <t>2025-11-06 08:56:02+00:00</t>
  </si>
  <si>
    <t>2025-11-10 00:26:06+00:00</t>
  </si>
  <si>
    <t>https://lookaside.facebook.com/mcl/multimedia/lookaside/?download_info=AZsOEDINYELNd3IzZKnOUL99V4g2wCVATDosNOB7bcs3aKSVKaoM1-1h6oxiAcxPeF99461coX7xe5g6nxHUf5jiDbMm-TGXiwVA8nrdMU8YP9UqAtBcNmzEPmbMM9fjJROdZJkHpxIbec2YHQQ6XnDTqKk</t>
  </si>
  <si>
    <t>2025-11-12 09:40:02+00:00</t>
  </si>
  <si>
    <t>2025-11-15 10:01:11+00:00</t>
  </si>
  <si>
    <t>https://lookaside.facebook.com/mcl/multimedia/lookaside/?download_info=AZv2MSbPdduH92hOLFP8i18jx7dONzNhsH9EuXLrPEI-dpu0COMxFHOvDkmplv2qpk-0rreZ9ko2o0Dm23gsLvsA69xQrezW-flQlc_xB0fejj314vzX67-OblmnSxd8seZlLs4gAJ4iXynuZgZGKBmtoD6g</t>
  </si>
  <si>
    <t>2025-11-14 12:04:40+00:00</t>
  </si>
  <si>
    <t>2025-11-21 04:35:16+00:00</t>
  </si>
  <si>
    <t>https://lookaside.facebook.com/mcl/multimedia/lookaside/?download_info=AZtiqNhxd7NL_JBStbLmTMwT3TZ6kRNaWQ7AkT-juHE4bMobqkM4OONmanBRUClf3CLJshYnOmFDvHgAfUz6Sw6GFA7XmyQSLRNt_ZV0JzgHmFI7iijCAjFLw7naMuA-OBTf-ENECA1c8gUM3u3tEySax5QN</t>
  </si>
  <si>
    <t>2025-11-16 09:25:22+00:00</t>
  </si>
  <si>
    <t>2025-11-19 10:36:19+00:00</t>
  </si>
  <si>
    <t>https://lookaside.facebook.com/mcl/multimedia/lookaside/?download_info=AZsIEd7AHWjXMDyOP5l7-7ChjakA7DIy2_nbjRo20moqJPl8G7A3a8CUl8CK_oUB5PzArEUUcEJFij4m92iRX1cjJhsRESW8QEO1YvgALhuv9tssZkL57BGZddPMlO4ylxM47U6HMiyChR2ZJwkQPvgI5ig</t>
  </si>
  <si>
    <t>2025-11-19 07:35:46+00:00</t>
  </si>
  <si>
    <t>2025-11-21 19:16:23+00:00</t>
  </si>
  <si>
    <t>https://lookaside.facebook.com/mcl/multimedia/lookaside/?download_info=AZv6yBA6ubPFfaEsS58LZnx3kIhmbgoyO4tkQC0BuQRfBX6DR2SGXIb8GsCf8WDiHR7V_EuCznwI_6mitqS3lwTHkrcxrFSoZQrTN0JelAKivWt6EXNHzTbOE7t_Zes5-RejDjbr_-KkFckmD5384tPMs4dD</t>
  </si>
  <si>
    <t>2025-11-22 07:08:41+00:00</t>
  </si>
  <si>
    <t>2025-11-24 14:19:02+00:00</t>
  </si>
  <si>
    <t>https://lookaside.facebook.com/mcl/multimedia/lookaside/?download_info=AZuJGjURnLDBldDJ2Il4oJSY6h02391dQBIXqIGqRJJAZHUeuP-tJDpenSlQPEMdY0Z4ZddRNSwiV8mnGg2fWwcq9Mz458vNCM-c1ambaxDHg7qrydHnjv2xB5HY2eO_z2DKKVs-pCGQoevw4W3iO7-UK1c</t>
  </si>
  <si>
    <t>2025-11-23 06:39:23+00:00</t>
  </si>
  <si>
    <t>2025-11-25 07:30:03+00:00</t>
  </si>
  <si>
    <t>https://lookaside.facebook.com/mcl/multimedia/lookaside/?download_info=AZt-ANEWe5C4G_mX5XLjbhABK2wXJa0BBo-U83ziF567bvjyuF1scHZdACLWG7WvtxFl5qoELzft6d975VB8MkKkNli6ESKGrNxa_7khtiFIvR09acdCwSsOJlrzXEAM5Q8sUwf2cgDv26kjF9NokTFh_6mo</t>
  </si>
  <si>
    <t>2025-11-24 07:51:50+00:00</t>
  </si>
  <si>
    <t>2025-11-28 05:11:56+00:00</t>
  </si>
  <si>
    <t>https://lookaside.facebook.com/mcl/multimedia/lookaside/?download_info=AZs7AVBsReXZDbK188_jgdzt2Po4wyeTFDDJ4ctCi-n--BuOW12-aHT1cYGtB27brpvpTGSOY9kA-_0LwfsYoWI7AQdlqrhW1Ab4gsIBUM9sWEG43KXnQmAtLc6G3IGSOAbXVserMswv664RP4gccGPLXac</t>
  </si>
  <si>
    <t>2025-11-29 09:24:20+00:00</t>
  </si>
  <si>
    <t>2025-12-03 00:55:10+00:00</t>
  </si>
  <si>
    <t>https://lookaside.facebook.com/mcl/multimedia/lookaside/?download_info=AZuesaggHRpZq0fK3IkRBiGYagNGPIrZq1BngpuexLhLQlb-w1JAtFVufLCkQhr9XkGEkOQE2LT_hvPNbDz6lG8UO281DH-pIR6Xw1HNQI9cmRjOqeSgQuKm_-BOFzMWx7w-Ffp6K57GyhLEVTthAzvkV_o</t>
  </si>
  <si>
    <t>2025-11-30 11:16:41+00:00</t>
  </si>
  <si>
    <t>2025-12-04 11:26:47+00:00</t>
  </si>
  <si>
    <t>https://lookaside.facebook.com/mcl/multimedia/lookaside/?download_info=AZuYrFURh41i8afF-NQOHnSkrI_u76wBq5v0JrpRrdqo5OQ1eEn2GBeStLf0JHY_gAzXC8dOmBMAxcvOritxf0HuPuVVkhExijfGeik0MPSHbAvu-8_XRGgd6aeTW60lGMpKzOQSfZ-Tg4HlQ-wpO-DWpCM</t>
  </si>
  <si>
    <t>2025-12-06 04:45:38+00:00</t>
  </si>
  <si>
    <t>2025-12-08 05:36:11+00:00</t>
  </si>
  <si>
    <t>https://lookaside.facebook.com/mcl/multimedia/lookaside/?download_info=AZtnJdDtviXz5CeqDccf2LcF20bYuVzFZo0phxR2wXzQfjndygl1c4tTWyFM1kWQRV7J22YeHkMIEjIDwMx74dv2WMBlTmJKToDbJ0NZl2f0PEFBFqMQpwds40nM314F-4sbU71xUwYQ0z_bSHLxIwa-dE9O</t>
  </si>
  <si>
    <t>2025-12-12 13:14:40+00:00</t>
  </si>
  <si>
    <t>2025-12-15 00:34:45+00:00</t>
  </si>
  <si>
    <t>https://lookaside.facebook.com/mcl/multimedia/lookaside/?download_info=AZuwIeDJTEt94prm3ki8sfrgnrFZ9VNU4ZJXmeMB5JMW_YJWVJgTlsoRixHiAlSnhlvau4Sy9RlAnA0wDVfg_3lbNrzxQss2MEov2QD_qQA4c175-zUXAPbYZbWnBGOZey9B5aZV84NHJbboVtXdHczSs2w</t>
  </si>
  <si>
    <t>2025-12-15 10:45:41+00:00</t>
  </si>
  <si>
    <t>2025-12-18 18:36:55+00:00</t>
  </si>
  <si>
    <t>https://lookaside.facebook.com/mcl/multimedia/lookaside/?download_info=AZvuTIwmEVI47nWgIH6uiPEUWBdG-HT0t0YrD4gswGt7x7ceypcGsERfycHIzjzuMk9dWiFCEhQg25CajzTPVtToE-Taivg_2foTtf12SdHmGZQ48chulhSwWR_t9S_HVe8hDVlqyEsiF6v5VT5W76jYKmiQ</t>
  </si>
  <si>
    <t>2025-12-16 10:08:32+00:00</t>
  </si>
  <si>
    <t>2025-12-18 23:58:37+00:00</t>
  </si>
  <si>
    <t>https://lookaside.facebook.com/mcl/multimedia/lookaside/?download_info=AZui8RsHZlusg6xwxBtgCE_kYeX5r9_2MSXpS2YGryRL3gnAmY85_9_teZ2bfB3N145hBHKgh2C-kcSXp4DBogXBke3yWL-VKOA2l2sDasvuTJm_eOp0Mre7Mh2Pxb8UyQeZly_IL6V4PmL-5WKcrIy8YgQ</t>
  </si>
  <si>
    <t>2025-12-20 05:30:02+00:00</t>
  </si>
  <si>
    <t>2025-12-23 10:50:06+00:00</t>
  </si>
  <si>
    <t>https://lookaside.facebook.com/mcl/multimedia/lookaside/?download_info=AZthc9XC6VoDR-FSZojVgBS5f8vgNt8QYkQSuTmMkY0SvYWVMQnL8iGv2rV6TSnHDtGW1lwy-MdUV-X8I87-kfKF9q3jxWK18ax7VP7RpazlEgGlEiWrVEYgCNSxeMl1rwjrr6wd9FBLJ07ogAuIeDdqtiE</t>
  </si>
  <si>
    <t>2025-12-23 10:37:53+00:00</t>
  </si>
  <si>
    <t>2025-12-26 06:27:59+00:00</t>
  </si>
  <si>
    <t>https://lookaside.facebook.com/mcl/multimedia/lookaside/?download_info=AZsZHp2CJGinDcBn_vE0uxvZStsiXKQdW4K3HWZ3ELuWfBGDRpdNCZT_NkUA_AFDLhJr3auOfStCiSjNF79ovhDulyN_i9PmiT5gW3Ef5DNkxfNiKKD5Oo_2r_MtK42kzFknLIijpTmt2L7tj0j_rMvMgtw</t>
  </si>
  <si>
    <t>2025-12-26 08:49:43+00:00</t>
  </si>
  <si>
    <t>2026-01-01 17:09:48+00:00</t>
  </si>
  <si>
    <t>https://lookaside.facebook.com/mcl/multimedia/lookaside/?download_info=AZuZ-e4B87PnfH6s7I3XCzcgoASJFuNej5FSIz2tGx8v35MG_O95blia4OhHDDumZPkxphV_Ddrblv1O15rBhotW7JxvNbimjFkop3PehglOoPn_Hn8U_im-SBRNf5Z-2q-SInSNtAVkMJsVtTrO0Nj0QAit</t>
  </si>
  <si>
    <t>2025-12-27 09:01:51+00:00</t>
  </si>
  <si>
    <t>2026-01-01 14:02:11+00:00</t>
  </si>
  <si>
    <t>https://lookaside.facebook.com/mcl/multimedia/lookaside/?download_info=AZuNpPxdlUYydv4161Gy7PO24nENJ5XDZOXzxr8HaqPlzodmrvYL6aCVhBp13ZQmJ2gtcxLSTd6N2cashJZ3QOJiUcOe9FGflMuN05Xs3KNuSGSVFCD10b4h2bldJDvWqjl1NFLGrppeqY2tw9Bj_A45H7I</t>
  </si>
  <si>
    <t>2025-12-28 03:34:31+00:00</t>
  </si>
  <si>
    <t>2025-12-30 06:24:36+00:00</t>
  </si>
  <si>
    <t>https://lookaside.facebook.com/mcl/multimedia/lookaside/?download_info=AZvx1QLWE_oZhK9_QSCxB91O7QlUuhYxj6FUOkJ1sgCHItRGJIMUAtFOPQEqOwInxHqObz_DLzqDmOQkIsRaJwwkGDudawIBr2g4ToIeI66QLGTh5ICUhsHRw89vRUlwNPPstOM-it_lx1CdfZlMnjOXiIkA</t>
  </si>
  <si>
    <t>2025-12-31 12:28:47+00:00</t>
  </si>
  <si>
    <t>2026-01-05 15:09:26+00:00</t>
  </si>
  <si>
    <t>https://lookaside.facebook.com/mcl/multimedia/lookaside/?download_info=AZtfxr_tEO9HFAqkroAKIvj1_FxYgg6iSTBI3O_mvT3Cl0u7VBddt7s4n09SmY0IofgWFIuaOv-e7J6-FhvnixGzvHTOAZ7-hG4oRiwCTazOwanMo5TMAB8eNtIoscf844fpn94cCAcxPTu8ggjG_1YEbZN3</t>
  </si>
  <si>
    <t>105萬</t>
  </si>
  <si>
    <t>88.8萬</t>
  </si>
  <si>
    <t>56.1萬</t>
  </si>
  <si>
    <t>41.3萬</t>
  </si>
  <si>
    <t>30.6萬</t>
  </si>
  <si>
    <t>45.7萬</t>
  </si>
  <si>
    <t>73.9萬</t>
  </si>
  <si>
    <t>13.7萬</t>
  </si>
  <si>
    <t>98.7萬</t>
  </si>
  <si>
    <t>25.7萬</t>
  </si>
  <si>
    <t>11.5萬</t>
  </si>
  <si>
    <t>61.3萬</t>
  </si>
  <si>
    <t>22.2萬</t>
  </si>
  <si>
    <t>75.9萬</t>
  </si>
  <si>
    <t>77.4萬</t>
  </si>
  <si>
    <t>63.4萬</t>
  </si>
  <si>
    <t>41萬</t>
  </si>
  <si>
    <t>36.7萬</t>
  </si>
  <si>
    <t>10.2萬</t>
  </si>
  <si>
    <t>18萬</t>
  </si>
  <si>
    <t>83.1萬</t>
  </si>
  <si>
    <t>35.3萬</t>
  </si>
  <si>
    <t>17.7萬</t>
  </si>
  <si>
    <t>29萬</t>
  </si>
  <si>
    <t>51.8萬</t>
  </si>
  <si>
    <t>39萬</t>
  </si>
  <si>
    <t>71.9萬</t>
  </si>
  <si>
    <t>18.8萬</t>
  </si>
  <si>
    <t>77.2萬</t>
  </si>
  <si>
    <t>both</t>
  </si>
  <si>
    <t>Y</t>
  </si>
  <si>
    <t>豆漿- Soybean Milk</t>
  </si>
  <si>
    <t>66.7萬</t>
  </si>
  <si>
    <t>110.4萬</t>
  </si>
  <si>
    <t>Patrick 派翠克</t>
  </si>
  <si>
    <t>33.9萬</t>
  </si>
  <si>
    <t>Irene 林艾融</t>
  </si>
  <si>
    <t>BBpPro Lin Ching Chieh 林敬傑</t>
  </si>
  <si>
    <t>https://www.instagram.com/energydessert2019/</t>
  </si>
  <si>
    <t>https://www.instagram.com/nickwang1988/</t>
  </si>
  <si>
    <t>https://www.instagram.com/da_chien_huang/</t>
  </si>
  <si>
    <t>https://www.instagram.com/milasky_love/</t>
  </si>
  <si>
    <t>https://www.instagram.com/corgimango/</t>
  </si>
  <si>
    <t>https://www.instagram.com/3ctim/</t>
  </si>
  <si>
    <t>https://www.instagram.com/peri168/</t>
  </si>
  <si>
    <t>https://www.instagram.com/ginachiki/</t>
  </si>
  <si>
    <t>https://www.instagram.com/cb.otaku/</t>
  </si>
  <si>
    <t>https://www.instagram.com/chuchumei__/</t>
  </si>
  <si>
    <t>https://www.instagram.com/benwoooo/</t>
  </si>
  <si>
    <t>https://www.instagram.com/maomaotv/</t>
  </si>
  <si>
    <t>https://www.instagram.com/colorfulinsideus/</t>
  </si>
  <si>
    <t>https://www.instagram.com/602avenue/</t>
  </si>
  <si>
    <t>https://www.instagram.com/hailey_jane/</t>
  </si>
  <si>
    <t>https://www.instagram.com/5inana/</t>
  </si>
  <si>
    <t>https://www.instagram.com/gary.0917/</t>
  </si>
  <si>
    <t>https://www.instagram.com/taiwanniu421/</t>
  </si>
  <si>
    <t>https://www.instagram.com/wanghungche/</t>
  </si>
  <si>
    <t>https://www.instagram.com/children0704/</t>
  </si>
  <si>
    <t>https://www.instagram.com/lovemiihuang/</t>
  </si>
  <si>
    <t>https://www.instagram.com/bimay_nagging/</t>
  </si>
  <si>
    <t>https://www.instagram.com/martinispig/</t>
  </si>
  <si>
    <t>https://www.instagram.com/shirley_01_12/</t>
  </si>
  <si>
    <t>https://www.instagram.com/tiest0913/</t>
  </si>
  <si>
    <t>https://www.instagram.com/ciao_kitchen/</t>
  </si>
  <si>
    <t>https://www.instagram.com/wecook123123/</t>
  </si>
  <si>
    <t>https://www.instagram.com/niniru621/</t>
  </si>
  <si>
    <t>https://www.instagram.com/yuniko0720/</t>
  </si>
  <si>
    <t>https://www.instagram.com/traveggo/</t>
  </si>
  <si>
    <t>https://www.instagram.com/alephant_0427/</t>
  </si>
  <si>
    <t>https://www.instagram.com/eatzzz7/</t>
  </si>
  <si>
    <t>https://www.instagram.com/pattihuang/</t>
  </si>
  <si>
    <t>https://www.instagram.com/kaoru_0409/</t>
  </si>
  <si>
    <t>https://www.instagram.com/daisy.chiu/</t>
  </si>
  <si>
    <t>https://www.instagram.com/hithisisachi/</t>
  </si>
  <si>
    <t>https://www.instagram.com/donehannah/</t>
  </si>
  <si>
    <t>https://www.instagram.com/stanley_sportslife/</t>
  </si>
  <si>
    <t>https://www.instagram.com/swhite523/</t>
  </si>
  <si>
    <t>https://www.instagram.com/tzu_888/</t>
  </si>
  <si>
    <t>https://www.instagram.com/dr.acne_scar_queen/</t>
  </si>
  <si>
    <t>https://www.instagram.com/20141010hero/</t>
  </si>
  <si>
    <t>https://www.instagram.com/bonibaobao/</t>
  </si>
  <si>
    <t>https://www.instagram.com/kart_wang/</t>
  </si>
  <si>
    <t>https://www.instagram.com/shaogao/</t>
  </si>
  <si>
    <t>https://www.instagram.com/lan0716/</t>
  </si>
  <si>
    <t>https://www.instagram.com/manatee0701/</t>
  </si>
  <si>
    <t>https://www.instagram.com/coffee_time_corgi/</t>
  </si>
  <si>
    <t>https://www.instagram.com/ruwenwen/</t>
  </si>
  <si>
    <t>https://www.instagram.com/three_muggles/</t>
  </si>
  <si>
    <t>https://www.instagram.com/uni_catto/</t>
  </si>
  <si>
    <t>https://www.instagram.com/emmy_on_earth/</t>
  </si>
  <si>
    <t>https://www.instagram.com/logandbeck/</t>
  </si>
  <si>
    <t>https://www.instagram.com/1_shiuan_0/</t>
  </si>
  <si>
    <t>https://www.instagram.com/japanuts/</t>
  </si>
  <si>
    <t>https://www.instagram.com/campfire_tw/</t>
  </si>
  <si>
    <t>https://www.instagram.com/blairechen/</t>
  </si>
  <si>
    <t>https://www.instagram.com/mengj215/</t>
  </si>
  <si>
    <t>https://www.instagram.com/itsberrym/</t>
  </si>
  <si>
    <t>https://www.instagram.com/afunnywii/</t>
  </si>
  <si>
    <t>https://www.instagram.com/huzihuang1989/</t>
  </si>
  <si>
    <t>https://www.instagram.com/tinana_master/</t>
  </si>
  <si>
    <t>https://www.instagram.com/weisway18/</t>
  </si>
  <si>
    <t>https://www.instagram.com/neneko.n/</t>
  </si>
  <si>
    <t>https://www.instagram.com/wia627/</t>
  </si>
  <si>
    <t>https://www.instagram.com/jam_steak/</t>
  </si>
  <si>
    <t>https://www.instagram.com/wufeili/</t>
  </si>
  <si>
    <t>https://www.instagram.com/zxsdexz/</t>
  </si>
  <si>
    <t>https://www.instagram.com/kellyshen40/</t>
  </si>
  <si>
    <t>https://www.instagram.com/mypink0911/</t>
  </si>
  <si>
    <t>https://www.instagram.com/walkerdad1228/</t>
  </si>
  <si>
    <t>https://www.instagram.com/boyplaymj/</t>
  </si>
  <si>
    <t>https://www.instagram.com/b2btramy888888/</t>
  </si>
  <si>
    <t>https://www.instagram.com/cindyhhh32/</t>
  </si>
  <si>
    <t>https://www.instagram.com/sunnie_cat0111/</t>
  </si>
  <si>
    <t>https://www.instagram.com/goris.sky/</t>
  </si>
  <si>
    <t>https://www.instagram.com/byleway/</t>
  </si>
  <si>
    <t>https://www.instagram.com/nowyouon/</t>
  </si>
  <si>
    <t>https://www.instagram.com/momanddad_band/</t>
  </si>
  <si>
    <t>https://www.instagram.com/maygobla/</t>
  </si>
  <si>
    <t>https://www.instagram.com/kai_makeup_/</t>
  </si>
  <si>
    <t>https://www.instagram.com/ninggoose/</t>
  </si>
  <si>
    <t>https://www.instagram.com/anjouclever/</t>
  </si>
  <si>
    <t>https://www.instagram.com/linzin.yt/</t>
  </si>
  <si>
    <t>https://www.instagram.com/thechef_fred/</t>
  </si>
  <si>
    <t>fb_name</t>
  </si>
  <si>
    <t>fb_id</t>
  </si>
  <si>
    <t>fb_url</t>
  </si>
  <si>
    <t>fb_private</t>
  </si>
  <si>
    <t>fb_notSure_notFound</t>
  </si>
  <si>
    <t>thread_repeat</t>
  </si>
  <si>
    <t>飆悍FB粉絲團</t>
  </si>
  <si>
    <t>飆捍-1471772763091863</t>
  </si>
  <si>
    <t>https://www.facebook.com/people/%E9%A3%86%E6%8D%8D/100044226139684/</t>
  </si>
  <si>
    <t>惡名昭彰FB粉絲團</t>
  </si>
  <si>
    <t>notorious.taiwan</t>
  </si>
  <si>
    <t>https://www.facebook.com/notorious.taiwan</t>
  </si>
  <si>
    <t>WithGaLoveTaiwan</t>
  </si>
  <si>
    <t>https://www.facebook.com/WithGaLoveTaiwan</t>
  </si>
  <si>
    <t>2uncle</t>
  </si>
  <si>
    <t>https://www.facebook.com/2uncle</t>
  </si>
  <si>
    <t>https://www.facebook.com/tsaigray2018</t>
  </si>
  <si>
    <t>Cheap</t>
  </si>
  <si>
    <t>cheapAOE</t>
  </si>
  <si>
    <t>https://www.facebook.com/cheapAOE</t>
  </si>
  <si>
    <t xml:space="preserve">志祺七七 </t>
  </si>
  <si>
    <t>志祺七七-231881397571066</t>
  </si>
  <si>
    <t>https://www.facebook.com/people/%E5%BF%97%E7%A5%BA%E4%B8%83%E4%B8%83/100044536411998/</t>
  </si>
  <si>
    <t>capoocat</t>
  </si>
  <si>
    <t>https://www.facebook.com/capoocat/</t>
  </si>
  <si>
    <t>歷史哥澄清唬  （李易修）</t>
  </si>
  <si>
    <t>UseUrBrainPlz</t>
  </si>
  <si>
    <t>https://www.facebook.com/UseUrBrainPlz/</t>
  </si>
  <si>
    <t>ZhongMingXuan</t>
  </si>
  <si>
    <t>https://zh-tw.facebook.com/ZhongMingXuan/</t>
  </si>
  <si>
    <t>晚安小雞/100063918991238</t>
  </si>
  <si>
    <t>https://www.facebook.com/people/%E6%99%9A%E5%AE%89%E5%B0%8F%E9%9B%9E/100063918991238/</t>
  </si>
  <si>
    <t xml:space="preserve">張紹群 </t>
  </si>
  <si>
    <t>https://www.facebook.com/a22731391/</t>
  </si>
  <si>
    <t>唐綺</t>
  </si>
  <si>
    <t>JesseTang11</t>
  </si>
  <si>
    <t>https://www.facebook.com/JesseTang11/</t>
  </si>
  <si>
    <t>Wackyboys</t>
  </si>
  <si>
    <t>Wackyboys.Fans</t>
  </si>
  <si>
    <t>https://www.facebook.com/Wackyboys.Fans</t>
  </si>
  <si>
    <t>DinTerlol</t>
  </si>
  <si>
    <t>https://www.facebook.com/DinTerlol/</t>
  </si>
  <si>
    <t>攝徒日記八炯</t>
  </si>
  <si>
    <t>攝徒日記八炯/100091601425286</t>
  </si>
  <si>
    <t>https://www.facebook.com/people/%E6%94%9D%E5%BE%92%E6%97%A5%E8%A8%98%E5%85%AB%E7%82%AF/100091601425286/</t>
  </si>
  <si>
    <t>https://www.facebook.com/daptoper</t>
  </si>
  <si>
    <t>fbEanTv</t>
  </si>
  <si>
    <t>https://www.facebook.com/fbEanTv/</t>
  </si>
  <si>
    <t xml:space="preserve">Ginny Daily居妮 </t>
  </si>
  <si>
    <t>ginnyhoo</t>
  </si>
  <si>
    <t>https://www.facebook.com/ginnyhoo/</t>
  </si>
  <si>
    <t>Namewee 黃明志</t>
  </si>
  <si>
    <t>https://www.facebook.com/namewee/</t>
  </si>
  <si>
    <t>andywang1994x</t>
  </si>
  <si>
    <t>https://www.facebook.com/andywang1994x/</t>
  </si>
  <si>
    <t>https://www.facebook.com/vgsa.tw/</t>
  </si>
  <si>
    <t>YohoFans</t>
  </si>
  <si>
    <t>https://zh-tw.facebook.com/YohoFans/</t>
  </si>
  <si>
    <t>djmazetw</t>
  </si>
  <si>
    <t>https://www.facebook.com/djmazetw/</t>
  </si>
  <si>
    <t>https://www.facebook.com/froggychiu/</t>
  </si>
  <si>
    <t>泱泱 LYNN</t>
  </si>
  <si>
    <t>超認真少年 I'm Serious</t>
  </si>
  <si>
    <t>thread_name</t>
  </si>
  <si>
    <t>thread_id</t>
  </si>
  <si>
    <t>thread_url</t>
  </si>
  <si>
    <t>thread_private</t>
  </si>
  <si>
    <t>thread_notSure_notFound</t>
  </si>
  <si>
    <t>@power3067830678</t>
  </si>
  <si>
    <t>惡名昭彰 Notorious Taiwan</t>
  </si>
  <si>
    <t>@notorious_taiwan</t>
  </si>
  <si>
    <t>@yga0721</t>
  </si>
  <si>
    <t>@2uncle987</t>
  </si>
  <si>
    <t>@tsaigray2018</t>
  </si>
  <si>
    <t>@shasha77.daily</t>
  </si>
  <si>
    <t>@mrhisbro</t>
  </si>
  <si>
    <t>@big_star_ken</t>
  </si>
  <si>
    <t>@namewee</t>
  </si>
  <si>
    <t>@andy1994x</t>
  </si>
  <si>
    <t>薔薔 林嘉凌 Lin chia ling</t>
  </si>
  <si>
    <t>@chialing_maze</t>
  </si>
  <si>
    <t>雨揚老師 開運｜招財｜數字測驗</t>
  </si>
  <si>
    <t>@yu.young_fate</t>
  </si>
  <si>
    <t>@froggychiu</t>
  </si>
  <si>
    <t>tiktok_name</t>
  </si>
  <si>
    <t>tiktok_id</t>
  </si>
  <si>
    <t>tiktok_url</t>
  </si>
  <si>
    <t>tiktok_private</t>
  </si>
  <si>
    <t>tiktok_notSure_notFound</t>
  </si>
  <si>
    <t>歷史哥Historybro</t>
  </si>
  <si>
    <t>@historybro100</t>
  </si>
  <si>
    <t>https://www.tiktok.com/@historybro100</t>
  </si>
  <si>
    <t>Namewee黃明志</t>
  </si>
  <si>
    <t>https://www.tiktok.com/@namewee</t>
  </si>
  <si>
    <t>@andy0623x</t>
  </si>
  <si>
    <t>https://www.tiktok.com/@andy0623x</t>
  </si>
  <si>
    <t>yuyoung雨揚老師</t>
  </si>
  <si>
    <t>@yohofans</t>
  </si>
  <si>
    <t>https://www.tiktok.com/@yohofans</t>
  </si>
  <si>
    <t>Lin chia ling 林嘉凌 薔薔 Maze</t>
  </si>
  <si>
    <t>https://www.tiktok.com/@chialing_maze</t>
  </si>
  <si>
    <t>抓取時間</t>
  </si>
  <si>
    <t>網路溫度計分析時間</t>
  </si>
  <si>
    <t>ig不公開</t>
  </si>
  <si>
    <t>ig找不到、不確定是否為官方</t>
  </si>
  <si>
    <t>ig無官方帳號</t>
  </si>
  <si>
    <t>ig重複組</t>
  </si>
  <si>
    <t>yt不公開</t>
  </si>
  <si>
    <t>yt找不到、不確定是否為官方</t>
  </si>
  <si>
    <t>yt無官方帳號</t>
  </si>
  <si>
    <t>yt重複組</t>
  </si>
  <si>
    <t>2026.01.26</t>
  </si>
  <si>
    <t>分析期間：2025.12.27~2026.01.25</t>
  </si>
  <si>
    <t>done代碼說明</t>
  </si>
  <si>
    <t>空白：尚未抓取</t>
  </si>
  <si>
    <t>1：用擴充套件抓取</t>
  </si>
  <si>
    <t>g：使用grapghQL腳本抓取</t>
  </si>
  <si>
    <t>999：他沒追蹤任何人</t>
  </si>
  <si>
    <t>998：為私人帳號無法抓取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</si>
</sst>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sz val="10"/>
      <color rgb="FFFFFFFF"/>
      <name val="Arial"/>
      <family val="2"/>
    </font>
    <font>
      <u/>
      <sz val="10"/>
      <color rgb="FFFFFFFF"/>
      <name val="Arial"/>
      <family val="2"/>
    </font>
    <font>
      <u/>
      <sz val="10"/>
      <color rgb="FFFFFFFF"/>
      <name val="Arial"/>
      <family val="2"/>
    </font>
    <font>
      <u/>
      <sz val="10"/>
      <color rgb="FFFFFFFF"/>
      <name val="Arial"/>
      <family val="2"/>
    </font>
    <font>
      <u/>
      <sz val="10"/>
      <color rgb="FFFFFFFF"/>
      <name val="Arial"/>
      <family val="2"/>
    </font>
    <font>
      <sz val="9"/>
      <color rgb="FFFFFFFF"/>
      <name val="Arial"/>
      <family val="2"/>
    </font>
    <font>
      <u/>
      <sz val="10"/>
      <color rgb="FFFFFFFF"/>
      <name val="Arial"/>
      <family val="2"/>
    </font>
    <font>
      <sz val="9"/>
      <color rgb="FFDDE4E2"/>
      <name val="Monospace"/>
    </font>
    <font>
      <u/>
      <sz val="10"/>
      <color rgb="FFFFFFFF"/>
      <name val="Arial"/>
      <family val="2"/>
    </font>
    <font>
      <sz val="10"/>
      <color rgb="FFFFFF00"/>
      <name val="Arial"/>
      <family val="2"/>
    </font>
    <font>
      <u/>
      <sz val="10"/>
      <color rgb="FF0000FF"/>
      <name val="Arial"/>
      <family val="2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FF0000"/>
      <name val="Arial"/>
      <family val="2"/>
      <scheme val="minor"/>
    </font>
    <font>
      <u/>
      <sz val="10"/>
      <color rgb="FFFFFFFF"/>
      <name val="Arial"/>
      <family val="2"/>
    </font>
    <font>
      <u/>
      <sz val="10"/>
      <color rgb="FF0000FF"/>
      <name val="Arial"/>
      <family val="2"/>
    </font>
    <font>
      <u/>
      <sz val="10"/>
      <color rgb="FFFFFFFF"/>
      <name val="Arial"/>
      <family val="2"/>
    </font>
    <font>
      <sz val="10"/>
      <color rgb="FFFFFFFF"/>
      <name val="Arial"/>
      <family val="2"/>
    </font>
    <font>
      <sz val="11"/>
      <color rgb="FFF5F5F5"/>
      <name val="-apple-system"/>
    </font>
    <font>
      <b/>
      <sz val="11"/>
      <color rgb="FFFFFFFF"/>
      <name val="Arial"/>
      <family val="2"/>
    </font>
    <font>
      <sz val="11"/>
      <color rgb="FF000000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u/>
      <sz val="10"/>
      <color rgb="FF0000FF"/>
      <name val="Arial"/>
      <family val="2"/>
    </font>
    <font>
      <u/>
      <sz val="11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u/>
      <sz val="12"/>
      <color rgb="FF000000"/>
      <name val="新細明體"/>
      <family val="1"/>
      <charset val="136"/>
    </font>
    <font>
      <sz val="12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FFFFFF"/>
      <name val="Arial"/>
      <family val="2"/>
    </font>
    <font>
      <u/>
      <sz val="10"/>
      <color rgb="FFFFFFFF"/>
      <name val="Arial"/>
      <family val="2"/>
    </font>
    <font>
      <sz val="9"/>
      <name val="Arial"/>
      <family val="3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980000"/>
        <bgColor rgb="FF980000"/>
      </patternFill>
    </fill>
    <fill>
      <patternFill patternType="solid">
        <fgColor rgb="FFB45F06"/>
        <bgColor rgb="FFB45F06"/>
      </patternFill>
    </fill>
    <fill>
      <patternFill patternType="solid">
        <fgColor rgb="FF00FF00"/>
        <bgColor rgb="FF00FF00"/>
      </patternFill>
    </fill>
    <fill>
      <patternFill patternType="solid">
        <fgColor rgb="FF0C1014"/>
        <bgColor rgb="FF0C1014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212726"/>
        <bgColor rgb="FF212726"/>
      </patternFill>
    </fill>
  </fills>
  <borders count="5">
    <border>
      <left/>
      <right/>
      <top/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/>
    <xf numFmtId="0" fontId="7" fillId="3" borderId="1" xfId="0" applyFont="1" applyFill="1" applyBorder="1" applyAlignment="1">
      <alignment horizontal="left"/>
    </xf>
    <xf numFmtId="0" fontId="1" fillId="4" borderId="1" xfId="0" applyFont="1" applyFill="1" applyBorder="1" applyAlignment="1"/>
    <xf numFmtId="0" fontId="9" fillId="4" borderId="1" xfId="0" applyFont="1" applyFill="1" applyBorder="1" applyAlignment="1">
      <alignment horizontal="left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0" fillId="2" borderId="1" xfId="0" applyFont="1" applyFill="1" applyBorder="1" applyAlignment="1"/>
    <xf numFmtId="0" fontId="11" fillId="2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6" borderId="1" xfId="0" applyFont="1" applyFill="1" applyBorder="1" applyAlignment="1"/>
    <xf numFmtId="0" fontId="12" fillId="2" borderId="1" xfId="0" applyFont="1" applyFill="1" applyBorder="1" applyAlignment="1"/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/>
    <xf numFmtId="0" fontId="13" fillId="2" borderId="1" xfId="0" applyFont="1" applyFill="1" applyBorder="1"/>
    <xf numFmtId="0" fontId="14" fillId="2" borderId="1" xfId="0" applyFont="1" applyFill="1" applyBorder="1" applyAlignment="1"/>
    <xf numFmtId="0" fontId="12" fillId="5" borderId="1" xfId="0" applyFont="1" applyFill="1" applyBorder="1" applyAlignment="1"/>
    <xf numFmtId="0" fontId="12" fillId="2" borderId="1" xfId="0" applyFont="1" applyFill="1" applyBorder="1" applyAlignment="1">
      <alignment horizontal="center"/>
    </xf>
    <xf numFmtId="0" fontId="15" fillId="2" borderId="1" xfId="0" applyFont="1" applyFill="1" applyBorder="1" applyAlignment="1"/>
    <xf numFmtId="0" fontId="1" fillId="2" borderId="1" xfId="0" applyFont="1" applyFill="1" applyBorder="1" applyAlignment="1">
      <alignment horizontal="right"/>
    </xf>
    <xf numFmtId="0" fontId="16" fillId="5" borderId="1" xfId="0" applyFont="1" applyFill="1" applyBorder="1" applyAlignment="1"/>
    <xf numFmtId="0" fontId="12" fillId="9" borderId="1" xfId="0" applyFont="1" applyFill="1" applyBorder="1" applyAlignment="1"/>
    <xf numFmtId="0" fontId="17" fillId="2" borderId="1" xfId="0" applyFont="1" applyFill="1" applyBorder="1" applyAlignment="1"/>
    <xf numFmtId="0" fontId="12" fillId="2" borderId="1" xfId="0" applyFont="1" applyFill="1" applyBorder="1"/>
    <xf numFmtId="3" fontId="12" fillId="2" borderId="1" xfId="0" applyNumberFormat="1" applyFont="1" applyFill="1" applyBorder="1"/>
    <xf numFmtId="0" fontId="12" fillId="2" borderId="2" xfId="0" applyFont="1" applyFill="1" applyBorder="1" applyAlignment="1"/>
    <xf numFmtId="0" fontId="1" fillId="2" borderId="2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left"/>
    </xf>
    <xf numFmtId="0" fontId="18" fillId="2" borderId="2" xfId="0" applyFont="1" applyFill="1" applyBorder="1" applyAlignment="1"/>
    <xf numFmtId="0" fontId="19" fillId="2" borderId="2" xfId="0" applyFont="1" applyFill="1" applyBorder="1"/>
    <xf numFmtId="0" fontId="12" fillId="2" borderId="2" xfId="0" applyFont="1" applyFill="1" applyBorder="1" applyAlignment="1"/>
    <xf numFmtId="0" fontId="20" fillId="10" borderId="0" xfId="0" applyFont="1" applyFill="1" applyAlignment="1"/>
    <xf numFmtId="0" fontId="12" fillId="5" borderId="2" xfId="0" applyFont="1" applyFill="1" applyBorder="1" applyAlignment="1"/>
    <xf numFmtId="0" fontId="12" fillId="3" borderId="2" xfId="0" applyFont="1" applyFill="1" applyBorder="1" applyAlignment="1"/>
    <xf numFmtId="0" fontId="21" fillId="2" borderId="1" xfId="0" applyFont="1" applyFill="1" applyBorder="1" applyAlignment="1">
      <alignment horizontal="center"/>
    </xf>
    <xf numFmtId="3" fontId="2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3" fillId="0" borderId="0" xfId="0" applyFont="1" applyAlignment="1"/>
    <xf numFmtId="0" fontId="22" fillId="0" borderId="0" xfId="0" applyFont="1" applyAlignment="1"/>
    <xf numFmtId="0" fontId="23" fillId="0" borderId="3" xfId="0" applyFont="1" applyBorder="1" applyAlignment="1">
      <alignment horizontal="center" vertical="top"/>
    </xf>
    <xf numFmtId="0" fontId="24" fillId="0" borderId="0" xfId="0" applyFont="1" applyAlignment="1"/>
    <xf numFmtId="0" fontId="22" fillId="0" borderId="0" xfId="0" applyFont="1" applyAlignme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5" fillId="0" borderId="0" xfId="0" applyFont="1" applyAlignment="1"/>
    <xf numFmtId="0" fontId="26" fillId="0" borderId="0" xfId="0" applyFont="1" applyAlignment="1"/>
    <xf numFmtId="0" fontId="27" fillId="0" borderId="0" xfId="0" applyFont="1" applyAlignment="1"/>
    <xf numFmtId="0" fontId="28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11" fontId="26" fillId="0" borderId="0" xfId="0" applyNumberFormat="1" applyFont="1" applyAlignment="1">
      <alignment horizontal="right"/>
    </xf>
    <xf numFmtId="0" fontId="26" fillId="11" borderId="0" xfId="0" applyFont="1" applyFill="1" applyAlignment="1"/>
    <xf numFmtId="0" fontId="26" fillId="12" borderId="0" xfId="0" applyFont="1" applyFill="1" applyAlignment="1"/>
    <xf numFmtId="0" fontId="28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9" fillId="0" borderId="0" xfId="0" applyFont="1" applyAlignment="1"/>
    <xf numFmtId="3" fontId="13" fillId="0" borderId="0" xfId="0" applyNumberFormat="1" applyFont="1" applyAlignment="1"/>
    <xf numFmtId="0" fontId="13" fillId="0" borderId="0" xfId="0" applyFont="1" applyAlignment="1"/>
    <xf numFmtId="0" fontId="13" fillId="0" borderId="0" xfId="0" applyFont="1" applyAlignment="1"/>
    <xf numFmtId="0" fontId="13" fillId="0" borderId="0" xfId="0" applyFont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6" fillId="13" borderId="0" xfId="0" applyFont="1" applyFill="1" applyAlignment="1">
      <alignment horizontal="left"/>
    </xf>
    <xf numFmtId="0" fontId="8" fillId="13" borderId="0" xfId="0" applyFont="1" applyFill="1" applyAlignment="1"/>
    <xf numFmtId="0" fontId="30" fillId="3" borderId="1" xfId="0" applyFont="1" applyFill="1" applyBorder="1" applyAlignment="1">
      <alignment horizontal="left"/>
    </xf>
    <xf numFmtId="0" fontId="31" fillId="6" borderId="1" xfId="0" applyFont="1" applyFill="1" applyBorder="1" applyAlignment="1">
      <alignment horizontal="left"/>
    </xf>
    <xf numFmtId="0" fontId="6" fillId="13" borderId="0" xfId="0" applyFont="1" applyFill="1" applyAlignment="1">
      <alignment horizontal="left"/>
    </xf>
    <xf numFmtId="0" fontId="12" fillId="2" borderId="4" xfId="0" applyFont="1" applyFill="1" applyBorder="1" applyAlignment="1"/>
    <xf numFmtId="0" fontId="12" fillId="3" borderId="4" xfId="0" applyFont="1" applyFill="1" applyBorder="1" applyAlignment="1"/>
    <xf numFmtId="0" fontId="12" fillId="6" borderId="4" xfId="0" applyFont="1" applyFill="1" applyBorder="1" applyAlignment="1"/>
    <xf numFmtId="0" fontId="12" fillId="4" borderId="4" xfId="0" applyFont="1" applyFill="1" applyBorder="1" applyAlignment="1"/>
    <xf numFmtId="0" fontId="12" fillId="2" borderId="4" xfId="0" applyFont="1" applyFill="1" applyBorder="1"/>
  </cellXfs>
  <cellStyles count="1">
    <cellStyle name="一般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ilyview.tw/top100/item/16625?theme=36&amp;range=30" TargetMode="External"/><Relationship Id="rId21" Type="http://schemas.openxmlformats.org/officeDocument/2006/relationships/hyperlink" Target="https://dailyview.tw/top100/item/3677?theme=36&amp;range=30" TargetMode="External"/><Relationship Id="rId42" Type="http://schemas.openxmlformats.org/officeDocument/2006/relationships/hyperlink" Target="https://dailyview.tw/top100/item/11950?theme=36&amp;range=30" TargetMode="External"/><Relationship Id="rId63" Type="http://schemas.openxmlformats.org/officeDocument/2006/relationships/hyperlink" Target="https://dailyview.tw/top100/item/23575?theme=36&amp;range=30" TargetMode="External"/><Relationship Id="rId84" Type="http://schemas.openxmlformats.org/officeDocument/2006/relationships/hyperlink" Target="https://dailyview.tw/top100/item/13075?theme=36&amp;range=30" TargetMode="External"/><Relationship Id="rId138" Type="http://schemas.openxmlformats.org/officeDocument/2006/relationships/hyperlink" Target="https://dailyview.tw/top100/item/13080?theme=36&amp;range=30" TargetMode="External"/><Relationship Id="rId159" Type="http://schemas.openxmlformats.org/officeDocument/2006/relationships/hyperlink" Target="https://dailyview.tw/top100/item/2816?theme=36&amp;range=30" TargetMode="External"/><Relationship Id="rId170" Type="http://schemas.openxmlformats.org/officeDocument/2006/relationships/hyperlink" Target="https://dailyview.tw/top100/item/12995?theme=36&amp;range=30" TargetMode="External"/><Relationship Id="rId191" Type="http://schemas.openxmlformats.org/officeDocument/2006/relationships/hyperlink" Target="https://dailyview.tw/top100/item/23602?theme=36&amp;range=30" TargetMode="External"/><Relationship Id="rId205" Type="http://schemas.openxmlformats.org/officeDocument/2006/relationships/hyperlink" Target="https://dailyview.tw/top100/item/23424?theme=36&amp;range=30" TargetMode="External"/><Relationship Id="rId107" Type="http://schemas.openxmlformats.org/officeDocument/2006/relationships/hyperlink" Target="https://dailyview.tw/top100/item/9606?theme=36&amp;range=30" TargetMode="External"/><Relationship Id="rId11" Type="http://schemas.openxmlformats.org/officeDocument/2006/relationships/hyperlink" Target="https://dailyview.tw/top100/item/23512?theme=36&amp;range=30" TargetMode="External"/><Relationship Id="rId32" Type="http://schemas.openxmlformats.org/officeDocument/2006/relationships/hyperlink" Target="https://www.instagram.com/oldwangstock/" TargetMode="External"/><Relationship Id="rId53" Type="http://schemas.openxmlformats.org/officeDocument/2006/relationships/hyperlink" Target="https://dailyview.tw/top100/item/3117?theme=36&amp;range=30" TargetMode="External"/><Relationship Id="rId74" Type="http://schemas.openxmlformats.org/officeDocument/2006/relationships/hyperlink" Target="https://dailyview.tw/top100/item/14264?theme=36&amp;range=30" TargetMode="External"/><Relationship Id="rId128" Type="http://schemas.openxmlformats.org/officeDocument/2006/relationships/hyperlink" Target="https://dailyview.tw/top100/item/15719?theme=36&amp;range=30" TargetMode="External"/><Relationship Id="rId149" Type="http://schemas.openxmlformats.org/officeDocument/2006/relationships/hyperlink" Target="https://dailyview.tw/top100/item/9446?theme=36&amp;range=30" TargetMode="External"/><Relationship Id="rId5" Type="http://schemas.openxmlformats.org/officeDocument/2006/relationships/hyperlink" Target="https://dailyview.tw/top100/item/15683?theme=36&amp;range=30" TargetMode="External"/><Relationship Id="rId95" Type="http://schemas.openxmlformats.org/officeDocument/2006/relationships/hyperlink" Target="https://dailyview.tw/top100/item/18052?theme=36&amp;range=30" TargetMode="External"/><Relationship Id="rId160" Type="http://schemas.openxmlformats.org/officeDocument/2006/relationships/hyperlink" Target="https://dailyview.tw/top100/item/23584?theme=36&amp;range=30" TargetMode="External"/><Relationship Id="rId181" Type="http://schemas.openxmlformats.org/officeDocument/2006/relationships/hyperlink" Target="https://dailyview.tw/top100/item/18053?theme=36&amp;range=30" TargetMode="External"/><Relationship Id="rId22" Type="http://schemas.openxmlformats.org/officeDocument/2006/relationships/hyperlink" Target="https://dailyview.tw/top100/item/26853?theme=36&amp;range=30" TargetMode="External"/><Relationship Id="rId43" Type="http://schemas.openxmlformats.org/officeDocument/2006/relationships/hyperlink" Target="https://dailyview.tw/top100/item/18076?theme=36&amp;range=30" TargetMode="External"/><Relationship Id="rId64" Type="http://schemas.openxmlformats.org/officeDocument/2006/relationships/hyperlink" Target="https://dailyview.tw/top100/item/3100?theme=36&amp;range=30" TargetMode="External"/><Relationship Id="rId118" Type="http://schemas.openxmlformats.org/officeDocument/2006/relationships/hyperlink" Target="https://dailyview.tw/top100/item/14832?theme=36&amp;range=30" TargetMode="External"/><Relationship Id="rId139" Type="http://schemas.openxmlformats.org/officeDocument/2006/relationships/hyperlink" Target="https://dailyview.tw/top100/item/5971?theme=36&amp;range=30" TargetMode="External"/><Relationship Id="rId85" Type="http://schemas.openxmlformats.org/officeDocument/2006/relationships/hyperlink" Target="https://dailyview.tw/top100/item/21936?theme=36&amp;range=30" TargetMode="External"/><Relationship Id="rId150" Type="http://schemas.openxmlformats.org/officeDocument/2006/relationships/hyperlink" Target="https://dailyview.tw/top100/item/8642?theme=36&amp;range=30" TargetMode="External"/><Relationship Id="rId171" Type="http://schemas.openxmlformats.org/officeDocument/2006/relationships/hyperlink" Target="https://dailyview.tw/top100/item/18062?theme=36&amp;range=30" TargetMode="External"/><Relationship Id="rId192" Type="http://schemas.openxmlformats.org/officeDocument/2006/relationships/hyperlink" Target="https://dailyview.tw/top100/item/15723?theme=36&amp;range=30" TargetMode="External"/><Relationship Id="rId206" Type="http://schemas.openxmlformats.org/officeDocument/2006/relationships/hyperlink" Target="https://dailyview.tw/top100/item/19365?theme=36&amp;range=30" TargetMode="External"/><Relationship Id="rId12" Type="http://schemas.openxmlformats.org/officeDocument/2006/relationships/hyperlink" Target="https://dailyview.tw/top100/item/27722?theme=36&amp;range=30" TargetMode="External"/><Relationship Id="rId33" Type="http://schemas.openxmlformats.org/officeDocument/2006/relationships/hyperlink" Target="https://dailyview.tw/top100/item/19376?theme=36&amp;range=30" TargetMode="External"/><Relationship Id="rId108" Type="http://schemas.openxmlformats.org/officeDocument/2006/relationships/hyperlink" Target="https://dailyview.tw/top100/item/2840?theme=36&amp;range=30" TargetMode="External"/><Relationship Id="rId129" Type="http://schemas.openxmlformats.org/officeDocument/2006/relationships/hyperlink" Target="https://dailyview.tw/top100/item/5453?theme=36&amp;range=30" TargetMode="External"/><Relationship Id="rId54" Type="http://schemas.openxmlformats.org/officeDocument/2006/relationships/hyperlink" Target="https://dailyview.tw/top100/item/11753?theme=36&amp;range=30" TargetMode="External"/><Relationship Id="rId75" Type="http://schemas.openxmlformats.org/officeDocument/2006/relationships/hyperlink" Target="https://dailyview.tw/top100/item/19315?theme=36&amp;range=30" TargetMode="External"/><Relationship Id="rId96" Type="http://schemas.openxmlformats.org/officeDocument/2006/relationships/hyperlink" Target="https://dailyview.tw/top100/item/1250?theme=36&amp;range=30" TargetMode="External"/><Relationship Id="rId140" Type="http://schemas.openxmlformats.org/officeDocument/2006/relationships/hyperlink" Target="https://www.instagram.com/illywang/" TargetMode="External"/><Relationship Id="rId161" Type="http://schemas.openxmlformats.org/officeDocument/2006/relationships/hyperlink" Target="https://dailyview.tw/top100/item/23423?theme=36&amp;range=30" TargetMode="External"/><Relationship Id="rId182" Type="http://schemas.openxmlformats.org/officeDocument/2006/relationships/hyperlink" Target="https://dailyview.tw/top100/item/18072?theme=36&amp;range=30" TargetMode="External"/><Relationship Id="rId6" Type="http://schemas.openxmlformats.org/officeDocument/2006/relationships/hyperlink" Target="https://dailyview.tw/top100/item/12004?theme=36&amp;range=30" TargetMode="External"/><Relationship Id="rId23" Type="http://schemas.openxmlformats.org/officeDocument/2006/relationships/hyperlink" Target="https://dailyview.tw/top100/item/12235?theme=36&amp;range=30" TargetMode="External"/><Relationship Id="rId119" Type="http://schemas.openxmlformats.org/officeDocument/2006/relationships/hyperlink" Target="https://dailyview.tw/top100/item/8981?theme=36&amp;range=30" TargetMode="External"/><Relationship Id="rId44" Type="http://schemas.openxmlformats.org/officeDocument/2006/relationships/hyperlink" Target="https://dailyview.tw/top100/item/13454?theme=36&amp;range=30" TargetMode="External"/><Relationship Id="rId65" Type="http://schemas.openxmlformats.org/officeDocument/2006/relationships/hyperlink" Target="https://dailyview.tw/top100/item/23416?theme=36&amp;range=30" TargetMode="External"/><Relationship Id="rId86" Type="http://schemas.openxmlformats.org/officeDocument/2006/relationships/hyperlink" Target="https://dailyview.tw/top100/item/2787?theme=36&amp;range=30" TargetMode="External"/><Relationship Id="rId130" Type="http://schemas.openxmlformats.org/officeDocument/2006/relationships/hyperlink" Target="https://dailyview.tw/top100/item/3127?theme=36&amp;range=30" TargetMode="External"/><Relationship Id="rId151" Type="http://schemas.openxmlformats.org/officeDocument/2006/relationships/hyperlink" Target="https://dailyview.tw/top100/item/14460?theme=36&amp;range=30" TargetMode="External"/><Relationship Id="rId172" Type="http://schemas.openxmlformats.org/officeDocument/2006/relationships/hyperlink" Target="https://dailyview.tw/top100/item/2778?theme=36&amp;range=30" TargetMode="External"/><Relationship Id="rId193" Type="http://schemas.openxmlformats.org/officeDocument/2006/relationships/hyperlink" Target="https://dailyview.tw/top100/item/19377?theme=36&amp;range=30" TargetMode="External"/><Relationship Id="rId207" Type="http://schemas.openxmlformats.org/officeDocument/2006/relationships/hyperlink" Target="https://dailyview.tw/top100/item/23330?theme=36&amp;range=30" TargetMode="External"/><Relationship Id="rId13" Type="http://schemas.openxmlformats.org/officeDocument/2006/relationships/hyperlink" Target="https://dailyview.tw/top100/item/1271?theme=36&amp;range=30" TargetMode="External"/><Relationship Id="rId109" Type="http://schemas.openxmlformats.org/officeDocument/2006/relationships/hyperlink" Target="https://dailyview.tw/top100/item/7650?theme=36&amp;range=30" TargetMode="External"/><Relationship Id="rId34" Type="http://schemas.openxmlformats.org/officeDocument/2006/relationships/hyperlink" Target="https://www.instagram.com/huangbrotherss/" TargetMode="External"/><Relationship Id="rId55" Type="http://schemas.openxmlformats.org/officeDocument/2006/relationships/hyperlink" Target="https://dailyview.tw/top100/item/24696?theme=36&amp;range=30" TargetMode="External"/><Relationship Id="rId76" Type="http://schemas.openxmlformats.org/officeDocument/2006/relationships/hyperlink" Target="https://dailyview.tw/top100/item/16084?theme=36&amp;range=30" TargetMode="External"/><Relationship Id="rId97" Type="http://schemas.openxmlformats.org/officeDocument/2006/relationships/hyperlink" Target="https://dailyview.tw/top100/item/16553?theme=36&amp;range=30" TargetMode="External"/><Relationship Id="rId120" Type="http://schemas.openxmlformats.org/officeDocument/2006/relationships/hyperlink" Target="https://dailyview.tw/top100/item/2794?theme=36&amp;range=30" TargetMode="External"/><Relationship Id="rId141" Type="http://schemas.openxmlformats.org/officeDocument/2006/relationships/hyperlink" Target="https://dailyview.tw/top100/item/6872?theme=36&amp;range=30" TargetMode="External"/><Relationship Id="rId7" Type="http://schemas.openxmlformats.org/officeDocument/2006/relationships/hyperlink" Target="https://dailyview.tw/top100/item/3047?theme=36&amp;range=30" TargetMode="External"/><Relationship Id="rId162" Type="http://schemas.openxmlformats.org/officeDocument/2006/relationships/hyperlink" Target="https://dailyview.tw/top100/item/12003?theme=36&amp;range=30" TargetMode="External"/><Relationship Id="rId183" Type="http://schemas.openxmlformats.org/officeDocument/2006/relationships/hyperlink" Target="https://dailyview.tw/top100/item/23505?theme=36&amp;range=30" TargetMode="External"/><Relationship Id="rId24" Type="http://schemas.openxmlformats.org/officeDocument/2006/relationships/hyperlink" Target="https://dailyview.tw/top100/item/18047?theme=36&amp;range=30" TargetMode="External"/><Relationship Id="rId45" Type="http://schemas.openxmlformats.org/officeDocument/2006/relationships/hyperlink" Target="https://dailyview.tw/top100/item/15398?theme=36&amp;range=30" TargetMode="External"/><Relationship Id="rId66" Type="http://schemas.openxmlformats.org/officeDocument/2006/relationships/hyperlink" Target="https://dailyview.tw/top100/item/28881?theme=36&amp;range=30" TargetMode="External"/><Relationship Id="rId87" Type="http://schemas.openxmlformats.org/officeDocument/2006/relationships/hyperlink" Target="https://dailyview.tw/top100/item/18065?theme=36&amp;range=30" TargetMode="External"/><Relationship Id="rId110" Type="http://schemas.openxmlformats.org/officeDocument/2006/relationships/hyperlink" Target="https://dailyview.tw/top100/item/19332?theme=36&amp;range=30" TargetMode="External"/><Relationship Id="rId131" Type="http://schemas.openxmlformats.org/officeDocument/2006/relationships/hyperlink" Target="https://dailyview.tw/top100/item/3127?theme=36&amp;range=30" TargetMode="External"/><Relationship Id="rId152" Type="http://schemas.openxmlformats.org/officeDocument/2006/relationships/hyperlink" Target="https://dailyview.tw/top100/item/2779?theme=36&amp;range=30" TargetMode="External"/><Relationship Id="rId173" Type="http://schemas.openxmlformats.org/officeDocument/2006/relationships/hyperlink" Target="https://dailyview.tw/top100/item/7648?theme=36&amp;range=30" TargetMode="External"/><Relationship Id="rId194" Type="http://schemas.openxmlformats.org/officeDocument/2006/relationships/hyperlink" Target="https://dailyview.tw/top100/item/2802?theme=36&amp;range=30" TargetMode="External"/><Relationship Id="rId208" Type="http://schemas.openxmlformats.org/officeDocument/2006/relationships/hyperlink" Target="https://dailyview.tw/top100/item/19367?theme=36&amp;range=30" TargetMode="External"/><Relationship Id="rId19" Type="http://schemas.openxmlformats.org/officeDocument/2006/relationships/hyperlink" Target="https://dailyview.tw/top100/item/14754?theme=36&amp;range=30" TargetMode="External"/><Relationship Id="rId14" Type="http://schemas.openxmlformats.org/officeDocument/2006/relationships/hyperlink" Target="https://dailyview.tw/top100/item/7805?theme=36&amp;range=30" TargetMode="External"/><Relationship Id="rId30" Type="http://schemas.openxmlformats.org/officeDocument/2006/relationships/hyperlink" Target="https://dailyview.tw/top100/item/22461?theme=36&amp;range=30" TargetMode="External"/><Relationship Id="rId35" Type="http://schemas.openxmlformats.org/officeDocument/2006/relationships/hyperlink" Target="https://dailyview.tw/top100/item/10692?theme=36&amp;range=30" TargetMode="External"/><Relationship Id="rId56" Type="http://schemas.openxmlformats.org/officeDocument/2006/relationships/hyperlink" Target="https://dailyview.tw/top100/item/22683?theme=36&amp;range=30" TargetMode="External"/><Relationship Id="rId77" Type="http://schemas.openxmlformats.org/officeDocument/2006/relationships/hyperlink" Target="https://dailyview.tw/top100/item/9225?theme=36&amp;range=30" TargetMode="External"/><Relationship Id="rId100" Type="http://schemas.openxmlformats.org/officeDocument/2006/relationships/hyperlink" Target="https://dailyview.tw/top100/item/20638?theme=36&amp;range=30" TargetMode="External"/><Relationship Id="rId105" Type="http://schemas.openxmlformats.org/officeDocument/2006/relationships/hyperlink" Target="https://dailyview.tw/top100/item/12984?theme=36&amp;range=30" TargetMode="External"/><Relationship Id="rId126" Type="http://schemas.openxmlformats.org/officeDocument/2006/relationships/hyperlink" Target="https://dailyview.tw/top100/item/2824?theme=36&amp;range=30" TargetMode="External"/><Relationship Id="rId147" Type="http://schemas.openxmlformats.org/officeDocument/2006/relationships/hyperlink" Target="https://dailyview.tw/top100/item/12993?theme=36&amp;range=30" TargetMode="External"/><Relationship Id="rId168" Type="http://schemas.openxmlformats.org/officeDocument/2006/relationships/hyperlink" Target="https://dailyview.tw/top100/item/23583?theme=36&amp;range=30" TargetMode="External"/><Relationship Id="rId8" Type="http://schemas.openxmlformats.org/officeDocument/2006/relationships/hyperlink" Target="https://dailyview.tw/top100/item/21386?theme=36&amp;range=30" TargetMode="External"/><Relationship Id="rId51" Type="http://schemas.openxmlformats.org/officeDocument/2006/relationships/hyperlink" Target="https://dailyview.tw/top100/item/219?theme=36&amp;range=30" TargetMode="External"/><Relationship Id="rId72" Type="http://schemas.openxmlformats.org/officeDocument/2006/relationships/hyperlink" Target="https://dailyview.tw/top100/item/19309?theme=36&amp;range=30" TargetMode="External"/><Relationship Id="rId93" Type="http://schemas.openxmlformats.org/officeDocument/2006/relationships/hyperlink" Target="https://dailyview.tw/top100/item/19362?theme=36&amp;range=30" TargetMode="External"/><Relationship Id="rId98" Type="http://schemas.openxmlformats.org/officeDocument/2006/relationships/hyperlink" Target="https://dailyview.tw/top100/item/23644?theme=36&amp;range=30" TargetMode="External"/><Relationship Id="rId121" Type="http://schemas.openxmlformats.org/officeDocument/2006/relationships/hyperlink" Target="https://dailyview.tw/top100/item/23324?theme=36&amp;range=30" TargetMode="External"/><Relationship Id="rId142" Type="http://schemas.openxmlformats.org/officeDocument/2006/relationships/hyperlink" Target="https://www.instagram.com/lingjiepan/feed/" TargetMode="External"/><Relationship Id="rId163" Type="http://schemas.openxmlformats.org/officeDocument/2006/relationships/hyperlink" Target="https://dailyview.tw/top100/item/17852?theme=36&amp;range=30" TargetMode="External"/><Relationship Id="rId184" Type="http://schemas.openxmlformats.org/officeDocument/2006/relationships/hyperlink" Target="https://dailyview.tw/top100/item/23577?theme=36&amp;range=30" TargetMode="External"/><Relationship Id="rId189" Type="http://schemas.openxmlformats.org/officeDocument/2006/relationships/hyperlink" Target="https://dailyview.tw/top100/item/15713?theme=36&amp;range=30" TargetMode="External"/><Relationship Id="rId3" Type="http://schemas.openxmlformats.org/officeDocument/2006/relationships/hyperlink" Target="https://dailyview.tw/top100/item/19379?theme=36&amp;range=30" TargetMode="External"/><Relationship Id="rId25" Type="http://schemas.openxmlformats.org/officeDocument/2006/relationships/hyperlink" Target="https://dailyview.tw/top100/item/28879?theme=36&amp;range=30" TargetMode="External"/><Relationship Id="rId46" Type="http://schemas.openxmlformats.org/officeDocument/2006/relationships/hyperlink" Target="https://dailyview.tw/top100/item/3126?theme=36&amp;range=30" TargetMode="External"/><Relationship Id="rId67" Type="http://schemas.openxmlformats.org/officeDocument/2006/relationships/hyperlink" Target="https://dailyview.tw/top100/item/23323?theme=36&amp;range=30" TargetMode="External"/><Relationship Id="rId116" Type="http://schemas.openxmlformats.org/officeDocument/2006/relationships/hyperlink" Target="https://dailyview.tw/top100/item/2818?theme=36&amp;range=30" TargetMode="External"/><Relationship Id="rId137" Type="http://schemas.openxmlformats.org/officeDocument/2006/relationships/hyperlink" Target="https://dailyview.tw/top100/item/11914?theme=36&amp;range=30" TargetMode="External"/><Relationship Id="rId158" Type="http://schemas.openxmlformats.org/officeDocument/2006/relationships/hyperlink" Target="https://dailyview.tw/top100/item/19364?theme=36&amp;range=30" TargetMode="External"/><Relationship Id="rId20" Type="http://schemas.openxmlformats.org/officeDocument/2006/relationships/hyperlink" Target="https://dailyview.tw/top100/item/13079?theme=36&amp;range=30" TargetMode="External"/><Relationship Id="rId41" Type="http://schemas.openxmlformats.org/officeDocument/2006/relationships/hyperlink" Target="https://dailyview.tw/top100/item/22984?theme=36&amp;range=30" TargetMode="External"/><Relationship Id="rId62" Type="http://schemas.openxmlformats.org/officeDocument/2006/relationships/hyperlink" Target="https://dailyview.tw/top100/item/23347?theme=36&amp;range=30" TargetMode="External"/><Relationship Id="rId83" Type="http://schemas.openxmlformats.org/officeDocument/2006/relationships/hyperlink" Target="https://dailyview.tw/top100/item/16250?theme=36&amp;range=30" TargetMode="External"/><Relationship Id="rId88" Type="http://schemas.openxmlformats.org/officeDocument/2006/relationships/hyperlink" Target="https://dailyview.tw/top100/item/1298?theme=36&amp;range=30" TargetMode="External"/><Relationship Id="rId111" Type="http://schemas.openxmlformats.org/officeDocument/2006/relationships/hyperlink" Target="https://dailyview.tw/top100/item/16551?theme=36&amp;range=30" TargetMode="External"/><Relationship Id="rId132" Type="http://schemas.openxmlformats.org/officeDocument/2006/relationships/hyperlink" Target="https://dailyview.tw/top100/item/1259?theme=36&amp;range=30" TargetMode="External"/><Relationship Id="rId153" Type="http://schemas.openxmlformats.org/officeDocument/2006/relationships/hyperlink" Target="https://dailyview.tw/top100/item/11962?theme=36&amp;range=30" TargetMode="External"/><Relationship Id="rId174" Type="http://schemas.openxmlformats.org/officeDocument/2006/relationships/hyperlink" Target="https://dailyview.tw/top100/item/3079?theme=36&amp;range=30" TargetMode="External"/><Relationship Id="rId179" Type="http://schemas.openxmlformats.org/officeDocument/2006/relationships/hyperlink" Target="https://dailyview.tw/top100/item/23411?theme=36&amp;range=30" TargetMode="External"/><Relationship Id="rId195" Type="http://schemas.openxmlformats.org/officeDocument/2006/relationships/hyperlink" Target="https://dailyview.tw/top100/item/27073?theme=36&amp;range=30" TargetMode="External"/><Relationship Id="rId209" Type="http://schemas.openxmlformats.org/officeDocument/2006/relationships/hyperlink" Target="https://dailyview.tw/top100/item/14638?theme=36&amp;range=30" TargetMode="External"/><Relationship Id="rId190" Type="http://schemas.openxmlformats.org/officeDocument/2006/relationships/hyperlink" Target="https://dailyview.tw/top100/item/23331?theme=36&amp;range=30" TargetMode="External"/><Relationship Id="rId204" Type="http://schemas.openxmlformats.org/officeDocument/2006/relationships/hyperlink" Target="https://dailyview.tw/top100/item/23418?theme=36&amp;range=30" TargetMode="External"/><Relationship Id="rId15" Type="http://schemas.openxmlformats.org/officeDocument/2006/relationships/hyperlink" Target="https://dailyview.tw/top100/item/2798?theme=36&amp;range=30" TargetMode="External"/><Relationship Id="rId36" Type="http://schemas.openxmlformats.org/officeDocument/2006/relationships/hyperlink" Target="https://dailyview.tw/top100/item/1274?theme=36&amp;range=30" TargetMode="External"/><Relationship Id="rId57" Type="http://schemas.openxmlformats.org/officeDocument/2006/relationships/hyperlink" Target="https://dailyview.tw/top100/item/20219?theme=36&amp;range=30" TargetMode="External"/><Relationship Id="rId106" Type="http://schemas.openxmlformats.org/officeDocument/2006/relationships/hyperlink" Target="https://dailyview.tw/top100/item/23595?theme=36&amp;range=30" TargetMode="External"/><Relationship Id="rId127" Type="http://schemas.openxmlformats.org/officeDocument/2006/relationships/hyperlink" Target="https://dailyview.tw/top100/item/16410?theme=36&amp;range=30" TargetMode="External"/><Relationship Id="rId10" Type="http://schemas.openxmlformats.org/officeDocument/2006/relationships/hyperlink" Target="https://www.instagram.com/smallville780/" TargetMode="External"/><Relationship Id="rId31" Type="http://schemas.openxmlformats.org/officeDocument/2006/relationships/hyperlink" Target="https://dailyview.tw/top100/item/20924?theme=36&amp;range=30" TargetMode="External"/><Relationship Id="rId52" Type="http://schemas.openxmlformats.org/officeDocument/2006/relationships/hyperlink" Target="https://dailyview.tw/top100/item/2786?theme=36&amp;range=30" TargetMode="External"/><Relationship Id="rId73" Type="http://schemas.openxmlformats.org/officeDocument/2006/relationships/hyperlink" Target="https://dailyview.tw/top100/item/3084?theme=36&amp;range=30" TargetMode="External"/><Relationship Id="rId78" Type="http://schemas.openxmlformats.org/officeDocument/2006/relationships/hyperlink" Target="https://dailyview.tw/top100/item/2804?theme=36&amp;range=30" TargetMode="External"/><Relationship Id="rId94" Type="http://schemas.openxmlformats.org/officeDocument/2006/relationships/hyperlink" Target="https://dailyview.tw/top100/item/18052?theme=36&amp;range=30" TargetMode="External"/><Relationship Id="rId99" Type="http://schemas.openxmlformats.org/officeDocument/2006/relationships/hyperlink" Target="https://dailyview.tw/top100/item/2841?theme=36&amp;range=30" TargetMode="External"/><Relationship Id="rId101" Type="http://schemas.openxmlformats.org/officeDocument/2006/relationships/hyperlink" Target="https://dailyview.tw/top100/item/27391?theme=36&amp;range=30" TargetMode="External"/><Relationship Id="rId122" Type="http://schemas.openxmlformats.org/officeDocument/2006/relationships/hyperlink" Target="https://dailyview.tw/top100/item/23513?theme=36&amp;range=30" TargetMode="External"/><Relationship Id="rId143" Type="http://schemas.openxmlformats.org/officeDocument/2006/relationships/hyperlink" Target="https://dailyview.tw/top100/item/23454?theme=36&amp;range=30" TargetMode="External"/><Relationship Id="rId148" Type="http://schemas.openxmlformats.org/officeDocument/2006/relationships/hyperlink" Target="https://dailyview.tw/top100/item/23444?theme=36&amp;range=30" TargetMode="External"/><Relationship Id="rId164" Type="http://schemas.openxmlformats.org/officeDocument/2006/relationships/hyperlink" Target="https://dailyview.tw/top100/item/18050?theme=36&amp;range=30" TargetMode="External"/><Relationship Id="rId169" Type="http://schemas.openxmlformats.org/officeDocument/2006/relationships/hyperlink" Target="https://dailyview.tw/top100/item/3216?theme=36&amp;range=30" TargetMode="External"/><Relationship Id="rId185" Type="http://schemas.openxmlformats.org/officeDocument/2006/relationships/hyperlink" Target="https://dailyview.tw/top100/item/18063?theme=36&amp;range=30" TargetMode="External"/><Relationship Id="rId4" Type="http://schemas.openxmlformats.org/officeDocument/2006/relationships/hyperlink" Target="https://dailyview.tw/top100/item/14457?theme=36&amp;range=30" TargetMode="External"/><Relationship Id="rId9" Type="http://schemas.openxmlformats.org/officeDocument/2006/relationships/hyperlink" Target="https://dailyview.tw/top100/item/1257?theme=36&amp;range=30" TargetMode="External"/><Relationship Id="rId180" Type="http://schemas.openxmlformats.org/officeDocument/2006/relationships/hyperlink" Target="https://dailyview.tw/top100/item/3694?theme=36&amp;range=30" TargetMode="External"/><Relationship Id="rId210" Type="http://schemas.openxmlformats.org/officeDocument/2006/relationships/hyperlink" Target="https://dailyview.tw/top100/item/9605?theme=36&amp;range=30" TargetMode="External"/><Relationship Id="rId26" Type="http://schemas.openxmlformats.org/officeDocument/2006/relationships/hyperlink" Target="https://dailyview.tw/top100/item/2495?theme=36&amp;range=30" TargetMode="External"/><Relationship Id="rId47" Type="http://schemas.openxmlformats.org/officeDocument/2006/relationships/hyperlink" Target="https://dailyview.tw/top100/item/1280?theme=36&amp;range=30" TargetMode="External"/><Relationship Id="rId68" Type="http://schemas.openxmlformats.org/officeDocument/2006/relationships/hyperlink" Target="https://dailyview.tw/top100/item/11740?theme=36&amp;range=30" TargetMode="External"/><Relationship Id="rId89" Type="http://schemas.openxmlformats.org/officeDocument/2006/relationships/hyperlink" Target="https://dailyview.tw/top100/item/14707?theme=36&amp;range=30" TargetMode="External"/><Relationship Id="rId112" Type="http://schemas.openxmlformats.org/officeDocument/2006/relationships/hyperlink" Target="https://dailyview.tw/top100/item/14192?theme=36&amp;range=30" TargetMode="External"/><Relationship Id="rId133" Type="http://schemas.openxmlformats.org/officeDocument/2006/relationships/hyperlink" Target="https://dailyview.tw/top100/item/14833?theme=36&amp;range=30" TargetMode="External"/><Relationship Id="rId154" Type="http://schemas.openxmlformats.org/officeDocument/2006/relationships/hyperlink" Target="https://dailyview.tw/top100/item/16627?theme=36&amp;range=30" TargetMode="External"/><Relationship Id="rId175" Type="http://schemas.openxmlformats.org/officeDocument/2006/relationships/hyperlink" Target="https://dailyview.tw/top100/item/5194?theme=36&amp;range=30" TargetMode="External"/><Relationship Id="rId196" Type="http://schemas.openxmlformats.org/officeDocument/2006/relationships/hyperlink" Target="https://dailyview.tw/top100/item/18049?theme=36&amp;range=30" TargetMode="External"/><Relationship Id="rId200" Type="http://schemas.openxmlformats.org/officeDocument/2006/relationships/hyperlink" Target="https://dailyview.tw/top100/item/21184?theme=36&amp;range=30" TargetMode="External"/><Relationship Id="rId16" Type="http://schemas.openxmlformats.org/officeDocument/2006/relationships/hyperlink" Target="https://dailyview.tw/top100/item/27721?theme=36&amp;range=30" TargetMode="External"/><Relationship Id="rId37" Type="http://schemas.openxmlformats.org/officeDocument/2006/relationships/hyperlink" Target="https://dailyview.tw/top100/item/27090?theme=36&amp;range=30" TargetMode="External"/><Relationship Id="rId58" Type="http://schemas.openxmlformats.org/officeDocument/2006/relationships/hyperlink" Target="https://dailyview.tw/top100/item/2807?theme=36&amp;range=30" TargetMode="External"/><Relationship Id="rId79" Type="http://schemas.openxmlformats.org/officeDocument/2006/relationships/hyperlink" Target="https://dailyview.tw/top100/item/2819?theme=36&amp;range=30" TargetMode="External"/><Relationship Id="rId102" Type="http://schemas.openxmlformats.org/officeDocument/2006/relationships/hyperlink" Target="https://dailyview.tw/top100/item/18043?theme=36&amp;range=30" TargetMode="External"/><Relationship Id="rId123" Type="http://schemas.openxmlformats.org/officeDocument/2006/relationships/hyperlink" Target="https://dailyview.tw/top100/item/23340?theme=36&amp;range=30" TargetMode="External"/><Relationship Id="rId144" Type="http://schemas.openxmlformats.org/officeDocument/2006/relationships/hyperlink" Target="https://dailyview.tw/top100/item/14925?theme=36&amp;range=30" TargetMode="External"/><Relationship Id="rId90" Type="http://schemas.openxmlformats.org/officeDocument/2006/relationships/hyperlink" Target="https://dailyview.tw/top100/item/11956?theme=36&amp;range=30" TargetMode="External"/><Relationship Id="rId165" Type="http://schemas.openxmlformats.org/officeDocument/2006/relationships/hyperlink" Target="https://dailyview.tw/top100/item/8002?theme=36&amp;range=30" TargetMode="External"/><Relationship Id="rId186" Type="http://schemas.openxmlformats.org/officeDocument/2006/relationships/hyperlink" Target="https://dailyview.tw/top100/item/15718?theme=36&amp;range=30" TargetMode="External"/><Relationship Id="rId211" Type="http://schemas.openxmlformats.org/officeDocument/2006/relationships/hyperlink" Target="https://dailyview.tw/top100/item/23445?theme=36&amp;range=30" TargetMode="External"/><Relationship Id="rId27" Type="http://schemas.openxmlformats.org/officeDocument/2006/relationships/hyperlink" Target="https://www.instagram.com/linchialing_maze/" TargetMode="External"/><Relationship Id="rId48" Type="http://schemas.openxmlformats.org/officeDocument/2006/relationships/hyperlink" Target="https://dailyview.tw/top100/item/4745?theme=36&amp;range=30" TargetMode="External"/><Relationship Id="rId69" Type="http://schemas.openxmlformats.org/officeDocument/2006/relationships/hyperlink" Target="https://dailyview.tw/top100/item/13874?theme=36&amp;range=30" TargetMode="External"/><Relationship Id="rId113" Type="http://schemas.openxmlformats.org/officeDocument/2006/relationships/hyperlink" Target="https://dailyview.tw/top100/item/23325?theme=36&amp;range=30" TargetMode="External"/><Relationship Id="rId134" Type="http://schemas.openxmlformats.org/officeDocument/2006/relationships/hyperlink" Target="https://dailyview.tw/top100/item/1254?theme=36&amp;range=30" TargetMode="External"/><Relationship Id="rId80" Type="http://schemas.openxmlformats.org/officeDocument/2006/relationships/hyperlink" Target="https://dailyview.tw/top100/item/17762?theme=36&amp;range=30" TargetMode="External"/><Relationship Id="rId155" Type="http://schemas.openxmlformats.org/officeDocument/2006/relationships/hyperlink" Target="https://dailyview.tw/top100/item/18059?theme=36&amp;range=30" TargetMode="External"/><Relationship Id="rId176" Type="http://schemas.openxmlformats.org/officeDocument/2006/relationships/hyperlink" Target="https://dailyview.tw/top100/item/23580?theme=36&amp;range=30" TargetMode="External"/><Relationship Id="rId197" Type="http://schemas.openxmlformats.org/officeDocument/2006/relationships/hyperlink" Target="https://dailyview.tw/top100/item/1266?theme=36&amp;range=30" TargetMode="External"/><Relationship Id="rId201" Type="http://schemas.openxmlformats.org/officeDocument/2006/relationships/hyperlink" Target="https://dailyview.tw/top100/item/12992?theme=36&amp;range=30" TargetMode="External"/><Relationship Id="rId17" Type="http://schemas.openxmlformats.org/officeDocument/2006/relationships/hyperlink" Target="https://dailyview.tw/top100/item/18056?theme=36&amp;range=30" TargetMode="External"/><Relationship Id="rId38" Type="http://schemas.openxmlformats.org/officeDocument/2006/relationships/hyperlink" Target="https://dailyview.tw/top100/item/23778?theme=36&amp;range=30" TargetMode="External"/><Relationship Id="rId59" Type="http://schemas.openxmlformats.org/officeDocument/2006/relationships/hyperlink" Target="https://dailyview.tw/top100/item/12056?theme=36&amp;range=30" TargetMode="External"/><Relationship Id="rId103" Type="http://schemas.openxmlformats.org/officeDocument/2006/relationships/hyperlink" Target="https://dailyview.tw/top100/item/15497?theme=36&amp;range=30" TargetMode="External"/><Relationship Id="rId124" Type="http://schemas.openxmlformats.org/officeDocument/2006/relationships/hyperlink" Target="https://dailyview.tw/top100/item/15716?theme=36&amp;range=30" TargetMode="External"/><Relationship Id="rId70" Type="http://schemas.openxmlformats.org/officeDocument/2006/relationships/hyperlink" Target="https://dailyview.tw/top100/item/3673?theme=36&amp;range=30" TargetMode="External"/><Relationship Id="rId91" Type="http://schemas.openxmlformats.org/officeDocument/2006/relationships/hyperlink" Target="https://dailyview.tw/top100/item/23322?theme=36&amp;range=30" TargetMode="External"/><Relationship Id="rId145" Type="http://schemas.openxmlformats.org/officeDocument/2006/relationships/hyperlink" Target="https://dailyview.tw/top100/item/15650?theme=36&amp;range=30" TargetMode="External"/><Relationship Id="rId166" Type="http://schemas.openxmlformats.org/officeDocument/2006/relationships/hyperlink" Target="https://dailyview.tw/top100/item/23465?theme=36&amp;range=30" TargetMode="External"/><Relationship Id="rId187" Type="http://schemas.openxmlformats.org/officeDocument/2006/relationships/hyperlink" Target="https://dailyview.tw/top100/item/11749?theme=36&amp;range=30" TargetMode="External"/><Relationship Id="rId1" Type="http://schemas.openxmlformats.org/officeDocument/2006/relationships/hyperlink" Target="https://dailyview.tw/top100/item/1247?theme=36&amp;range=30" TargetMode="External"/><Relationship Id="rId212" Type="http://schemas.openxmlformats.org/officeDocument/2006/relationships/vmlDrawing" Target="../drawings/vmlDrawing1.vml"/><Relationship Id="rId28" Type="http://schemas.openxmlformats.org/officeDocument/2006/relationships/hyperlink" Target="https://dailyview.tw/top100/item/2495?theme=36&amp;range=30" TargetMode="External"/><Relationship Id="rId49" Type="http://schemas.openxmlformats.org/officeDocument/2006/relationships/hyperlink" Target="https://dailyview.tw/top100/item/12002?theme=36&amp;range=30" TargetMode="External"/><Relationship Id="rId114" Type="http://schemas.openxmlformats.org/officeDocument/2006/relationships/hyperlink" Target="https://dailyview.tw/top100/item/23333?theme=36&amp;range=30" TargetMode="External"/><Relationship Id="rId60" Type="http://schemas.openxmlformats.org/officeDocument/2006/relationships/hyperlink" Target="https://dailyview.tw/top100/item/12056?theme=36&amp;range=30" TargetMode="External"/><Relationship Id="rId81" Type="http://schemas.openxmlformats.org/officeDocument/2006/relationships/hyperlink" Target="https://dailyview.tw/top100/item/20927?theme=36&amp;range=30" TargetMode="External"/><Relationship Id="rId135" Type="http://schemas.openxmlformats.org/officeDocument/2006/relationships/hyperlink" Target="https://dailyview.tw/top100/item/11946?theme=36&amp;range=30" TargetMode="External"/><Relationship Id="rId156" Type="http://schemas.openxmlformats.org/officeDocument/2006/relationships/hyperlink" Target="https://dailyview.tw/top100/item/1256?theme=36&amp;range=30" TargetMode="External"/><Relationship Id="rId177" Type="http://schemas.openxmlformats.org/officeDocument/2006/relationships/hyperlink" Target="https://dailyview.tw/top100/item/12996?theme=36&amp;range=30" TargetMode="External"/><Relationship Id="rId198" Type="http://schemas.openxmlformats.org/officeDocument/2006/relationships/hyperlink" Target="https://dailyview.tw/top100/item/23345?theme=36&amp;range=30" TargetMode="External"/><Relationship Id="rId202" Type="http://schemas.openxmlformats.org/officeDocument/2006/relationships/hyperlink" Target="https://dailyview.tw/top100/item/11738?theme=36&amp;range=30" TargetMode="External"/><Relationship Id="rId18" Type="http://schemas.openxmlformats.org/officeDocument/2006/relationships/hyperlink" Target="https://dailyview.tw/top100/item/19335?theme=36&amp;range=30" TargetMode="External"/><Relationship Id="rId39" Type="http://schemas.openxmlformats.org/officeDocument/2006/relationships/hyperlink" Target="https://dailyview.tw/top100/item/1255?theme=36&amp;range=30" TargetMode="External"/><Relationship Id="rId50" Type="http://schemas.openxmlformats.org/officeDocument/2006/relationships/hyperlink" Target="https://dailyview.tw/top100/item/12280?theme=36&amp;range=30" TargetMode="External"/><Relationship Id="rId104" Type="http://schemas.openxmlformats.org/officeDocument/2006/relationships/hyperlink" Target="https://dailyview.tw/top100/item/19318?theme=36&amp;range=30" TargetMode="External"/><Relationship Id="rId125" Type="http://schemas.openxmlformats.org/officeDocument/2006/relationships/hyperlink" Target="https://dailyview.tw/top100/item/16108?theme=36&amp;range=30" TargetMode="External"/><Relationship Id="rId146" Type="http://schemas.openxmlformats.org/officeDocument/2006/relationships/hyperlink" Target="https://dailyview.tw/top100/item/2472?theme=36&amp;range=30" TargetMode="External"/><Relationship Id="rId167" Type="http://schemas.openxmlformats.org/officeDocument/2006/relationships/hyperlink" Target="https://dailyview.tw/top100/item/20920?theme=36&amp;range=30" TargetMode="External"/><Relationship Id="rId188" Type="http://schemas.openxmlformats.org/officeDocument/2006/relationships/hyperlink" Target="https://dailyview.tw/top100/item/19358?theme=36&amp;range=30" TargetMode="External"/><Relationship Id="rId71" Type="http://schemas.openxmlformats.org/officeDocument/2006/relationships/hyperlink" Target="https://dailyview.tw/top100/item/24695?theme=36&amp;range=30" TargetMode="External"/><Relationship Id="rId92" Type="http://schemas.openxmlformats.org/officeDocument/2006/relationships/hyperlink" Target="https://dailyview.tw/top100/item/23338?theme=36&amp;range=30" TargetMode="External"/><Relationship Id="rId213" Type="http://schemas.openxmlformats.org/officeDocument/2006/relationships/comments" Target="../comments1.xml"/><Relationship Id="rId2" Type="http://schemas.openxmlformats.org/officeDocument/2006/relationships/hyperlink" Target="https://dailyview.tw/top100/item/1246?theme=36&amp;range=30" TargetMode="External"/><Relationship Id="rId29" Type="http://schemas.openxmlformats.org/officeDocument/2006/relationships/hyperlink" Target="https://dailyview.tw/top100/item/7651?theme=36&amp;range=30" TargetMode="External"/><Relationship Id="rId40" Type="http://schemas.openxmlformats.org/officeDocument/2006/relationships/hyperlink" Target="https://dailyview.tw/top100/item/18045?theme=36&amp;range=30" TargetMode="External"/><Relationship Id="rId115" Type="http://schemas.openxmlformats.org/officeDocument/2006/relationships/hyperlink" Target="https://dailyview.tw/top100/item/1275?theme=36&amp;range=30" TargetMode="External"/><Relationship Id="rId136" Type="http://schemas.openxmlformats.org/officeDocument/2006/relationships/hyperlink" Target="https://dailyview.tw/top100/item/20925?theme=36&amp;range=30" TargetMode="External"/><Relationship Id="rId157" Type="http://schemas.openxmlformats.org/officeDocument/2006/relationships/hyperlink" Target="https://dailyview.tw/top100/item/6378?theme=36&amp;range=30" TargetMode="External"/><Relationship Id="rId178" Type="http://schemas.openxmlformats.org/officeDocument/2006/relationships/hyperlink" Target="https://dailyview.tw/top100/item/19333?theme=36&amp;range=30" TargetMode="External"/><Relationship Id="rId61" Type="http://schemas.openxmlformats.org/officeDocument/2006/relationships/hyperlink" Target="https://dailyview.tw/top100/item/12056?theme=36&amp;range=30" TargetMode="External"/><Relationship Id="rId82" Type="http://schemas.openxmlformats.org/officeDocument/2006/relationships/hyperlink" Target="https://dailyview.tw/top100/item/23421?theme=36&amp;range=30" TargetMode="External"/><Relationship Id="rId199" Type="http://schemas.openxmlformats.org/officeDocument/2006/relationships/hyperlink" Target="https://dailyview.tw/top100/item/2801?theme=36&amp;range=30" TargetMode="External"/><Relationship Id="rId203" Type="http://schemas.openxmlformats.org/officeDocument/2006/relationships/hyperlink" Target="https://dailyview.tw/top100/item/1279?theme=36&amp;range=30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tagram.com/howhowhasfriends" TargetMode="External"/><Relationship Id="rId21" Type="http://schemas.openxmlformats.org/officeDocument/2006/relationships/hyperlink" Target="https://www.instagram.com/sandykaka_/" TargetMode="External"/><Relationship Id="rId42" Type="http://schemas.openxmlformats.org/officeDocument/2006/relationships/hyperlink" Target="https://www.instagram.com/twodeerman/" TargetMode="External"/><Relationship Id="rId47" Type="http://schemas.openxmlformats.org/officeDocument/2006/relationships/hyperlink" Target="https://www.instagram.com/k3okii/" TargetMode="External"/><Relationship Id="rId63" Type="http://schemas.openxmlformats.org/officeDocument/2006/relationships/hyperlink" Target="https://www.instagram.com/patrickliu0721/" TargetMode="External"/><Relationship Id="rId68" Type="http://schemas.openxmlformats.org/officeDocument/2006/relationships/hyperlink" Target="https://www.instagram.com/imseriou/" TargetMode="External"/><Relationship Id="rId84" Type="http://schemas.openxmlformats.org/officeDocument/2006/relationships/hyperlink" Target="https://www.instagram.com/arielsvlog_816/" TargetMode="External"/><Relationship Id="rId89" Type="http://schemas.openxmlformats.org/officeDocument/2006/relationships/hyperlink" Target="https://www.instagram.com/hannainjp/" TargetMode="External"/><Relationship Id="rId16" Type="http://schemas.openxmlformats.org/officeDocument/2006/relationships/hyperlink" Target="https://www.instagram.com/ladyflavor_cui/" TargetMode="External"/><Relationship Id="rId11" Type="http://schemas.openxmlformats.org/officeDocument/2006/relationships/hyperlink" Target="https://www.instagram.com/soybeanmilk_cat/" TargetMode="External"/><Relationship Id="rId32" Type="http://schemas.openxmlformats.org/officeDocument/2006/relationships/hyperlink" Target="https://www.instagram.com/sandymandy_official/" TargetMode="External"/><Relationship Id="rId37" Type="http://schemas.openxmlformats.org/officeDocument/2006/relationships/hyperlink" Target="https://www.instagram.com/lingin1209/" TargetMode="External"/><Relationship Id="rId53" Type="http://schemas.openxmlformats.org/officeDocument/2006/relationships/hyperlink" Target="https://www.instagram.com/lessonsfrommovies/" TargetMode="External"/><Relationship Id="rId58" Type="http://schemas.openxmlformats.org/officeDocument/2006/relationships/hyperlink" Target="https://www.instagram.com/achusan0817/" TargetMode="External"/><Relationship Id="rId74" Type="http://schemas.openxmlformats.org/officeDocument/2006/relationships/hyperlink" Target="https://www.instagram.com/hooleefun/" TargetMode="External"/><Relationship Id="rId79" Type="http://schemas.openxmlformats.org/officeDocument/2006/relationships/hyperlink" Target="https://www.instagram.com/nini_food0822/" TargetMode="External"/><Relationship Id="rId102" Type="http://schemas.openxmlformats.org/officeDocument/2006/relationships/hyperlink" Target="https://www.instagram.com/qqe_52772/" TargetMode="External"/><Relationship Id="rId5" Type="http://schemas.openxmlformats.org/officeDocument/2006/relationships/hyperlink" Target="https://www.instagram.com/1006nk/" TargetMode="External"/><Relationship Id="rId90" Type="http://schemas.openxmlformats.org/officeDocument/2006/relationships/hyperlink" Target="https://www.instagram.com/ruruspiano/" TargetMode="External"/><Relationship Id="rId95" Type="http://schemas.openxmlformats.org/officeDocument/2006/relationships/hyperlink" Target="https://www.instagram.com/howeat219/" TargetMode="External"/><Relationship Id="rId22" Type="http://schemas.openxmlformats.org/officeDocument/2006/relationships/hyperlink" Target="https://www.instagram.com/power3067830678/" TargetMode="External"/><Relationship Id="rId27" Type="http://schemas.openxmlformats.org/officeDocument/2006/relationships/hyperlink" Target="https://www.instagram.com/davio_magic/" TargetMode="External"/><Relationship Id="rId43" Type="http://schemas.openxmlformats.org/officeDocument/2006/relationships/hyperlink" Target="https://www.instagram.com/dannybeeech/" TargetMode="External"/><Relationship Id="rId48" Type="http://schemas.openxmlformats.org/officeDocument/2006/relationships/hyperlink" Target="https://www.instagram.com/jaychang0127/" TargetMode="External"/><Relationship Id="rId64" Type="http://schemas.openxmlformats.org/officeDocument/2006/relationships/hyperlink" Target="https://www.instagram.com/kevin0204660/" TargetMode="External"/><Relationship Id="rId69" Type="http://schemas.openxmlformats.org/officeDocument/2006/relationships/hyperlink" Target="https://www.instagram.com/lamashania/" TargetMode="External"/><Relationship Id="rId80" Type="http://schemas.openxmlformats.org/officeDocument/2006/relationships/hyperlink" Target="https://www.instagram.com/annie72127/" TargetMode="External"/><Relationship Id="rId85" Type="http://schemas.openxmlformats.org/officeDocument/2006/relationships/hyperlink" Target="https://www.instagram.com/peeta.gege/" TargetMode="External"/><Relationship Id="rId12" Type="http://schemas.openxmlformats.org/officeDocument/2006/relationships/hyperlink" Target="https://www.instagram.com/bugcat_capoo/" TargetMode="External"/><Relationship Id="rId17" Type="http://schemas.openxmlformats.org/officeDocument/2006/relationships/hyperlink" Target="https://www.instagram.com/ladyflavor_nowpo/" TargetMode="External"/><Relationship Id="rId33" Type="http://schemas.openxmlformats.org/officeDocument/2006/relationships/hyperlink" Target="https://www.instagram.com/goodalicia/" TargetMode="External"/><Relationship Id="rId38" Type="http://schemas.openxmlformats.org/officeDocument/2006/relationships/hyperlink" Target="https://www.instagram.com/daddy.iam/?hl=zh-tw" TargetMode="External"/><Relationship Id="rId59" Type="http://schemas.openxmlformats.org/officeDocument/2006/relationships/hyperlink" Target="https://www.instagram.com/achu08177/" TargetMode="External"/><Relationship Id="rId103" Type="http://schemas.openxmlformats.org/officeDocument/2006/relationships/hyperlink" Target="https://www.instagram.com/nana_aleng/" TargetMode="External"/><Relationship Id="rId20" Type="http://schemas.openxmlformats.org/officeDocument/2006/relationships/hyperlink" Target="https://www.instagram.com/khshu_/" TargetMode="External"/><Relationship Id="rId41" Type="http://schemas.openxmlformats.org/officeDocument/2006/relationships/hyperlink" Target="https://www.instagram.com/tsaigray2018/" TargetMode="External"/><Relationship Id="rId54" Type="http://schemas.openxmlformats.org/officeDocument/2006/relationships/hyperlink" Target="https://www.instagram.com/popdaily/" TargetMode="External"/><Relationship Id="rId62" Type="http://schemas.openxmlformats.org/officeDocument/2006/relationships/hyperlink" Target="https://www.instagram.com/gu_yuze/" TargetMode="External"/><Relationship Id="rId70" Type="http://schemas.openxmlformats.org/officeDocument/2006/relationships/hyperlink" Target="https://www.instagram.com/lilyflute/" TargetMode="External"/><Relationship Id="rId75" Type="http://schemas.openxmlformats.org/officeDocument/2006/relationships/hyperlink" Target="https://www.instagram.com/0_shufen/" TargetMode="External"/><Relationship Id="rId83" Type="http://schemas.openxmlformats.org/officeDocument/2006/relationships/hyperlink" Target="https://www.instagram.com/shasha77.daily/" TargetMode="External"/><Relationship Id="rId88" Type="http://schemas.openxmlformats.org/officeDocument/2006/relationships/hyperlink" Target="https://www.instagram.com/cliffchuang3/" TargetMode="External"/><Relationship Id="rId91" Type="http://schemas.openxmlformats.org/officeDocument/2006/relationships/hyperlink" Target="https://www.instagram.com/p.league.official/" TargetMode="External"/><Relationship Id="rId96" Type="http://schemas.openxmlformats.org/officeDocument/2006/relationships/hyperlink" Target="https://www.instagram.com/lebaby0v0/" TargetMode="External"/><Relationship Id="rId1" Type="http://schemas.openxmlformats.org/officeDocument/2006/relationships/hyperlink" Target="https://www.instagram.com/yga0721/" TargetMode="External"/><Relationship Id="rId6" Type="http://schemas.openxmlformats.org/officeDocument/2006/relationships/hyperlink" Target="https://www.instagram.com/jam_cutepig/" TargetMode="External"/><Relationship Id="rId15" Type="http://schemas.openxmlformats.org/officeDocument/2006/relationships/hyperlink" Target="https://www.instagram.com/ladyflavor/" TargetMode="External"/><Relationship Id="rId23" Type="http://schemas.openxmlformats.org/officeDocument/2006/relationships/hyperlink" Target="http://riceandshine.co/" TargetMode="External"/><Relationship Id="rId28" Type="http://schemas.openxmlformats.org/officeDocument/2006/relationships/hyperlink" Target="https://www.instagram.com/helloiamhook/" TargetMode="External"/><Relationship Id="rId36" Type="http://schemas.openxmlformats.org/officeDocument/2006/relationships/hyperlink" Target="https://www.instagram.com/1105ya/?hl=zh-tw" TargetMode="External"/><Relationship Id="rId49" Type="http://schemas.openxmlformats.org/officeDocument/2006/relationships/hyperlink" Target="https://www.instagram.com/ethan_kuan_kuan/" TargetMode="External"/><Relationship Id="rId57" Type="http://schemas.openxmlformats.org/officeDocument/2006/relationships/hyperlink" Target="https://www.instagram.com/onionman__/" TargetMode="External"/><Relationship Id="rId106" Type="http://schemas.openxmlformats.org/officeDocument/2006/relationships/comments" Target="../comments2.xml"/><Relationship Id="rId10" Type="http://schemas.openxmlformats.org/officeDocument/2006/relationships/hyperlink" Target="https://www.instagram.com/nanaciaociao/" TargetMode="External"/><Relationship Id="rId31" Type="http://schemas.openxmlformats.org/officeDocument/2006/relationships/hyperlink" Target="https://www.instagram.com/peter825/" TargetMode="External"/><Relationship Id="rId44" Type="http://schemas.openxmlformats.org/officeDocument/2006/relationships/hyperlink" Target="https://www.instagram.com/mochi_dad/" TargetMode="External"/><Relationship Id="rId52" Type="http://schemas.openxmlformats.org/officeDocument/2006/relationships/hyperlink" Target="https://www.instagram.com/taiwan_bar/" TargetMode="External"/><Relationship Id="rId60" Type="http://schemas.openxmlformats.org/officeDocument/2006/relationships/hyperlink" Target="https://www.instagram.com/flashwolves2013/" TargetMode="External"/><Relationship Id="rId65" Type="http://schemas.openxmlformats.org/officeDocument/2006/relationships/hyperlink" Target="https://www.instagram.com/6tan/" TargetMode="External"/><Relationship Id="rId73" Type="http://schemas.openxmlformats.org/officeDocument/2006/relationships/hyperlink" Target="https://www.instagram.com/daiying0/?hl=zh-tw" TargetMode="External"/><Relationship Id="rId78" Type="http://schemas.openxmlformats.org/officeDocument/2006/relationships/hyperlink" Target="https://www.instagram.com/muyao4/" TargetMode="External"/><Relationship Id="rId81" Type="http://schemas.openxmlformats.org/officeDocument/2006/relationships/hyperlink" Target="https://www.instagram.com/beauty___wu/" TargetMode="External"/><Relationship Id="rId86" Type="http://schemas.openxmlformats.org/officeDocument/2006/relationships/hyperlink" Target="https://www.instagram.com/juliamisakii/" TargetMode="External"/><Relationship Id="rId94" Type="http://schemas.openxmlformats.org/officeDocument/2006/relationships/hyperlink" Target="https://www.instagram.com/inesinesw/" TargetMode="External"/><Relationship Id="rId99" Type="http://schemas.openxmlformats.org/officeDocument/2006/relationships/hyperlink" Target="https://www.instagram.com/ackj0301_ifbbpro/" TargetMode="External"/><Relationship Id="rId101" Type="http://schemas.openxmlformats.org/officeDocument/2006/relationships/hyperlink" Target="https://www.instagram.com/aottergirls/" TargetMode="External"/><Relationship Id="rId4" Type="http://schemas.openxmlformats.org/officeDocument/2006/relationships/hyperlink" Target="https://www.instagram.com/elephant_gogo/" TargetMode="External"/><Relationship Id="rId9" Type="http://schemas.openxmlformats.org/officeDocument/2006/relationships/hyperlink" Target="https://www.instagram.com/joemanweng/" TargetMode="External"/><Relationship Id="rId13" Type="http://schemas.openxmlformats.org/officeDocument/2006/relationships/hyperlink" Target="https://www.instagram.com/baxuan_ig/" TargetMode="External"/><Relationship Id="rId18" Type="http://schemas.openxmlformats.org/officeDocument/2006/relationships/hyperlink" Target="https://www.instagram.com/ala780705/" TargetMode="External"/><Relationship Id="rId39" Type="http://schemas.openxmlformats.org/officeDocument/2006/relationships/hyperlink" Target="https://www.instagram.com/miao11255/" TargetMode="External"/><Relationship Id="rId34" Type="http://schemas.openxmlformats.org/officeDocument/2006/relationships/hyperlink" Target="https://www.instagram.com/peter_and_susan/" TargetMode="External"/><Relationship Id="rId50" Type="http://schemas.openxmlformats.org/officeDocument/2006/relationships/hyperlink" Target="https://www.instagram.com/andy1994x/" TargetMode="External"/><Relationship Id="rId55" Type="http://schemas.openxmlformats.org/officeDocument/2006/relationships/hyperlink" Target="https://www.instagram.com/sanyuan_japan/" TargetMode="External"/><Relationship Id="rId76" Type="http://schemas.openxmlformats.org/officeDocument/2006/relationships/hyperlink" Target="https://www.instagram.com/skauramomo/" TargetMode="External"/><Relationship Id="rId97" Type="http://schemas.openxmlformats.org/officeDocument/2006/relationships/hyperlink" Target="https://www.instagram.com/mayukichou/" TargetMode="External"/><Relationship Id="rId104" Type="http://schemas.openxmlformats.org/officeDocument/2006/relationships/hyperlink" Target="https://www.instagram.com/uccu0323/" TargetMode="External"/><Relationship Id="rId7" Type="http://schemas.openxmlformats.org/officeDocument/2006/relationships/hyperlink" Target="https://www.instagram.com/aries_8248/" TargetMode="External"/><Relationship Id="rId71" Type="http://schemas.openxmlformats.org/officeDocument/2006/relationships/hyperlink" Target="https://www.instagram.com/bonjour.louis/" TargetMode="External"/><Relationship Id="rId92" Type="http://schemas.openxmlformats.org/officeDocument/2006/relationships/hyperlink" Target="https://www.instagram.com/hahatai_official/" TargetMode="External"/><Relationship Id="rId2" Type="http://schemas.openxmlformats.org/officeDocument/2006/relationships/hyperlink" Target="https://www.instagram.com/pansci/" TargetMode="External"/><Relationship Id="rId29" Type="http://schemas.openxmlformats.org/officeDocument/2006/relationships/hyperlink" Target="https://www.instagram.com/thedodomen/" TargetMode="External"/><Relationship Id="rId24" Type="http://schemas.openxmlformats.org/officeDocument/2006/relationships/hyperlink" Target="https://www.instagram.com/riceandshine.co/" TargetMode="External"/><Relationship Id="rId40" Type="http://schemas.openxmlformats.org/officeDocument/2006/relationships/hyperlink" Target="https://www.instagram.com/sundayright_dub/" TargetMode="External"/><Relationship Id="rId45" Type="http://schemas.openxmlformats.org/officeDocument/2006/relationships/hyperlink" Target="https://www.instagram.com/thisgroupofpeople/" TargetMode="External"/><Relationship Id="rId66" Type="http://schemas.openxmlformats.org/officeDocument/2006/relationships/hyperlink" Target="https://www.instagram.com/rosalina.kitchen/" TargetMode="External"/><Relationship Id="rId87" Type="http://schemas.openxmlformats.org/officeDocument/2006/relationships/hyperlink" Target="https://www.instagram.com/froggychiu/" TargetMode="External"/><Relationship Id="rId61" Type="http://schemas.openxmlformats.org/officeDocument/2006/relationships/hyperlink" Target="https://www.instagram.com/87acup/" TargetMode="External"/><Relationship Id="rId82" Type="http://schemas.openxmlformats.org/officeDocument/2006/relationships/hyperlink" Target="https://www.instagram.com/alvin701/" TargetMode="External"/><Relationship Id="rId19" Type="http://schemas.openxmlformats.org/officeDocument/2006/relationships/hyperlink" Target="https://www.instagram.com/lynnwu0219_2/" TargetMode="External"/><Relationship Id="rId14" Type="http://schemas.openxmlformats.org/officeDocument/2006/relationships/hyperlink" Target="https://www.instagram.com/la.112814/" TargetMode="External"/><Relationship Id="rId30" Type="http://schemas.openxmlformats.org/officeDocument/2006/relationships/hyperlink" Target="https://www.instagram.com/2uncle987/" TargetMode="External"/><Relationship Id="rId35" Type="http://schemas.openxmlformats.org/officeDocument/2006/relationships/hyperlink" Target="https://www.instagram.com/teacherchiang" TargetMode="External"/><Relationship Id="rId56" Type="http://schemas.openxmlformats.org/officeDocument/2006/relationships/hyperlink" Target="https://www.instagram.com/jasondchen/" TargetMode="External"/><Relationship Id="rId77" Type="http://schemas.openxmlformats.org/officeDocument/2006/relationships/hyperlink" Target="https://www.instagram.com/iam_3636/" TargetMode="External"/><Relationship Id="rId100" Type="http://schemas.openxmlformats.org/officeDocument/2006/relationships/hyperlink" Target="https://www.instagram.com/xollox121/" TargetMode="External"/><Relationship Id="rId105" Type="http://schemas.openxmlformats.org/officeDocument/2006/relationships/vmlDrawing" Target="../drawings/vmlDrawing2.vml"/><Relationship Id="rId8" Type="http://schemas.openxmlformats.org/officeDocument/2006/relationships/hyperlink" Target="https://www.instagram.com/thetiffanychen/" TargetMode="External"/><Relationship Id="rId51" Type="http://schemas.openxmlformats.org/officeDocument/2006/relationships/hyperlink" Target="https://www.instagram.com/allie.liao/" TargetMode="External"/><Relationship Id="rId72" Type="http://schemas.openxmlformats.org/officeDocument/2006/relationships/hyperlink" Target="https://www.instagram.com/aviva_1028/" TargetMode="External"/><Relationship Id="rId93" Type="http://schemas.openxmlformats.org/officeDocument/2006/relationships/hyperlink" Target="https://www.instagram.com/local_mom_ellie/" TargetMode="External"/><Relationship Id="rId98" Type="http://schemas.openxmlformats.org/officeDocument/2006/relationships/hyperlink" Target="https://www.instagram.com/irenelin0413/" TargetMode="External"/><Relationship Id="rId3" Type="http://schemas.openxmlformats.org/officeDocument/2006/relationships/hyperlink" Target="https://www.instagram.com/fumeancat/" TargetMode="External"/><Relationship Id="rId25" Type="http://schemas.openxmlformats.org/officeDocument/2006/relationships/hyperlink" Target="https://www.instagram.com/linda831212/" TargetMode="External"/><Relationship Id="rId46" Type="http://schemas.openxmlformats.org/officeDocument/2006/relationships/hyperlink" Target="https://www.instagram.com/huangbrotherss/" TargetMode="External"/><Relationship Id="rId67" Type="http://schemas.openxmlformats.org/officeDocument/2006/relationships/hyperlink" Target="https://www.instagram.com/soon6669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tagram.com/sanyuan_japan/" TargetMode="External"/><Relationship Id="rId21" Type="http://schemas.openxmlformats.org/officeDocument/2006/relationships/hyperlink" Target="https://www.instagram.com/onionman__/" TargetMode="External"/><Relationship Id="rId42" Type="http://schemas.openxmlformats.org/officeDocument/2006/relationships/hyperlink" Target="https://www.instagram.com/peter_and_susan/" TargetMode="External"/><Relationship Id="rId47" Type="http://schemas.openxmlformats.org/officeDocument/2006/relationships/hyperlink" Target="https://www.instagram.com/achu08177/" TargetMode="External"/><Relationship Id="rId63" Type="http://schemas.openxmlformats.org/officeDocument/2006/relationships/hyperlink" Target="https://www.instagram.com/loserzun/" TargetMode="External"/><Relationship Id="rId68" Type="http://schemas.openxmlformats.org/officeDocument/2006/relationships/hyperlink" Target="https://www.instagram.com/liketaitai/" TargetMode="External"/><Relationship Id="rId84" Type="http://schemas.openxmlformats.org/officeDocument/2006/relationships/hyperlink" Target="https://www.instagram.com/6tan/" TargetMode="External"/><Relationship Id="rId89" Type="http://schemas.openxmlformats.org/officeDocument/2006/relationships/hyperlink" Target="https://www.instagram.com/ackj0301_ifbbpro/" TargetMode="External"/><Relationship Id="rId112" Type="http://schemas.openxmlformats.org/officeDocument/2006/relationships/vmlDrawing" Target="../drawings/vmlDrawing3.vml"/><Relationship Id="rId16" Type="http://schemas.openxmlformats.org/officeDocument/2006/relationships/hyperlink" Target="https://www.instagram.com/ladyflavor_nowpo/" TargetMode="External"/><Relationship Id="rId107" Type="http://schemas.openxmlformats.org/officeDocument/2006/relationships/hyperlink" Target="https://www.instagram.com/lebaby0v0/" TargetMode="External"/><Relationship Id="rId11" Type="http://schemas.openxmlformats.org/officeDocument/2006/relationships/hyperlink" Target="https://www.instagram.com/zamy_ding/" TargetMode="External"/><Relationship Id="rId32" Type="http://schemas.openxmlformats.org/officeDocument/2006/relationships/hyperlink" Target="https://www.instagram.com/k3okii/" TargetMode="External"/><Relationship Id="rId37" Type="http://schemas.openxmlformats.org/officeDocument/2006/relationships/hyperlink" Target="https://www.instagram.com/muyao4/" TargetMode="External"/><Relationship Id="rId53" Type="http://schemas.openxmlformats.org/officeDocument/2006/relationships/hyperlink" Target="https://www.instagram.com/xollox121/" TargetMode="External"/><Relationship Id="rId58" Type="http://schemas.openxmlformats.org/officeDocument/2006/relationships/hyperlink" Target="https://www.instagram.com/ethan_kuan_kuan/" TargetMode="External"/><Relationship Id="rId74" Type="http://schemas.openxmlformats.org/officeDocument/2006/relationships/hyperlink" Target="https://www.instagram.com/sandykaka_/" TargetMode="External"/><Relationship Id="rId79" Type="http://schemas.openxmlformats.org/officeDocument/2006/relationships/hyperlink" Target="https://www.instagram.com/ironbullim/" TargetMode="External"/><Relationship Id="rId102" Type="http://schemas.openxmlformats.org/officeDocument/2006/relationships/hyperlink" Target="https://www.instagram.com/nana_aleng/" TargetMode="External"/><Relationship Id="rId5" Type="http://schemas.openxmlformats.org/officeDocument/2006/relationships/hyperlink" Target="https://www.instagram.com/elephant_gogo/" TargetMode="External"/><Relationship Id="rId90" Type="http://schemas.openxmlformats.org/officeDocument/2006/relationships/hyperlink" Target="https://www.instagram.com/bobo_kira/" TargetMode="External"/><Relationship Id="rId95" Type="http://schemas.openxmlformats.org/officeDocument/2006/relationships/hyperlink" Target="https://www.instagram.com/cyfang58/" TargetMode="External"/><Relationship Id="rId22" Type="http://schemas.openxmlformats.org/officeDocument/2006/relationships/hyperlink" Target="https://www.instagram.com/baxuan_ig/" TargetMode="External"/><Relationship Id="rId27" Type="http://schemas.openxmlformats.org/officeDocument/2006/relationships/hyperlink" Target="https://www.instagram.com/bugcat_capoo/" TargetMode="External"/><Relationship Id="rId43" Type="http://schemas.openxmlformats.org/officeDocument/2006/relationships/hyperlink" Target="https://www.instagram.com/hanhanpovideo/" TargetMode="External"/><Relationship Id="rId48" Type="http://schemas.openxmlformats.org/officeDocument/2006/relationships/hyperlink" Target="https://www.instagram.com/achu08177/" TargetMode="External"/><Relationship Id="rId64" Type="http://schemas.openxmlformats.org/officeDocument/2006/relationships/hyperlink" Target="https://www.instagram.com/flashwolves2013/" TargetMode="External"/><Relationship Id="rId69" Type="http://schemas.openxmlformats.org/officeDocument/2006/relationships/hyperlink" Target="https://www.instagram.com/ala780705/" TargetMode="External"/><Relationship Id="rId113" Type="http://schemas.openxmlformats.org/officeDocument/2006/relationships/comments" Target="../comments3.xml"/><Relationship Id="rId80" Type="http://schemas.openxmlformats.org/officeDocument/2006/relationships/hyperlink" Target="https://www.instagram.com/tsaibrotherderboofan/" TargetMode="External"/><Relationship Id="rId85" Type="http://schemas.openxmlformats.org/officeDocument/2006/relationships/hyperlink" Target="https://www.instagram.com/lilyflute/" TargetMode="External"/><Relationship Id="rId12" Type="http://schemas.openxmlformats.org/officeDocument/2006/relationships/hyperlink" Target="https://www.instagram.com/minikiki_0529/" TargetMode="External"/><Relationship Id="rId17" Type="http://schemas.openxmlformats.org/officeDocument/2006/relationships/hyperlink" Target="https://www.instagram.com/jaychang0127/" TargetMode="External"/><Relationship Id="rId33" Type="http://schemas.openxmlformats.org/officeDocument/2006/relationships/hyperlink" Target="https://www.instagram.com/thetiffanychen/" TargetMode="External"/><Relationship Id="rId38" Type="http://schemas.openxmlformats.org/officeDocument/2006/relationships/hyperlink" Target="https://www.instagram.com/dannybeeech/" TargetMode="External"/><Relationship Id="rId59" Type="http://schemas.openxmlformats.org/officeDocument/2006/relationships/hyperlink" Target="https://www.instagram.com/gu_yuze/" TargetMode="External"/><Relationship Id="rId103" Type="http://schemas.openxmlformats.org/officeDocument/2006/relationships/hyperlink" Target="https://www.instagram.com/iam_3636/" TargetMode="External"/><Relationship Id="rId108" Type="http://schemas.openxmlformats.org/officeDocument/2006/relationships/hyperlink" Target="https://www.instagram.com/0_shufen/" TargetMode="External"/><Relationship Id="rId54" Type="http://schemas.openxmlformats.org/officeDocument/2006/relationships/hyperlink" Target="https://www.instagram.com/aries_8248/" TargetMode="External"/><Relationship Id="rId70" Type="http://schemas.openxmlformats.org/officeDocument/2006/relationships/hyperlink" Target="https://www.instagram.com/crown_du/" TargetMode="External"/><Relationship Id="rId75" Type="http://schemas.openxmlformats.org/officeDocument/2006/relationships/hyperlink" Target="https://www.instagram.com/davio_magic/" TargetMode="External"/><Relationship Id="rId91" Type="http://schemas.openxmlformats.org/officeDocument/2006/relationships/hyperlink" Target="https://www.instagram.com/2uncle987/" TargetMode="External"/><Relationship Id="rId96" Type="http://schemas.openxmlformats.org/officeDocument/2006/relationships/hyperlink" Target="https://www.instagram.com/mensgametw/" TargetMode="External"/><Relationship Id="rId1" Type="http://schemas.openxmlformats.org/officeDocument/2006/relationships/hyperlink" Target="https://www.instagram.com/yga0721/" TargetMode="External"/><Relationship Id="rId6" Type="http://schemas.openxmlformats.org/officeDocument/2006/relationships/hyperlink" Target="https://www.instagram.com/1006nk/" TargetMode="External"/><Relationship Id="rId15" Type="http://schemas.openxmlformats.org/officeDocument/2006/relationships/hyperlink" Target="https://www.instagram.com/ladyflavor_nowpo/" TargetMode="External"/><Relationship Id="rId23" Type="http://schemas.openxmlformats.org/officeDocument/2006/relationships/hyperlink" Target="https://www.instagram.com/jam_cutepig/" TargetMode="External"/><Relationship Id="rId28" Type="http://schemas.openxmlformats.org/officeDocument/2006/relationships/hyperlink" Target="https://www.instagram.com/thedodomen/" TargetMode="External"/><Relationship Id="rId36" Type="http://schemas.openxmlformats.org/officeDocument/2006/relationships/hyperlink" Target="https://www.instagram.com/helloiamhook/" TargetMode="External"/><Relationship Id="rId49" Type="http://schemas.openxmlformats.org/officeDocument/2006/relationships/hyperlink" Target="https://www.instagram.com/goodalicia/" TargetMode="External"/><Relationship Id="rId57" Type="http://schemas.openxmlformats.org/officeDocument/2006/relationships/hyperlink" Target="https://www.instagram.com/twodeerman/" TargetMode="External"/><Relationship Id="rId106" Type="http://schemas.openxmlformats.org/officeDocument/2006/relationships/hyperlink" Target="https://www.instagram.com/hooleefun/" TargetMode="External"/><Relationship Id="rId10" Type="http://schemas.openxmlformats.org/officeDocument/2006/relationships/hyperlink" Target="https://www.instagram.com/arielsvlog_816/" TargetMode="External"/><Relationship Id="rId31" Type="http://schemas.openxmlformats.org/officeDocument/2006/relationships/hyperlink" Target="https://www.instagram.com/87acup/" TargetMode="External"/><Relationship Id="rId44" Type="http://schemas.openxmlformats.org/officeDocument/2006/relationships/hyperlink" Target="https://www.instagram.com/allie.liao/" TargetMode="External"/><Relationship Id="rId52" Type="http://schemas.openxmlformats.org/officeDocument/2006/relationships/hyperlink" Target="https://www.instagram.com/peeta.gege/" TargetMode="External"/><Relationship Id="rId60" Type="http://schemas.openxmlformats.org/officeDocument/2006/relationships/hyperlink" Target="https://www.instagram.com/daddy.iam/" TargetMode="External"/><Relationship Id="rId65" Type="http://schemas.openxmlformats.org/officeDocument/2006/relationships/hyperlink" Target="https://www.instagram.com/sundayright_dub/" TargetMode="External"/><Relationship Id="rId73" Type="http://schemas.openxmlformats.org/officeDocument/2006/relationships/hyperlink" Target="https://www.instagram.com/miao11255/" TargetMode="External"/><Relationship Id="rId78" Type="http://schemas.openxmlformats.org/officeDocument/2006/relationships/hyperlink" Target="https://www.instagram.com/jengsu/" TargetMode="External"/><Relationship Id="rId81" Type="http://schemas.openxmlformats.org/officeDocument/2006/relationships/hyperlink" Target="https://www.instagram.com/tesscube/" TargetMode="External"/><Relationship Id="rId86" Type="http://schemas.openxmlformats.org/officeDocument/2006/relationships/hyperlink" Target="https://www.instagram.com/lingin1209/" TargetMode="External"/><Relationship Id="rId94" Type="http://schemas.openxmlformats.org/officeDocument/2006/relationships/hyperlink" Target="https://www.instagram.com/1105ya/" TargetMode="External"/><Relationship Id="rId99" Type="http://schemas.openxmlformats.org/officeDocument/2006/relationships/hyperlink" Target="https://www.instagram.com/lamashania/" TargetMode="External"/><Relationship Id="rId101" Type="http://schemas.openxmlformats.org/officeDocument/2006/relationships/hyperlink" Target="https://www.instagram.com/mayukichou/" TargetMode="External"/><Relationship Id="rId4" Type="http://schemas.openxmlformats.org/officeDocument/2006/relationships/hyperlink" Target="https://www.instagram.com/khshu_/" TargetMode="External"/><Relationship Id="rId9" Type="http://schemas.openxmlformats.org/officeDocument/2006/relationships/hyperlink" Target="https://www.instagram.com/nanaciaociao/" TargetMode="External"/><Relationship Id="rId13" Type="http://schemas.openxmlformats.org/officeDocument/2006/relationships/hyperlink" Target="https://www.instagram.com/rayduenglish/" TargetMode="External"/><Relationship Id="rId18" Type="http://schemas.openxmlformats.org/officeDocument/2006/relationships/hyperlink" Target="https://www.instagram.com/teacherchiang" TargetMode="External"/><Relationship Id="rId39" Type="http://schemas.openxmlformats.org/officeDocument/2006/relationships/hyperlink" Target="https://www.instagram.com/lynnwu0219_2/" TargetMode="External"/><Relationship Id="rId109" Type="http://schemas.openxmlformats.org/officeDocument/2006/relationships/hyperlink" Target="https://www.instagram.com/skauramomo/" TargetMode="External"/><Relationship Id="rId34" Type="http://schemas.openxmlformats.org/officeDocument/2006/relationships/hyperlink" Target="https://www.instagram.com/annie72127/" TargetMode="External"/><Relationship Id="rId50" Type="http://schemas.openxmlformats.org/officeDocument/2006/relationships/hyperlink" Target="https://www.instagram.com/beauty___wu/" TargetMode="External"/><Relationship Id="rId55" Type="http://schemas.openxmlformats.org/officeDocument/2006/relationships/hyperlink" Target="https://www.instagram.com/rosalina.kitchen/" TargetMode="External"/><Relationship Id="rId76" Type="http://schemas.openxmlformats.org/officeDocument/2006/relationships/hyperlink" Target="https://www.instagram.com/cocowine0205/" TargetMode="External"/><Relationship Id="rId97" Type="http://schemas.openxmlformats.org/officeDocument/2006/relationships/hyperlink" Target="https://www.instagram.com/juliamisakii/" TargetMode="External"/><Relationship Id="rId104" Type="http://schemas.openxmlformats.org/officeDocument/2006/relationships/hyperlink" Target="https://www.instagram.com/daiying0/" TargetMode="External"/><Relationship Id="rId7" Type="http://schemas.openxmlformats.org/officeDocument/2006/relationships/hyperlink" Target="https://www.instagram.com/howhowhasfriends" TargetMode="External"/><Relationship Id="rId71" Type="http://schemas.openxmlformats.org/officeDocument/2006/relationships/hyperlink" Target="https://www.instagram.com/jasondchen/" TargetMode="External"/><Relationship Id="rId92" Type="http://schemas.openxmlformats.org/officeDocument/2006/relationships/hyperlink" Target="https://www.instagram.com/taiwan_bar/" TargetMode="External"/><Relationship Id="rId2" Type="http://schemas.openxmlformats.org/officeDocument/2006/relationships/hyperlink" Target="https://www.instagram.com/joemanweng/" TargetMode="External"/><Relationship Id="rId29" Type="http://schemas.openxmlformats.org/officeDocument/2006/relationships/hyperlink" Target="https://www.instagram.com/huangbrotherss/" TargetMode="External"/><Relationship Id="rId24" Type="http://schemas.openxmlformats.org/officeDocument/2006/relationships/hyperlink" Target="https://www.instagram.com/andy1994x/" TargetMode="External"/><Relationship Id="rId40" Type="http://schemas.openxmlformats.org/officeDocument/2006/relationships/hyperlink" Target="https://www.instagram.com/hahatai_official/" TargetMode="External"/><Relationship Id="rId45" Type="http://schemas.openxmlformats.org/officeDocument/2006/relationships/hyperlink" Target="https://www.instagram.com/tsaigray2018/" TargetMode="External"/><Relationship Id="rId66" Type="http://schemas.openxmlformats.org/officeDocument/2006/relationships/hyperlink" Target="http://riceandshine.co/" TargetMode="External"/><Relationship Id="rId87" Type="http://schemas.openxmlformats.org/officeDocument/2006/relationships/hyperlink" Target="https://www.instagram.com/alvin701/" TargetMode="External"/><Relationship Id="rId110" Type="http://schemas.openxmlformats.org/officeDocument/2006/relationships/hyperlink" Target="http://linzin.yt/" TargetMode="External"/><Relationship Id="rId61" Type="http://schemas.openxmlformats.org/officeDocument/2006/relationships/hyperlink" Target="https://www.instagram.com/yu.young_fate/" TargetMode="External"/><Relationship Id="rId82" Type="http://schemas.openxmlformats.org/officeDocument/2006/relationships/hyperlink" Target="https://www.instagram.com/sandymandy_official/" TargetMode="External"/><Relationship Id="rId19" Type="http://schemas.openxmlformats.org/officeDocument/2006/relationships/hyperlink" Target="https://www.instagram.com/lessonsfrommovies/" TargetMode="External"/><Relationship Id="rId14" Type="http://schemas.openxmlformats.org/officeDocument/2006/relationships/hyperlink" Target="https://www.instagram.com/ladyflavor_nowpo/" TargetMode="External"/><Relationship Id="rId30" Type="http://schemas.openxmlformats.org/officeDocument/2006/relationships/hyperlink" Target="https://www.instagram.com/linda831212/" TargetMode="External"/><Relationship Id="rId35" Type="http://schemas.openxmlformats.org/officeDocument/2006/relationships/hyperlink" Target="https://www.instagram.com/shasha77.daily/" TargetMode="External"/><Relationship Id="rId56" Type="http://schemas.openxmlformats.org/officeDocument/2006/relationships/hyperlink" Target="https://www.instagram.com/thisgroupofpeople/" TargetMode="External"/><Relationship Id="rId77" Type="http://schemas.openxmlformats.org/officeDocument/2006/relationships/hyperlink" Target="https://www.instagram.com/aottergirls/" TargetMode="External"/><Relationship Id="rId100" Type="http://schemas.openxmlformats.org/officeDocument/2006/relationships/hyperlink" Target="https://www.instagram.com/cliffchuang3/" TargetMode="External"/><Relationship Id="rId105" Type="http://schemas.openxmlformats.org/officeDocument/2006/relationships/hyperlink" Target="https://www.instagram.com/oldwangwang/" TargetMode="External"/><Relationship Id="rId8" Type="http://schemas.openxmlformats.org/officeDocument/2006/relationships/hyperlink" Target="https://www.instagram.com/pansci/" TargetMode="External"/><Relationship Id="rId51" Type="http://schemas.openxmlformats.org/officeDocument/2006/relationships/hyperlink" Target="https://www.instagram.com/coindevanity/" TargetMode="External"/><Relationship Id="rId72" Type="http://schemas.openxmlformats.org/officeDocument/2006/relationships/hyperlink" Target="https://www.instagram.com/cheapaoe/" TargetMode="External"/><Relationship Id="rId93" Type="http://schemas.openxmlformats.org/officeDocument/2006/relationships/hyperlink" Target="https://www.instagram.com/jbao_5000/" TargetMode="External"/><Relationship Id="rId98" Type="http://schemas.openxmlformats.org/officeDocument/2006/relationships/hyperlink" Target="https://www.instagram.com/xiucao.han/" TargetMode="External"/><Relationship Id="rId3" Type="http://schemas.openxmlformats.org/officeDocument/2006/relationships/hyperlink" Target="https://www.instagram.com/fumeancat/" TargetMode="External"/><Relationship Id="rId25" Type="http://schemas.openxmlformats.org/officeDocument/2006/relationships/hyperlink" Target="https://www.instagram.com/imseriou/" TargetMode="External"/><Relationship Id="rId46" Type="http://schemas.openxmlformats.org/officeDocument/2006/relationships/hyperlink" Target="https://www.instagram.com/ruruspiano/" TargetMode="External"/><Relationship Id="rId67" Type="http://schemas.openxmlformats.org/officeDocument/2006/relationships/hyperlink" Target="https://www.instagram.com/riceandshine.co/" TargetMode="External"/><Relationship Id="rId20" Type="http://schemas.openxmlformats.org/officeDocument/2006/relationships/hyperlink" Target="https://www.instagram.com/soybeanmilk_cat/" TargetMode="External"/><Relationship Id="rId41" Type="http://schemas.openxmlformats.org/officeDocument/2006/relationships/hyperlink" Target="https://www.instagram.com/dinteroffical/" TargetMode="External"/><Relationship Id="rId62" Type="http://schemas.openxmlformats.org/officeDocument/2006/relationships/hyperlink" Target="https://www.instagram.com/zoebitalk/" TargetMode="External"/><Relationship Id="rId83" Type="http://schemas.openxmlformats.org/officeDocument/2006/relationships/hyperlink" Target="https://www.instagram.com/mochi_dad/" TargetMode="External"/><Relationship Id="rId88" Type="http://schemas.openxmlformats.org/officeDocument/2006/relationships/hyperlink" Target="https://www.instagram.com/de.jun_666/" TargetMode="External"/><Relationship Id="rId111" Type="http://schemas.openxmlformats.org/officeDocument/2006/relationships/hyperlink" Target="https://www.instagram.com/hsin0126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riceandshine.co/" TargetMode="External"/><Relationship Id="rId2" Type="http://schemas.openxmlformats.org/officeDocument/2006/relationships/hyperlink" Target="http://linzin.yt/" TargetMode="External"/><Relationship Id="rId1" Type="http://schemas.openxmlformats.org/officeDocument/2006/relationships/hyperlink" Target="https://www.dropbox.com/scl/fo/uorplv4rtvru4z22gw5v8/AF8icLZHhw3rge9JJss_Mbk?rlkey=rs85ig9h1oyjtghk4b3ojsq6p&amp;e=1&amp;st=8j3pz474&amp;dl=0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lookaside.facebook.com/mcl/multimedia/lookaside/?download_info=AZtqwtmmb7BuG604BvKffLPv0vESkC63OrxVUoJglLw7NUsjqxI-TDBqyRkmXv0sNPIlVpz1AFZcNnYSbBaURZCVrQnFvG6qZsTwjcF1cbKFjJkM9sQANrYXKq_4s2diNtL7UUM-apF5dpvOKmCOrQCuIjA" TargetMode="External"/><Relationship Id="rId21" Type="http://schemas.openxmlformats.org/officeDocument/2006/relationships/hyperlink" Target="https://lookaside.facebook.com/mcl/multimedia/lookaside/?download_info=AZvliF9_9h1oxT8qBbPuiej_gVgCYX-YqtCvhFV6xX9msZ8mYIHXoRrlhrlnVxPAFxHShb1O51cTYzimVCpkusb_KNQe8fG28t86fOIZJqS1OQHw5gtaGAYOQCT8pKhUYxuI8gi9MFIdV86ZZBQkG8HPCmEX" TargetMode="External"/><Relationship Id="rId324" Type="http://schemas.openxmlformats.org/officeDocument/2006/relationships/hyperlink" Target="https://lookaside.facebook.com/mcl/multimedia/lookaside/?download_info=AZulQOc5nY2lalkedRHmDMHPniQJFyGKy0vsoxYcmli25fQf72j1f_tOgcHnRwGCrIhubrBaexmU-ikaVgyAJsPjfSY5Xrf5_DecWi-rH-HueqT39c35DAVBBLW7EaJd0EKB9w8eUOHq7kM8cUVB43yrctJN" TargetMode="External"/><Relationship Id="rId531" Type="http://schemas.openxmlformats.org/officeDocument/2006/relationships/hyperlink" Target="https://lookaside.facebook.com/mcl/multimedia/lookaside/?download_info=AZuZ-e4B87PnfH6s7I3XCzcgoASJFuNej5FSIz2tGx8v35MG_O95blia4OhHDDumZPkxphV_Ddrblv1O15rBhotW7JxvNbimjFkop3PehglOoPn_Hn8U_im-SBRNf5Z-2q-SInSNtAVkMJsVtTrO0Nj0QAit" TargetMode="External"/><Relationship Id="rId170" Type="http://schemas.openxmlformats.org/officeDocument/2006/relationships/hyperlink" Target="https://lookaside.facebook.com/mcl/multimedia/lookaside/?download_info=AZvZO6GcyRS_FFA0Yhyeix4PktDM1wvSp99rOAIU_X541CUvJGVV3RAr7I3M9lLx95Mhp3DNqsM2ko5lQqr_OVDcGBz0LcNE2ndTR44El-y31xutyVs4gnac8WTghAvWh6Ee9lTapk8rcTTKiUvcuPfWmqxi" TargetMode="External"/><Relationship Id="rId268" Type="http://schemas.openxmlformats.org/officeDocument/2006/relationships/hyperlink" Target="https://lookaside.facebook.com/mcl/multimedia/lookaside/?download_info=AZtW97gghTCXuqEtvybkB4V6SfHjcLMOCnc6rQfViCrS38oUxK6DNkvpnmUfLi3pvaXUFfWCxWqxhurp_cQRldybF7h0h9SlAb4iq91Cm9W7kZzaUv9URA03Gq690JQXvu2OhOUYUvXx29RyuN-ZcMoLBvfv" TargetMode="External"/><Relationship Id="rId475" Type="http://schemas.openxmlformats.org/officeDocument/2006/relationships/hyperlink" Target="https://lookaside.facebook.com/mcl/multimedia/lookaside/?download_info=AZtnE5bn4b-ILuDiLEmDu45F2NadqOTa7DyYJllZJpxzT-soCXrmcmwQeNoM6gzEtbWmKFNF24hRiLn8Vw9WDGYSW3yFQbqLocOuiLOXN7hfKyNfFVfrVpndN_JBZP8mBEXBWQmVweWV9x7v_5bLRfJD1Nk" TargetMode="External"/><Relationship Id="rId32" Type="http://schemas.openxmlformats.org/officeDocument/2006/relationships/hyperlink" Target="https://lookaside.facebook.com/mcl/multimedia/lookaside/?download_info=AZu9iQKmPzIzKOLYEQcqOfFInMtNbwFhQZqkPK5ehGD0Mipd_-RfPPI93oqI2eM8GaVtDkNHArb_l_R_DTabyFKhoX3bX5_qWwQM-NZ_xZXhXJ4yzyu_bnfKwxXSnBFcIPI2kGeVwN5Xa7L5CJlnmPkrTyE" TargetMode="External"/><Relationship Id="rId128" Type="http://schemas.openxmlformats.org/officeDocument/2006/relationships/hyperlink" Target="https://lookaside.facebook.com/mcl/multimedia/lookaside/?download_info=AZuixF-j7mQWU0_-AMjtbPcJ28dsqAzYmsRYu-5KKR4HinmwTCH_CLVL2KU3dH2zcJ0i5NywWY9XjSIB4b1S4xsl1eUo32aTk_q-Z9JUaNNAlJoml4T4GWKoaiVIjE82YsD7yJr2uYZW-gJr-9v3fMG-wflU" TargetMode="External"/><Relationship Id="rId335" Type="http://schemas.openxmlformats.org/officeDocument/2006/relationships/hyperlink" Target="https://lookaside.facebook.com/mcl/multimedia/lookaside/?download_info=AZsMH-Vah9m5bQctbtIIVm8Z8iO3GA9ECULS4gqgXe2GkJRmMIcnenW41wChNWhDI83GN_XZxLyzzcTmdGRhZpYIXTRdTXj7vfymVxV3lVmMuChFJoTGw_2_o6qaCgcIEpcHRIk6PfogieFUIk3rqTMJofVb" TargetMode="External"/><Relationship Id="rId181" Type="http://schemas.openxmlformats.org/officeDocument/2006/relationships/hyperlink" Target="https://lookaside.facebook.com/mcl/multimedia/lookaside/?download_info=AZth9Z1whTPiKdsWwnQ9wDzLG4A8YdMRPBTYKqRhZkKyGrG3dTinjLHPyRgn34eVE4I2dDyFgSlEUyVIudDxBzRIwIXV9gCz6MJjXNLTsQLTstNXrRWaK7Nb7ldDahyEMnjYvNnDjytS1QNBMwyQkB65gvoa" TargetMode="External"/><Relationship Id="rId402" Type="http://schemas.openxmlformats.org/officeDocument/2006/relationships/hyperlink" Target="https://lookaside.facebook.com/mcl/multimedia/lookaside/?download_info=AZvcFl5Y-zE32Ts9BgctCPuvb18sl-vbHv0_wMgzQNrw5LiCSECegqRjY115GqXllb8aj1lpDxLClxW0TByxOIDXtcFrhSOtYgriPVJS-J0sny2xH76votgklhJMDa60oBu-8qXsaL7zGH-6RAz3Zi28-_sj" TargetMode="External"/><Relationship Id="rId279" Type="http://schemas.openxmlformats.org/officeDocument/2006/relationships/hyperlink" Target="https://lookaside.facebook.com/mcl/multimedia/lookaside/?download_info=AZsqhBkR83RY3nHRn-OVDHeKacRpipXxLWBVkDyR1cX3M4lhp4TERzG9vGB5mZm2a2s5URRl0oo9wKwnEnzUQaUU2g79Qbnuttnn2wvSXD9xRBpZWPdGO8EoTX_GEdw2F46ShbaPxGZMaGA8_0q2w3_xsA0" TargetMode="External"/><Relationship Id="rId444" Type="http://schemas.openxmlformats.org/officeDocument/2006/relationships/hyperlink" Target="https://lookaside.facebook.com/mcl/multimedia/lookaside/?download_info=AZtJSc32Y-sviqNPEl9rP-x60tUMIeYhGLndzrrPlk8m_fMW8pKW1meXFzGVWpZx6tAIIwgYXjZVDur_wDa9JjOce-TTZ32Y7ceyd2kTasO1Y6nR4BZU3whue6eE8b1OcOYttuwCblwjRsIHmgdVVMOI0VLq" TargetMode="External"/><Relationship Id="rId486" Type="http://schemas.openxmlformats.org/officeDocument/2006/relationships/hyperlink" Target="https://lookaside.facebook.com/mcl/multimedia/lookaside/?download_info=AZulJ5UJsFGmdawyHayDScV0qQEP8LBoCHhXcusEeiFyXjwzLRk0N9WE5r1d1PKMeKRVz_ekZEapNKcEf7cKl7nyD6vj8dsdIwz8385GQZlt00NhlztvLp6QjoAZIop-sQyPQVhQxQho0RTaNgL8e1NT5EVa" TargetMode="External"/><Relationship Id="rId43" Type="http://schemas.openxmlformats.org/officeDocument/2006/relationships/hyperlink" Target="https://lookaside.facebook.com/mcl/multimedia/lookaside/?download_info=AZt-RDf1kdAEwRWAfzTBzMqvPBIBamPOjkpbgb7iIMS6_GZbld9nglevsjBGhhZyiilnyQghFsSm5IepEasIRSSuEAah7EXfgUsBP4SZnsljl2YgsO5no92PhPFYg_uNtrOH-m0z5CPgduHb3Xu_CA0YDsU" TargetMode="External"/><Relationship Id="rId139" Type="http://schemas.openxmlformats.org/officeDocument/2006/relationships/hyperlink" Target="https://lookaside.facebook.com/mcl/multimedia/lookaside/?download_info=AZvCHy5GwtRjRvHUwxfMKFguucAaIoddd6gTsOusuCUPvHy-MBw7H3CIHHMjg0qFGrVjmahrH4FuPDSzxu5rIbc5tSY8bQ1rqCPKzpnDHS1tf1dbqeaJzTXPMqI9PfEZoF8-jzMKDXk0SMgBC9IhMMMxRadE" TargetMode="External"/><Relationship Id="rId290" Type="http://schemas.openxmlformats.org/officeDocument/2006/relationships/hyperlink" Target="https://lookaside.facebook.com/mcl/multimedia/lookaside/?download_info=AZtm5yatrJwaUleZ43rDB1UVxE3MnRDwPe1TnPinuZOSRcpMsluNKElVXdi1Y-2HGINP9A7-ZFB0JToDfScTTPhHgkxUKy1vgwbVvkt7SQcyhdgj66SkaQSbWQ4g9MJyVqFN9IoPV8orObxl5y43oz7OhDMp" TargetMode="External"/><Relationship Id="rId304" Type="http://schemas.openxmlformats.org/officeDocument/2006/relationships/hyperlink" Target="https://lookaside.facebook.com/mcl/multimedia/lookaside/?download_info=AZuwHTEsX2GJtOJ97vE3xq_ja86L0pEUaFuS6UKXM5v1paq9ZuYVYAqBht3PFReL412JzqYJT4b-1JvtBm3nL1SYXyJynR275IPs5yKI81ThGYDf3-Oyeu8LakX6iTYw4Dp0zj7GXQdfc190RLxQ2Vt-5Mkk" TargetMode="External"/><Relationship Id="rId346" Type="http://schemas.openxmlformats.org/officeDocument/2006/relationships/hyperlink" Target="https://lookaside.facebook.com/mcl/multimedia/lookaside/?download_info=AZufT6GltaY7fqT3dO5bBbPwQ6uQDW5076OxgdHgiUDv00w7UDLWgRxj5MCDoekgdAh6SlcIvgytUAR10kvqyT7Dmak4IsaUaH4roKj4EKldYcNln620-_5JGilt8UbHRVXGH4dsze5QDcCV0MZ2TS7YAsWP" TargetMode="External"/><Relationship Id="rId388" Type="http://schemas.openxmlformats.org/officeDocument/2006/relationships/hyperlink" Target="https://lookaside.facebook.com/mcl/multimedia/lookaside/?download_info=AZsHxdA16BV2xbVpJvr4S8DBfqgYpR023tHnxd1taRq_hah0wPrfCXxyXLlyaFiTLicdfR1a_n2lwPnbhpyfF7gBMSTk_w7tsMWabsTHpMfCVeC6Bdh1GjArIs5kW4hvZqsnWYH55Qfv6S1XunVW9FyHqtNB" TargetMode="External"/><Relationship Id="rId511" Type="http://schemas.openxmlformats.org/officeDocument/2006/relationships/hyperlink" Target="https://lookaside.facebook.com/mcl/multimedia/lookaside/?download_info=AZsW_sdG0PkqKFet9kjPWy0zBEHeHa9lN8znIXPSiPNN8MmYFwnqcSIIonqrX62E6lw1gEpHw3nctOt20v8oBzQ5dG8qPqPAtpBPWTepT6w-FzoBXq79bDBqQ82wPKt347ZRVrix31dQlyViRJLCelrmZ1Fk" TargetMode="External"/><Relationship Id="rId85" Type="http://schemas.openxmlformats.org/officeDocument/2006/relationships/hyperlink" Target="https://lookaside.facebook.com/mcl/multimedia/lookaside/?download_info=AZsvLe8ATWe7_JNIs0PBGIRA4JBGK3m26P8qUJA_meICos6IY8GVPSBRfMp44MPpJvA7GjRWi_3TbWtDphwv8gv_KJSSMeauYhp6pm9Ask_vdRjGSyV08qvm7G74jmibxcGyLQUnFXZC1MiUcfEekI-dtURM" TargetMode="External"/><Relationship Id="rId150" Type="http://schemas.openxmlformats.org/officeDocument/2006/relationships/hyperlink" Target="https://lookaside.facebook.com/mcl/multimedia/lookaside/?download_info=AZuYhbJH53wpSWkvycG4NXy6eDiAbzNZ24UTttECYFyof5V9HdY_rOcURPerZyKd36-AeiZowl-U15TjjOkqymZhCmH3irKwhNpy1_9S3__Tow53CrGeLU9DK5zEut4aCT7M_XLWpUgfABLObm3KkirrUya8" TargetMode="External"/><Relationship Id="rId192" Type="http://schemas.openxmlformats.org/officeDocument/2006/relationships/hyperlink" Target="https://lookaside.facebook.com/mcl/multimedia/lookaside/?download_info=AZvmG_8Gbsu8_D2IrD0sfofg8sC7GOvMWSxQ_mp2W8OJDTazz_r4BZRe-15xRU1M19jZrfhVAkjJw0bVvcxY-bbx4w4rwzwQ1x2AyWbW4NTjCV2FMZFUF9IJa07ArXxW9IzaBKa7Afz9Gfzwx8hK4mqJhgQ" TargetMode="External"/><Relationship Id="rId206" Type="http://schemas.openxmlformats.org/officeDocument/2006/relationships/hyperlink" Target="https://lookaside.facebook.com/mcl/multimedia/lookaside/?download_info=AZte_JKkzg5kzstOtCdIsmAXEPjV59qdrehoaZJ85uS7ndR2Z916vmlh9i23tQ3Dojbms9XZLHmEnfY7SAGOF2XV4menBEl13E8x03bRZofvRrJxrOHpHA2QUG2paOVIisQAJMWcT55__Mu5EYbHfYr4-Tsx" TargetMode="External"/><Relationship Id="rId413" Type="http://schemas.openxmlformats.org/officeDocument/2006/relationships/hyperlink" Target="https://lookaside.facebook.com/mcl/multimedia/lookaside/?download_info=AZvPvw3y9BSHoxrCnOMa-rVOPD9URj1yOjYABWbtwkQXEOucM927ngschm33RceyQmAjuygRMOhKx73XwW427nfFB_QJ1gxLnWe6wwmXCqJumDU9Ramxf8XFn-yiS-o7IN8vzTAavW0RfWDEbBYD08pr9KM" TargetMode="External"/><Relationship Id="rId248" Type="http://schemas.openxmlformats.org/officeDocument/2006/relationships/hyperlink" Target="https://lookaside.facebook.com/mcl/multimedia/lookaside/?download_info=AZvdGvUhNtzQspzM1qYcwF1C91TNropeM4SuCvlpSN4erEMgrScWTxKTu1ZcaqpOAl4pBzqz91rUaiNeSx3UgVL99vNAGcMGTgwD-BMjrUi7C2rppoxwv1e_KISuWwLJ4_yNt8f7JtziQ0ddUMxQ9fTOY-1M" TargetMode="External"/><Relationship Id="rId455" Type="http://schemas.openxmlformats.org/officeDocument/2006/relationships/hyperlink" Target="https://lookaside.facebook.com/mcl/multimedia/lookaside/?download_info=AZvFNaMK5RH1TuHfqIgTlfGInFqICCpgxBPtHhIqAhJ9OVwXAX-3VeNPiZF4CkYwFq0v_27lufI9s04NJJ2i8uZySwUfeiIKAj9L2svmWeA7-UVkWWb-k2lrXTNwfWfgGs0I0HFuX2wyX_loqNwEty10S7do" TargetMode="External"/><Relationship Id="rId497" Type="http://schemas.openxmlformats.org/officeDocument/2006/relationships/hyperlink" Target="https://lookaside.facebook.com/mcl/multimedia/lookaside/?download_info=AZsP-TTo9vYXjSxLlqbq7BiP1fg8trzoJVK6wS_hchsmaKGJdmoPmCDTTbRfa1blhZ_QyUv_a7dWRjk9B7F2AIatYfkZIH2PgLfxO1J3wnJRk6Vt9XVezvCXgsikv0R_PvDHyBCMhnLYnWCm6Qk-jCf2Fjuh" TargetMode="External"/><Relationship Id="rId12" Type="http://schemas.openxmlformats.org/officeDocument/2006/relationships/hyperlink" Target="https://lookaside.facebook.com/mcl/multimedia/lookaside/?download_info=AZu6WzQzZ-qgRhavZ2ajkDG8QCYFwmtQa1IgvFHs4F9A1J4hxIkBahzIQ7H2Y_BR8C0qqq1QX45f3YgFQht4NvPhE2OBhKC7OvFK4YD-5Othlx-_r80U7HJlTWcdGiNqKaKDfYxemnLL698WUiVRyeN_SK8x" TargetMode="External"/><Relationship Id="rId108" Type="http://schemas.openxmlformats.org/officeDocument/2006/relationships/hyperlink" Target="https://lookaside.facebook.com/mcl/multimedia/lookaside/?download_info=AZswDn-_r1qsk2fOUk5nBQ9RThbD2n4AnlkjVV4Donnn_IOTlWU0FOwpUrtUvyOO_Tq1jpwbEbi0LNouQCs3VPpuVH91mD-yVhJrXVheEjNZ-U3qbetzzDq3jOpdllkp5xRxHlaeMLEFj7ze0nmdGRhkVTbK" TargetMode="External"/><Relationship Id="rId315" Type="http://schemas.openxmlformats.org/officeDocument/2006/relationships/hyperlink" Target="https://lookaside.facebook.com/mcl/multimedia/lookaside/?download_info=AZscQRVVejOqnZbK8LaMnR3RLN0mVtXicKb605UUTGV4PvMu652y5O7Txcc8C2mthkwrvQNfIPX-6Jhfjqg9d44AurMANViCg_L6er7QyGmTuEwP3eGPk3r6rWr_ONCYQNfYS4-yGg4_CPRe5RfHznQO-Dff" TargetMode="External"/><Relationship Id="rId357" Type="http://schemas.openxmlformats.org/officeDocument/2006/relationships/hyperlink" Target="https://lookaside.facebook.com/mcl/multimedia/lookaside/?download_info=AZu6wFpbC-7vgw1TXnkw3Cr7-0xswbSBgmVOSu-tnBH0b6TtplkY92bT76Z69jxeW0GuYbFrTvSQhFBRZ-umUZNCIe9yWhIoMtWFJXHL2uRVPfbQGaBPDpNXtf_DqKoBgHmPPA6FaB4FKgoVDgAIZACyenAL" TargetMode="External"/><Relationship Id="rId522" Type="http://schemas.openxmlformats.org/officeDocument/2006/relationships/hyperlink" Target="https://lookaside.facebook.com/mcl/multimedia/lookaside/?download_info=AZs7AVBsReXZDbK188_jgdzt2Po4wyeTFDDJ4ctCi-n--BuOW12-aHT1cYGtB27brpvpTGSOY9kA-_0LwfsYoWI7AQdlqrhW1Ab4gsIBUM9sWEG43KXnQmAtLc6G3IGSOAbXVserMswv664RP4gccGPLXac" TargetMode="External"/><Relationship Id="rId54" Type="http://schemas.openxmlformats.org/officeDocument/2006/relationships/hyperlink" Target="https://lookaside.facebook.com/mcl/multimedia/lookaside/?download_info=AZuxHE6cTl6hFctnbdjDWCklcmPPuwYlvhKqNKRqjWO7wUPhNioWjOoUCK8Hm9x_u8_WUUX7LdN7A1iA8Zd0ZORYscKhAU14vtGQJYRuKIxskRYtNo-WaakE20crUKvjpRz6PhnBX-O9h8SL65uC1D1jjS3hQg" TargetMode="External"/><Relationship Id="rId96" Type="http://schemas.openxmlformats.org/officeDocument/2006/relationships/hyperlink" Target="https://lookaside.facebook.com/mcl/multimedia/lookaside/?download_info=AZvh3lMDW4z4VJMGof6H1mj0YW6eHD41WNg1-l0ISitAlFMph9X88lo6i5OpbxmftDH4dpgyY47cd2or6J8I-I53DcH_POkZk-isLDsn3LlnRekVZN8TEl9mHQwhabpU-Fv4fpnBNVlzuxiankYRtqA7oaTq" TargetMode="External"/><Relationship Id="rId161" Type="http://schemas.openxmlformats.org/officeDocument/2006/relationships/hyperlink" Target="https://lookaside.facebook.com/mcl/multimedia/lookaside/?download_info=AZuTsgvQTg8yJiXtTk0gwGioww_4Mf1KiPfTXM_XpvbwdEwQ-1gaeYyPs6LdeHGAczaS2AKXVEsGHvLjgvNDwXuipm04fbU2MxytRp4ocTNVVme_oasBtFub3P9jIiu3PrUeGdqoPAOaf5yJuexPzUj5NxsX" TargetMode="External"/><Relationship Id="rId217" Type="http://schemas.openxmlformats.org/officeDocument/2006/relationships/hyperlink" Target="https://lookaside.facebook.com/mcl/multimedia/lookaside/?download_info=AZsCT182_ZV88VjcILeUWMVu7fi72O9y3matjIXM1PdOU9u52SrNWQJ0SEBqeQv3sW8RUOAxAKhw_8Ji2wZ16TEq6pBwv0AvczL4wK3PzjHSv_PkADWh7cmUzXz1sMftPYrpJB8tkDT6SPbWIFCEfzMhzeMR" TargetMode="External"/><Relationship Id="rId399" Type="http://schemas.openxmlformats.org/officeDocument/2006/relationships/hyperlink" Target="https://lookaside.facebook.com/mcl/multimedia/lookaside/?download_info=AZuaXTUjZqo86Fain1shI_ShsLtTHGfizX8hWIzrbUUL2JzQ3mVuYAgmIUosPRlRqncoNXlwAajRwWWrzRGf0uhuA1YYDfeyC__A3knQXmTt5TOi9VyCGhY49twQ26XZDr0j27-IOKogKGMOhBmYY5l5Z9yu" TargetMode="External"/><Relationship Id="rId259" Type="http://schemas.openxmlformats.org/officeDocument/2006/relationships/hyperlink" Target="https://lookaside.facebook.com/mcl/multimedia/lookaside/?download_info=AZtNytPj4vkjZvfnIWmrnnmgdnBdzA5ebIXs8B9Ig2-pwWUO3BSz0bkXA2Xv2SRWMU8AoBpT8LhqhlWgok8DO2PyAFcvKuQqmW5I23O3-jKTN9jUUmaZqsUCczXWb4P41YV49D6XKm-V7pUgsrDHrw-v-tE3" TargetMode="External"/><Relationship Id="rId424" Type="http://schemas.openxmlformats.org/officeDocument/2006/relationships/hyperlink" Target="https://lookaside.facebook.com/mcl/multimedia/lookaside/?download_info=AZsFzB1iVfoOBhn0VB9Bg51Hurk5v-9pjaWyAZaHCEmnVbh7WSOFLoFDPaxGLe6KCf7p-5wajfl1NthO-x3qq2kYjmoaaTD0RIR8qbMacPFiY1aVA4f9EU6toh435cFWGcN_KoqKZjOG4jfsdTtXoPSB1Yib" TargetMode="External"/><Relationship Id="rId466" Type="http://schemas.openxmlformats.org/officeDocument/2006/relationships/hyperlink" Target="https://lookaside.facebook.com/mcl/multimedia/lookaside/?download_info=AZsHdvI9piAm4iE-kYB7__yzDQlAUwInD_l4aETjhc6689d64Jmtf8ABom7SC0LdmS-xNsP3jRLuLr87wz_EhUyCvVirmYkU-qqHrvd85UU7-zjdddkZj8WmcL6urrxrHCxZCkv4xS8a3XeGxwGaPI4ZPrs" TargetMode="External"/><Relationship Id="rId23" Type="http://schemas.openxmlformats.org/officeDocument/2006/relationships/hyperlink" Target="https://lookaside.facebook.com/mcl/multimedia/lookaside/?download_info=AZtOhMRsVAgixNtQqtlSfPljMVkSnWpEshyqA1f8Iqtaiu1HHvu1QlQwLyE5PaPOMoJg5-vCTddsVDU-XtgLXiEkFBecaMsL1jNzMhbfakmar5u8yxFtFPKa_9pqr9NE_tpBDecJFK9d9VKTvH_qRCpHUKi3" TargetMode="External"/><Relationship Id="rId119" Type="http://schemas.openxmlformats.org/officeDocument/2006/relationships/hyperlink" Target="https://lookaside.facebook.com/mcl/multimedia/lookaside/?download_info=AZsyYns3j-3lOKjZGuBUadi4Ji9_1zjivV6_F9IYK_DtNk65mTfupVNoerq_CJVpHL7m78M3-vzUkbVwR1B0sHAl2t3vSLZsCKGOAnXSnpVBPiXHluiWVEf52S_B2LE_OGHqWZrWfXBsTe-PUfgqkAlhOSsT" TargetMode="External"/><Relationship Id="rId270" Type="http://schemas.openxmlformats.org/officeDocument/2006/relationships/hyperlink" Target="https://lookaside.facebook.com/mcl/multimedia/lookaside/?download_info=AZuICAozPzWcItuU5XS9upWyu_z9nqV2I38VMLKWlWSkdpSkEUjvrJ87HkdFtBdCFJVTRavj5Q_WkNSlsSz1M2C618YghAklIRZXc9gKG7vPbogVXScGL9vZ59Ellitm61wovFOb6F71PQKbFc-AGtdlCUDS" TargetMode="External"/><Relationship Id="rId326" Type="http://schemas.openxmlformats.org/officeDocument/2006/relationships/hyperlink" Target="https://lookaside.facebook.com/mcl/multimedia/lookaside/?download_info=AZsEcCi1QbsBjHf6j-wh45utEHmi8sfLOxmaChe0E0NBKsiM8sLbcumV3Nm92gDBfPb2kXFF1j4fewmUMFFTdiJPmMWXSU33JjPOxfW7o-_0UMLiWKbRXwB8XXfpq1TFKyXOaUZRWsNGmcoj6xtOJQCzJ043" TargetMode="External"/><Relationship Id="rId533" Type="http://schemas.openxmlformats.org/officeDocument/2006/relationships/hyperlink" Target="https://lookaside.facebook.com/mcl/multimedia/lookaside/?download_info=AZvx1QLWE_oZhK9_QSCxB91O7QlUuhYxj6FUOkJ1sgCHItRGJIMUAtFOPQEqOwInxHqObz_DLzqDmOQkIsRaJwwkGDudawIBr2g4ToIeI66QLGTh5ICUhsHRw89vRUlwNPPstOM-it_lx1CdfZlMnjOXiIkA" TargetMode="External"/><Relationship Id="rId65" Type="http://schemas.openxmlformats.org/officeDocument/2006/relationships/hyperlink" Target="https://lookaside.facebook.com/mcl/multimedia/lookaside/?download_info=AZtdfVyC4i9DO1GDklUSrrNLBZmbtj5Ij0Xyyoczf0UtEPB0-UXGfBlq7GEJA9KRJnZN-izuX9rihleB8sjz6zM5sir2juMyBMFqp4QroTvZITPeI5SlUCWIdbQaZnBHI-tuxsxtryFO4_hyj8yMcjP00biv" TargetMode="External"/><Relationship Id="rId130" Type="http://schemas.openxmlformats.org/officeDocument/2006/relationships/hyperlink" Target="https://lookaside.facebook.com/mcl/multimedia/lookaside/?download_info=AZtZM-e78h6leVFoe03jQUa4YPx5JhK7zlUdWbckJKvoxK83Wp2paDr1JrWfY9B5CZtNs5yuuDSzBaAQoXzLI2OU63OofPPx9R7ImxtBL9LMngOeEND4qFMrN6rtcS6lB6fH8_Uo3GaXFXPeaOdyStx8zH0" TargetMode="External"/><Relationship Id="rId368" Type="http://schemas.openxmlformats.org/officeDocument/2006/relationships/hyperlink" Target="https://lookaside.facebook.com/mcl/multimedia/lookaside/?download_info=AZvkZnJqJeZf0UflgaF2mHkaXZf7ncfBF3AnBmomNO2VqGUK8bWS8j0HakPtGpV4zpMmi77omphzy1LmexWfnFaGh8HGNR0FGl0neh-HghGC6xdfbKGVwHd52VXohsHJPyfkg7vqYocbGjmCbCHJKGJnK9Q" TargetMode="External"/><Relationship Id="rId172" Type="http://schemas.openxmlformats.org/officeDocument/2006/relationships/hyperlink" Target="https://lookaside.facebook.com/mcl/multimedia/lookaside/?download_info=AZtVta93Sc09JP-OhfO73NtrLYx1HHPvd_C5yxTI_eAQuxj7zZnoTLW3VeLRnh0YlYcF4J3PZA_ZeJ6SaBa0T31xPhFSuIBx8Iprd48tXfe4y3UVjBp3rtCTI0vtKflnx3SrtFbtgVMrg_KUktIsqE2jrbjG" TargetMode="External"/><Relationship Id="rId228" Type="http://schemas.openxmlformats.org/officeDocument/2006/relationships/hyperlink" Target="https://lookaside.facebook.com/mcl/multimedia/lookaside/?download_info=AZv0nWBk2vChrn7SsOnLDFnsVMBXpC_HUJnfZS_I_riYhC-Dpt2CZ8J4yRzBe5gkyJ1g1C0vioM6SO2JyZxV_au6LEWfIYmumh0h1OBq8WYwSIvRZutAbkI0Ads5Zzza0cdpWZYEwiVTH0k7MJ_h6G5q83_Y" TargetMode="External"/><Relationship Id="rId435" Type="http://schemas.openxmlformats.org/officeDocument/2006/relationships/hyperlink" Target="https://lookaside.facebook.com/mcl/multimedia/lookaside/?download_info=AZvnaXWW9SDuX7ugu2khL2Fd6SpJsJQ3iMAssRNa0jYzP2eHIZfiNU9YUuKxcr9qgmacWU8Lr9Y8Yi3SB6IjJz6I9HvysbnI9Vu4LLglA6mdRPrBK6YURc_s822Bj55V3okMgOvBdLGPCgdJt6Dstbj55y5Z" TargetMode="External"/><Relationship Id="rId477" Type="http://schemas.openxmlformats.org/officeDocument/2006/relationships/hyperlink" Target="https://lookaside.facebook.com/mcl/multimedia/lookaside/?download_info=AZvjLXyShc3KEweGdLGbDhzXTFUiTb4R1AnvBA5lXuAho0CldPbw-bUTm9mPiTbo_4ADiqV24FVb9PmZXOXcO_X3AHgWQv_WRO4YD6i8EgIvzyMNaDvt4rSFtCBy6DIxJRRzy6iEh8nof79i2mf_l1K4pBk" TargetMode="External"/><Relationship Id="rId281" Type="http://schemas.openxmlformats.org/officeDocument/2006/relationships/hyperlink" Target="https://lookaside.facebook.com/mcl/multimedia/lookaside/?download_info=AZv4XGjKmGgB33274XTl0RPeW0fGYHyd8heKhaf6TvoYMm2nbt3KV4vvDlP0doCBdtyzMI9mQ_N9_DeQFE2T9tEBNm0TiPT00KdTkYW-ye_wFT0dK3OXSFs_SjG-U-WVggIy2CBKDAnpnmXmTFJMyHj6lY0S" TargetMode="External"/><Relationship Id="rId337" Type="http://schemas.openxmlformats.org/officeDocument/2006/relationships/hyperlink" Target="https://lookaside.facebook.com/mcl/multimedia/lookaside/?download_info=AZuDU29t9wpR_41k09w_pG2nQsuiEvwTpFIV8Ra6_-B1rLMskLemeXk4MP6KM3qWX8CxSgwOoIGfE8AWTUCxiaSjCT6lHpMEKjltcCtgDochW_93hP9Qz5Bwr5x2CWdLRGNeoknawxucRhXVeLJevFmH00Y7" TargetMode="External"/><Relationship Id="rId502" Type="http://schemas.openxmlformats.org/officeDocument/2006/relationships/hyperlink" Target="https://lookaside.facebook.com/mcl/multimedia/lookaside/?download_info=AZsIdKxNS4ieGAAYnqxPqQRstNPzV9jyoFrzgesb5C6V5ppsjmdUQ7RO0tlHXE8I_4JOhyAiuvaKPgps2qH5hXYk2z2CKnuqd_8tgBBYs0aVO8o_GRM3DLsHkDsVZ0ZUhzS5EYf1KwZWqkEpwfTWMEBDDinA" TargetMode="External"/><Relationship Id="rId34" Type="http://schemas.openxmlformats.org/officeDocument/2006/relationships/hyperlink" Target="https://lookaside.facebook.com/mcl/multimedia/lookaside/?download_info=AZv1gXzwauO4_3yGvlWA2i7waB5qYnQX1RSD1Ve5VAqI9RqodWqdx-WCiEmktOlQa5ZELBJauVyKNQ1G2qhagbsTjsOmKWJ5m-UTUcWgNoDfVWhx7uhi6hmNL6XvQAX42D2jB-s03kvLC1rjg4HvVLqp492t" TargetMode="External"/><Relationship Id="rId76" Type="http://schemas.openxmlformats.org/officeDocument/2006/relationships/hyperlink" Target="https://lookaside.facebook.com/mcl/multimedia/lookaside/?download_info=AZuJtQLyZ9dAzAp81EgQXZ_hXechE3NtrwvB_sO4auN-w8M3hfxMADzo8rEaq9EPZN22s-sd_0aN4HF0T2ksvSRmYOY2dsItQqz1CtsPGbXEoWanZxVCqRxG6gCCjWaDHJCBnYHdzIuNMt97ITO7SdWf_gff" TargetMode="External"/><Relationship Id="rId141" Type="http://schemas.openxmlformats.org/officeDocument/2006/relationships/hyperlink" Target="https://lookaside.facebook.com/mcl/multimedia/lookaside/?download_info=AZvBVrTlpI9GkdAATHPnyCVAFcbBFlwrTNtsnbsfGiLB3YextvkEVvU9C3Dl2M0HVQDxNu5FBENY7n4flIlX-eDBisX7gSY0pNwEs1e8qKtMiC9749whUyQ2scr2FMV-AIV55jYKTupuWaleIbBPs6l9CAo" TargetMode="External"/><Relationship Id="rId379" Type="http://schemas.openxmlformats.org/officeDocument/2006/relationships/hyperlink" Target="https://lookaside.facebook.com/mcl/multimedia/lookaside/?download_info=AZsCE0IAVOL8SNTtOUyYy5LGn_CBiu8O1dMX268Lo7dYcpYabizps8ZjQgX52WyYHjAUEJ-p8G-YfqtM_OYYjVBu0BlLTejbk-L69Rad_EKeY6i3on_S2Msy1p8o85yo_vXZPvprLdNpNDWvBgi-1BPuUPQ" TargetMode="External"/><Relationship Id="rId7" Type="http://schemas.openxmlformats.org/officeDocument/2006/relationships/hyperlink" Target="https://lookaside.facebook.com/mcl/multimedia/lookaside/?download_info=AZsNBCEDy4Jmf1T238rDAxAQJn7WJLe4V8YQMV63GItDiSeqrsLogB6SS7QH_zkiyrwVbIgz4tIo-liAL0jiZC5QaLtElG1ygI5yMjwNrYFwvbFkxiw40Dfpqgg83kKf9cZIpjfBEaFXxjytvJstALhALMg" TargetMode="External"/><Relationship Id="rId183" Type="http://schemas.openxmlformats.org/officeDocument/2006/relationships/hyperlink" Target="https://lookaside.facebook.com/mcl/multimedia/lookaside/?download_info=AZvsuxZbys4ErSThJAX0C-hQ_ErYctFvUf3v3AKRj7p98qwLWAACA8KUXvhh5DeQ64zXPmjSn1asNAVc-VVWFnct2AsrtnSPweYLM6YheX1ABrFbydKOVyZ006tPLa8m4CCks5_o-dZFa4PPTbeZ-5r7T2o" TargetMode="External"/><Relationship Id="rId239" Type="http://schemas.openxmlformats.org/officeDocument/2006/relationships/hyperlink" Target="https://lookaside.facebook.com/mcl/multimedia/lookaside/?download_info=AZs1RoX6VWPbu68mCu2T6gXpsb6Ee3G1sFVW3G3ttddpZUqOED6RaXMI3VVK4m3dX2RSFCIaoPmXh9bNVgJ3GnJaYxFaK3_w0R_UQ9S36O8PWVC8hwC2_8AkSaoWrH5oqpunu8TDkJpTbP5sq0qCJdNLaGc" TargetMode="External"/><Relationship Id="rId390" Type="http://schemas.openxmlformats.org/officeDocument/2006/relationships/hyperlink" Target="https://lookaside.facebook.com/mcl/multimedia/lookaside/?download_info=AZtzOhaS4QGedd9rluMmi3ZR9GFVIqRE-Heu4-vwW6XHjywsADy795bYrYIzfiW56Mj24v5K2_CO4Cu3fx_dO0PsuD9JhN04b6iErpPaM_OIw551nqpVqVqhoPRhlne4a5ebzgCwoSFNrSyKO4Y_4E8nhL1V" TargetMode="External"/><Relationship Id="rId404" Type="http://schemas.openxmlformats.org/officeDocument/2006/relationships/hyperlink" Target="https://lookaside.facebook.com/mcl/multimedia/lookaside/?download_info=AZsJHPjCOb8Di4ttsFCLu6AhcxLCse3ldzVCQwI4dZG7dLTeYQol9JDxU2TzwaOBmGwCVsM4V21UueSdzEARfpgySSEYGYJ7YtkGcU5x5XKLXofFDMczKQZmOfVfgEfb9ZPjqOCor2h-Dyr4Qr4BKZjenXsF" TargetMode="External"/><Relationship Id="rId446" Type="http://schemas.openxmlformats.org/officeDocument/2006/relationships/hyperlink" Target="https://lookaside.facebook.com/mcl/multimedia/lookaside/?download_info=AZvooDaicGh4o6C29Tt4MNOtzO__fJVyOeHt5V-GFLyhRTSq6QbtKinFEJQDy3xJex1bfLHK1HXZ-m-mp5S9vNbYJIau2pLlncmzkOvS1SEWF7-v9D4CI8Iqne7BWgRZVJma0xOq5kJcnqe-8Xundov9L00" TargetMode="External"/><Relationship Id="rId250" Type="http://schemas.openxmlformats.org/officeDocument/2006/relationships/hyperlink" Target="https://lookaside.facebook.com/mcl/multimedia/lookaside/?download_info=AZu-adTmU7kLVByTVgMnnDFvL4HWsPHKbYqioShvEQb6Frs3dJw3aN2LTxgFt6Oasvk_VVBlZS-i-tXSaNFDLS4fzQV5ffx9nMIhw8VQC97JdyUMDavMX0VIECqd2RpPHxocw3gVhokUA29O6w_1wkV4SoDj" TargetMode="External"/><Relationship Id="rId292" Type="http://schemas.openxmlformats.org/officeDocument/2006/relationships/hyperlink" Target="https://lookaside.facebook.com/mcl/multimedia/lookaside/?download_info=AZspUa-A-GPfIJHaMIlYVVDhkrER7x6eZIL1O5tMS-9hreSWqFjBqvC1MvvqlvABh5HEPQCpTyUgmxQsuFZp30MPRB-mm17TzDx17cn_Bx56ltCJrY2Enipd0DxBNN0JmXeTlArsyVbEdUb6XEeA0wgdCSM" TargetMode="External"/><Relationship Id="rId306" Type="http://schemas.openxmlformats.org/officeDocument/2006/relationships/hyperlink" Target="https://lookaside.facebook.com/mcl/multimedia/lookaside/?download_info=AZtuvWQKacxmJv2r3o9PGB60lMBUt_mVq0UnY1B_9GErPIKXrpYVY5CYPT-c2RPu_YjTctQbJq6arfCeV5SDzIvdEnH0BzIU2e0KyTdk9CRA-kSpcTxVUoxr7ApWU68PWBAK3DPwBypqzGrsh6V2AaxkMx3h" TargetMode="External"/><Relationship Id="rId488" Type="http://schemas.openxmlformats.org/officeDocument/2006/relationships/hyperlink" Target="https://lookaside.facebook.com/mcl/multimedia/lookaside/?download_info=AZtAGAzkfb7v66Ga8X_hLMwgMvDAzQA72awIWgG6xl8VsKFp1xVkHQZfHMh9ALfXIB5dZC27jB5V3nIZ7-4I52gE6QgIqSZwBBb5WS8aQo0-mYpg2Pn0yAvmD223cB_KsTJnJDuaoDPGWzczLXcdpX5BSk3A" TargetMode="External"/><Relationship Id="rId45" Type="http://schemas.openxmlformats.org/officeDocument/2006/relationships/hyperlink" Target="https://lookaside.facebook.com/mcl/multimedia/lookaside/?download_info=AZsuy3q3c2j_vyV6FoEPaXAdpfKCxFo3hDTcO4vBTwIV-82uHa2EyWCYiKFWuJSpvR-et2EKTOVMgyL7CnPIVbMEnNukjW-BmSh6ZIVdogwqCt__1OzJZsva_DGBiZOw2hBRuOchsnjM1MBwtO01bRHR15M" TargetMode="External"/><Relationship Id="rId87" Type="http://schemas.openxmlformats.org/officeDocument/2006/relationships/hyperlink" Target="https://lookaside.facebook.com/mcl/multimedia/lookaside/?download_info=AZuLYGbuwwJCghz_oOgjfNNS_GN7zL1Gkp-4Xj5W5X3sQyPH9tt6RmtppwQkXK4IsQv_JwB6cgsyAfp-fFrcPeWVeDXVWy_gDind2kI2uf8Gkar8akKQmHfDo8DzyO6O_KWBthPYmOflW1ByvNay7NSpTZU" TargetMode="External"/><Relationship Id="rId110" Type="http://schemas.openxmlformats.org/officeDocument/2006/relationships/hyperlink" Target="https://lookaside.facebook.com/mcl/multimedia/lookaside/?download_info=AZvYPi1ddUkdFAQL8NARuQmyr3Bf3EwxStGBIYjQNvI0kybcfEMpb0kGNdqHHqH_oLC_fPCZUZAPd-HzhLJst5BoxgvioJsiphpHNHUzYQDA2l78_gTZt7ZbaiLMIDESmEyY0QWSxsl_K5uqtprMt8CD6n0" TargetMode="External"/><Relationship Id="rId348" Type="http://schemas.openxmlformats.org/officeDocument/2006/relationships/hyperlink" Target="https://lookaside.facebook.com/mcl/multimedia/lookaside/?download_info=AZs7aNjwoEVK2wsGORcxPQ6Sexv0PQDoi-B9O1DRAZfPV4nfUoonWSlwzIQxmlOnsuufIFcG1dQ7s7Oxn3__WLDOlU4754O6hXfzBCNyfos35LNMSsp5hYUp_ydKuUNsQnlDCayXH7-ApkcisUsuWsvOZlOf" TargetMode="External"/><Relationship Id="rId513" Type="http://schemas.openxmlformats.org/officeDocument/2006/relationships/hyperlink" Target="https://lookaside.facebook.com/mcl/multimedia/lookaside/?download_info=AZsx1sNBiGo0_xvklRmD40tH13nGSSbKAuerHIOxXecBkz3FQz2Lk7l-pxNIJn625O4Asw_lUpUWqCqD2rE_lObC8Q-m1B9_1btgtu4Zifk5c2kCTeIhYb_r8o0pBCO9JuuFzO7biH0ygY7MogQSx3hiJf9A" TargetMode="External"/><Relationship Id="rId152" Type="http://schemas.openxmlformats.org/officeDocument/2006/relationships/hyperlink" Target="https://lookaside.facebook.com/mcl/multimedia/lookaside/?download_info=AZt-kbDZQdOpR3eR8HR131HFFQgTxuiEILwUfc0FzDimDrXODqvPOgIwVKn_pTpHQpLk-qFHpF4Y21MZYgcUzmiKa7B5HVsUlbWZC1fASUNlEXtx4p9W7miQ2Y4KBJk6_4YeVVkdO8dW0agKE7XV9H68GXCb" TargetMode="External"/><Relationship Id="rId194" Type="http://schemas.openxmlformats.org/officeDocument/2006/relationships/hyperlink" Target="https://lookaside.facebook.com/mcl/multimedia/lookaside/?download_info=AZvJY7iTQHqEULZXCWHy4vzKhxTIpljQ_a0o_8zvVEgY6HShu-dC0_O59uvuGuIc2PlGg6yTwbQxWpsGVabX1grzfxzBaUAaifuTXQtvGqjOHYSvruAkbMHUW40BuMUABPfOyutZXosDMuQDhewRev5qB5A" TargetMode="External"/><Relationship Id="rId208" Type="http://schemas.openxmlformats.org/officeDocument/2006/relationships/hyperlink" Target="https://lookaside.facebook.com/mcl/multimedia/lookaside/?download_info=AZs8zLqCin4xHeolAB9qvBTkpZs04qyLZYdx9OVzRzgtFSmGhbmLyPH0jH2qNzQRQLsYEsWx-ajrLPyRIdqiJh9-fpMhO6LIPDXzb_E_UKsoLaPd0i0ssjnL6zmmmTp3UvFqxxBE1wt3-5MJy5e7fv9FduZD" TargetMode="External"/><Relationship Id="rId415" Type="http://schemas.openxmlformats.org/officeDocument/2006/relationships/hyperlink" Target="https://lookaside.facebook.com/mcl/multimedia/lookaside/?download_info=AZt0sDq6_ja-W4rNXylz071AHo2QA7ukMBFDGShTwOa4aNfcmI4syIRoukoGZmgsXv6i5fX8L7WJRRlDARW_vN61WbG66xXIBOh3tiqqxilm_4xQkv1H7iYHWBJ-DVLykg53BEXwGtKzsM0-i6a9oZ_fHhOS" TargetMode="External"/><Relationship Id="rId457" Type="http://schemas.openxmlformats.org/officeDocument/2006/relationships/hyperlink" Target="https://lookaside.facebook.com/mcl/multimedia/lookaside/?download_info=AZtyU12BUjdSlN_hk9FG5h1U4ZYq4fzC82PjOPZ09S4v9AI_txjYpD2g9rc03C2AogzynVSJnEvmmxd5kJuBT2jFg8uAYDRr1_eFhVrDWXIhoG5s1swmaLZ36M4-RymyCbCAsh8jjd9qDr6UIR8WvLsEszte" TargetMode="External"/><Relationship Id="rId261" Type="http://schemas.openxmlformats.org/officeDocument/2006/relationships/hyperlink" Target="https://lookaside.facebook.com/mcl/multimedia/lookaside/?download_info=AZvFZeEg_vHYvxvo0Ytggqslrdh2evjBeRWLzT8tRN2MZ8qkxTSuTFfd-hK7iyWgAKLa6muilrRfE5Ow3WIs2VzkcuvTApzlvvan12GoNeXdbH7WhARfJrp8-fCuge7hG5M1MPRd7lsu6ZfC0jLfcxyqjNQ" TargetMode="External"/><Relationship Id="rId499" Type="http://schemas.openxmlformats.org/officeDocument/2006/relationships/hyperlink" Target="https://lookaside.facebook.com/mcl/multimedia/lookaside/?download_info=AZupDhK7lYIT_ynHltLwv7ckiGAsGL7eJNtnxsC0TXFghQDdaWaxcMtdHbafpWzWI1LtedsfcGjlx2l2Pfqz6Z-rCbNYi7T9wCPRDqxfx6rpgLyDh__nTqJ7Mh6o9J2eSHm3ABKk5VjQhPyP8DtaKiPCqmSB" TargetMode="External"/><Relationship Id="rId14" Type="http://schemas.openxmlformats.org/officeDocument/2006/relationships/hyperlink" Target="https://lookaside.facebook.com/mcl/multimedia/lookaside/?download_info=AZskyDn5OsIWDjSZZyDMmJMqc94dfTsTDyIaNX471qKTEnaE7MbwINFXjvHBgdGi18ERYMTIC8k9eYeJWoUGdRE4odrlPNwN8PddeNJhQGCRvwAyt1d7hzgA0kZSmpnM8VYuF0HVFey-SXl6Thb_3OUle5VR" TargetMode="External"/><Relationship Id="rId56" Type="http://schemas.openxmlformats.org/officeDocument/2006/relationships/hyperlink" Target="https://lookaside.facebook.com/mcl/multimedia/lookaside/?download_info=AZtfaa-b_FuYbbp7j8mKoUkRkcqKGQxKGJO89WSN-RLYKkZXqsJ63v7NCihHBGQ06uT7HvvFlC17XQx4qfQ4xsBXgXraCFoYHJ352g-QpTXRxM1bJVN4EjXM2cI5Znwqiaj8vxtF4GC1APHXzEDYpW9hCto" TargetMode="External"/><Relationship Id="rId317" Type="http://schemas.openxmlformats.org/officeDocument/2006/relationships/hyperlink" Target="https://lookaside.facebook.com/mcl/multimedia/lookaside/?download_info=AZs_5rV2o-3292TRRzuCEiqMyLT6rz90vLi7DIEsWqXPG6AaIWkrW8KV2W72AuHZQbsF5jR64U3udHdRNkTatMXgAtLc4ahjTzwA0DPb73HRbbaeaLTOUSwYpVrEVVNrhXanguaFwRG2juvhAiHxWFj6aS3-" TargetMode="External"/><Relationship Id="rId359" Type="http://schemas.openxmlformats.org/officeDocument/2006/relationships/hyperlink" Target="https://lookaside.facebook.com/mcl/multimedia/lookaside/?download_info=AZsgnrncAbv7-ftd9Br-7GMTMbsRr-9xl_12NI3q0MvIQ0S3gJye4pfhfBhK495pqOMzloBz8Ox2jDWBmRZAQApRGQKq0XO_SjDK1r8BFbGNoBA014uqWKkBeFXDg4zloylvRXkAi1d_0O0va_Bh_McqMGU" TargetMode="External"/><Relationship Id="rId524" Type="http://schemas.openxmlformats.org/officeDocument/2006/relationships/hyperlink" Target="https://lookaside.facebook.com/mcl/multimedia/lookaside/?download_info=AZuYrFURh41i8afF-NQOHnSkrI_u76wBq5v0JrpRrdqo5OQ1eEn2GBeStLf0JHY_gAzXC8dOmBMAxcvOritxf0HuPuVVkhExijfGeik0MPSHbAvu-8_XRGgd6aeTW60lGMpKzOQSfZ-Tg4HlQ-wpO-DWpCM" TargetMode="External"/><Relationship Id="rId98" Type="http://schemas.openxmlformats.org/officeDocument/2006/relationships/hyperlink" Target="https://lookaside.facebook.com/mcl/multimedia/lookaside/?download_info=AZuQdtd3v0DuSs23Ss1JhN8HrrGBX4XjP3CGAvmQKr9jXohiU-VymFc0KIILzP5-w38rtYt1g-zoupDBmNy_o_ln7iCq8Z0Y46v6Gy1XrlA6-G7-e1X0ISH30vivRAm09Bh_kOOA1wBA61zMKYFGDB4ZK6HA" TargetMode="External"/><Relationship Id="rId121" Type="http://schemas.openxmlformats.org/officeDocument/2006/relationships/hyperlink" Target="https://lookaside.facebook.com/mcl/multimedia/lookaside/?download_info=AZvHSVQ_3EQKkp5X_F3UULK5Y5qNEFKRKFLJo9OOZC61khJk6KFxaxUflFvBRhB3aSqvSo1WRxCS2fd6NZ0IeH2tuoGzSD814OMjYrv0vmhx99flWie18mkWSG4mp2XlnEJsFhhlMoRgnDwqfAmbz3G2h9E" TargetMode="External"/><Relationship Id="rId163" Type="http://schemas.openxmlformats.org/officeDocument/2006/relationships/hyperlink" Target="https://lookaside.facebook.com/mcl/multimedia/lookaside/?download_info=AZu70EfHYzoHPzBwtx2O9T7pw8ja_wBRunfc3G_sL9FyMHq996LFcOQZCAJOhXf5hMpRXQpQptlUtcs8tNEv89LVEqkHiyIatTutrti0if1l71tnxrZp5zM5Wd_LLEid_eNGQ28gjcX-1nAN4nVZLXujrkZb" TargetMode="External"/><Relationship Id="rId219" Type="http://schemas.openxmlformats.org/officeDocument/2006/relationships/hyperlink" Target="https://lookaside.facebook.com/mcl/multimedia/lookaside/?download_info=AZsAbGv71TPxQEF2Y4oO2INIZqvOFbGTtfmR1YoWQccE564yjPEI2f4b8poFdb7EwIdM0TaMnAx_EoS_lmLBFBEgdIxcO8UURzTL8Vyre5BvstoeZN4ik2lx-rpVtw3SQKMEzNXd8NKL6oPz7jMBOeR03GC8" TargetMode="External"/><Relationship Id="rId370" Type="http://schemas.openxmlformats.org/officeDocument/2006/relationships/hyperlink" Target="https://lookaside.facebook.com/mcl/multimedia/lookaside/?download_info=AZvVDWqlP516tDfOV2lLot5MQ215yB2fCuCYHeDu8M12t5umThHg7q-53QEL7KibhAG3SWjNpA6De6Ah5RkAmlnaDdZ-71qoXT_gdcPMDa9GnopJ5mScph0Crsw1CVgny7PinWKV3QD4oCfkC1Qne3G4jdg" TargetMode="External"/><Relationship Id="rId426" Type="http://schemas.openxmlformats.org/officeDocument/2006/relationships/hyperlink" Target="https://lookaside.facebook.com/mcl/multimedia/lookaside/?download_info=AZupe7Wm1_v2GQiEP2p6f_q3Ca8H8ZMc9LjNP7J-nQEjLZu4XAuTWQPR6FxGZ8ditb7rHBlEUqrAkMn0QvSoJQiFtWJIZkpaBIJEZFNCzP6lOjG4b8qm2sBDY7x2VHw8RsOuqLhgy26rEtzjpLFNTCb4cIWV" TargetMode="External"/><Relationship Id="rId230" Type="http://schemas.openxmlformats.org/officeDocument/2006/relationships/hyperlink" Target="https://lookaside.facebook.com/mcl/multimedia/lookaside/?download_info=AZumcOuTKznTUaKAtS3OF4WE_06hkzMD2KESw_nRDSt6Il8JviXiGy0K2y4v19CQUrKHlnLBMIiEhhIHRjMhWGeZQAdui7Fo4rpGDTkCWa7ezoQCMFsehRv-pFQk8AYnzzPPOfJSUJpZ9-djauwE-STZ8KFc" TargetMode="External"/><Relationship Id="rId468" Type="http://schemas.openxmlformats.org/officeDocument/2006/relationships/hyperlink" Target="https://lookaside.facebook.com/mcl/multimedia/lookaside/?download_info=AZuK_yAksOm83mjg9Hd7d-Ky40clvDweO2lO_fwQbxMDKrOoF6NOwYLZxdQ2ZmtZ4ywxpmYwb6lQ0MvSL7Vl6K6jiJ7hPSMf_iA2tgyL0lYI0LgwMDKphUzmS0GUpC5MKXkSGPE-npAOkyz5bU3zdoBEwBdq" TargetMode="External"/><Relationship Id="rId25" Type="http://schemas.openxmlformats.org/officeDocument/2006/relationships/hyperlink" Target="https://lookaside.facebook.com/mcl/multimedia/lookaside/?download_info=AZvGQVGkO9EMKCBg0KdUsu8LvyQags5JDDEFDn1yWq4SBXHV0L70d0gvL8Nbxla2XATkTAf7Dxi6j7urkpbLqAPgAAc_oTpKRkjPYHyeRw_w6zLBjsZQ0dzR5qLizxRHSMqcQQEPAniAGOK8hfPaYWWAuW9Q" TargetMode="External"/><Relationship Id="rId67" Type="http://schemas.openxmlformats.org/officeDocument/2006/relationships/hyperlink" Target="https://lookaside.facebook.com/mcl/multimedia/lookaside/?download_info=AZvbkgy4W93aRVFO9dB5OOyn6qCXpSceWpvI45jgPj51Ok0Df4FmKUNcQ0XnjId84xRVwquOosAEt6ZhkNpUP1hSBdUVgn1sYqW8-QCOgAlwKWT5z9q3B-H7F4t8xj-GCMGa4alNTCvQm_lcg__LmLxHGz8" TargetMode="External"/><Relationship Id="rId272" Type="http://schemas.openxmlformats.org/officeDocument/2006/relationships/hyperlink" Target="https://lookaside.facebook.com/mcl/multimedia/lookaside/?download_info=AZuy43IsiP-RMUiRxPhI4EgEI4FTRh-aB66JpJ-nmS5J6WxnjHZ8IdT_k8wJaXS5hPk9o4_Kaje3rhw_XcXdG40_0ghIyxZ7Jod9v4D2K01lf7TCo_0TqFUAft2YSCk24mMIMI4Hl8NzPg9KQmjKe_8Ls75W" TargetMode="External"/><Relationship Id="rId328" Type="http://schemas.openxmlformats.org/officeDocument/2006/relationships/hyperlink" Target="https://lookaside.facebook.com/mcl/multimedia/lookaside/?download_info=AZv1asnM6oyMUwhxGcwNmConCN5NM934EAEbfla8iwPWESr1g7-BikQPi45qR5PZ5HnH9sOU1m-ahVyHmFRs6vHlsmxW6jbCCWiQmeuC2Dx3npc0A98Di0fxutlUuEgQzWsmTTDSpwlDQNd1Q6MnWUUXpPt2" TargetMode="External"/><Relationship Id="rId132" Type="http://schemas.openxmlformats.org/officeDocument/2006/relationships/hyperlink" Target="https://lookaside.facebook.com/mcl/multimedia/lookaside/?download_info=AZsNVAlnBh_AF6Wdp_E-aX6mVqrpIb23QLGxSMhgnJECz1Qf8dCZMuBasfS61NqGE8b7h_p_PV3kFOrOA3wD7xZwvZeT1jf8H6b7oFWSnfu5vCF-Jptb9fU1ZxX9lqzy6Q0mMqjruIP07cFwznmNk57rNi0" TargetMode="External"/><Relationship Id="rId174" Type="http://schemas.openxmlformats.org/officeDocument/2006/relationships/hyperlink" Target="https://lookaside.facebook.com/mcl/multimedia/lookaside/?download_info=AZsp_ixPEjQIutYH7_Qu6i3OyVmj4qlS_giM58mmPmPIfXl5o1hoGAr1YOetobUhAJUp4RY6n0dO5O6dsgb_3EixxI9vYQcgOlSrYQnwi9vcu7OIDCc0ifEdzzeXhopYazoZnV05RcVhZJ8RXeJo4mTTLaAM" TargetMode="External"/><Relationship Id="rId381" Type="http://schemas.openxmlformats.org/officeDocument/2006/relationships/hyperlink" Target="https://lookaside.facebook.com/mcl/multimedia/lookaside/?download_info=AZtK5-Je3Fg_bSEbiZ63MV4Q9wrYl-cRxVdmNQ22bauQEztaRYOuBpKxNOd6oT_OYKeu_4etxuXjG_0Qmd3DNDyHlccV1AxBt0oQoeuYSR26hg_5Er3zv4j9s1t3F6baWmKoJuqG_4EpiRR7Jet8wG9qdi00" TargetMode="External"/><Relationship Id="rId241" Type="http://schemas.openxmlformats.org/officeDocument/2006/relationships/hyperlink" Target="https://lookaside.facebook.com/mcl/multimedia/lookaside/?download_info=AZs-U3antkU9Seamuep4hlBjEs47VOat7CDdGu3KAuKE5BDCMXIeypatzGFRPyQMNZXiuwO8tdoLUDw_sKAU_cNGTd1XwT2C4m2-p0tKcfmZMgwTJfnZ3hZOzXa6y5DAhT-g6Jt4HmRYqd1r5YO5SQria3Fi" TargetMode="External"/><Relationship Id="rId437" Type="http://schemas.openxmlformats.org/officeDocument/2006/relationships/hyperlink" Target="https://lookaside.facebook.com/mcl/multimedia/lookaside/?download_info=AZue_DEnw5ou9UY2SFpEwc0ZvkWB4QEMWke_iDmx2UntsoZ7pxEeZbAkn3wvAWA59n0eNNAkivqTXlpDf2kEViuWBrq7xq5jL00JvXPsZaLTQaRBbfV9LKoLEBpSDITdjatL0QwXh0Aj0HtgyemN_pZqoHU" TargetMode="External"/><Relationship Id="rId479" Type="http://schemas.openxmlformats.org/officeDocument/2006/relationships/hyperlink" Target="https://lookaside.facebook.com/mcl/multimedia/lookaside/?download_info=AZs8FlO5OT09wcxaFiiSJlqBgPiwbfT4FcmpFwEEwtJhPScLESWLknlZYnveW9L0NPIvg4t3IrKLUqXzMzP4YaDbFP9YAjmpYLfQ5uwUFwqdeelzDHrVB67sFYKYWXTz-cRvrDl94cUoiuXySj3IVLeHYKMd" TargetMode="External"/><Relationship Id="rId36" Type="http://schemas.openxmlformats.org/officeDocument/2006/relationships/hyperlink" Target="https://lookaside.facebook.com/mcl/multimedia/lookaside/?download_info=AZt0MJyV0_oLHA4t3xUHC5RktsWtZ9khJhPkIXzEYH29tsHaGMTLrds8rceGSLKx7aWBd1pOp9iREf6TASreihQ2epWQsqGEUDDf-ZRU_OPEJAs9c7jpCKTZ-e1nLBFw2GnoObokVBVDqEdRbiej_ApeSENu" TargetMode="External"/><Relationship Id="rId283" Type="http://schemas.openxmlformats.org/officeDocument/2006/relationships/hyperlink" Target="https://lookaside.facebook.com/mcl/multimedia/lookaside/?download_info=AZtn5S8oAgfPRAYv2ZsIlydi_kM9OywvoILs1kxAWIVjLOgYwJ0IN3yu6qMtnnUEvbJXuxEBXnR8IMisLCejETV-DnDgsU1GCx2K2-ynDIYvMU6XVM6X3biSydtwtfZ68EXmEh2Rumlygx47pKNLokKhP-IJ" TargetMode="External"/><Relationship Id="rId339" Type="http://schemas.openxmlformats.org/officeDocument/2006/relationships/hyperlink" Target="https://lookaside.facebook.com/mcl/multimedia/lookaside/?download_info=AZtQEBOe6E_oxhwCaZJZBZK_O_fv5mncOiyImbi7SRdMVpXduumHuymIEwTBuLQdpDE_n5rz_gRWeSOTSAQa1W4m-svNkNXzfZiyoESk6zdHQkCZcFQ_WcU4fZU8yi-aVh0Sl5ZoFBQhbeMSHFjs9v8zulY8" TargetMode="External"/><Relationship Id="rId490" Type="http://schemas.openxmlformats.org/officeDocument/2006/relationships/hyperlink" Target="https://lookaside.facebook.com/mcl/multimedia/lookaside/?download_info=AZs9H-HfXKvSMpt6OI3njLzrR5m7mdA4Z7IjnBcyXj98k7-JwUjgWCPQMTdq6_MSHK4gHrAitG7xoOYCsDuzBkNfm1qne5PMzAHPFm_vXMKinEDnvDyE80TE73fJkzuajrhyWgntY9kBHRqioEq_EPCRUsw" TargetMode="External"/><Relationship Id="rId504" Type="http://schemas.openxmlformats.org/officeDocument/2006/relationships/hyperlink" Target="https://lookaside.facebook.com/mcl/multimedia/lookaside/?download_info=AZvkWCW-6uJicN02GF5sp0hp3h-72w-zDbm6bxJuKdhx_DXvVlg43k1OUTkQVtXs5dXEytEv6-QM6IP0sRWCR8epsicv92uhRYu9ZMfn4EqNJzZMOf3bq4iPAtwC4CmMEea1yJlrqST4e40ZHK-FkuBPXcQ3" TargetMode="External"/><Relationship Id="rId78" Type="http://schemas.openxmlformats.org/officeDocument/2006/relationships/hyperlink" Target="https://lookaside.facebook.com/mcl/multimedia/lookaside/?download_info=AZvnwEmZfhnwK3-jsAPFl8bUgiNb5UcxpPKUnFWa8bRmS2h5W6J9uRYqVoibSiqgmCvJRvNLjTo5FJ_h6Ivnv5i3Cu7DaSji_vGT6oPdpAa_VhtdiGO2TcxV7BgKk1TXLsrphmVvzMRVJdqirZVJPUQyCaGY" TargetMode="External"/><Relationship Id="rId101" Type="http://schemas.openxmlformats.org/officeDocument/2006/relationships/hyperlink" Target="https://lookaside.facebook.com/mcl/multimedia/lookaside/?download_info=AZtN94oYc3SronX-GWHCKgnAIf0jcXwr0kt9iJ26m09aHVxbs4Vd4ftz8WALXJLHTs5oOndXMfX_Bo7ygTq8ui9uM6v9ra8yhotOtjGNYl_4JetpwdPQctwGig4sDX-MPbbUjlHNertTIOojYyIgknury2-q" TargetMode="External"/><Relationship Id="rId143" Type="http://schemas.openxmlformats.org/officeDocument/2006/relationships/hyperlink" Target="https://lookaside.facebook.com/mcl/multimedia/lookaside/?download_info=AZvmK1XdBgbTcSA5G_45vEPWNZZT0EkqiVK-1Ba8Pe6mn5kzSFIsWFn-Ga7U9i8t7I7qLa20MLBa8U78kXSICnkEe630f5JFg6qSweRArgv5_uJSAfLpuM4aMVrPX7hLlMOVV5owU5Ns6iGmLlNUthqOCXQ" TargetMode="External"/><Relationship Id="rId185" Type="http://schemas.openxmlformats.org/officeDocument/2006/relationships/hyperlink" Target="https://lookaside.facebook.com/mcl/multimedia/lookaside/?download_info=AZvHrB2r9Fc8T0e_yp5pIOAUCI1vAPvmB50g8L3VPVav4Xebao-HMKvOYoZsI9cr67jBm9powHjw763DqjS6s_Nc80dmpv6NDjmaWW2mXFKqSWG9EuN4HUtYSQ1WKPVft-9278OzIuxji0BoROckfJ_1e5_Q" TargetMode="External"/><Relationship Id="rId350" Type="http://schemas.openxmlformats.org/officeDocument/2006/relationships/hyperlink" Target="https://lookaside.facebook.com/mcl/multimedia/lookaside/?download_info=AZvqJedLCPze65zrU5XeVilWhOaRN3kJ3mxC1qMUoDcAzPUCUMnwTLHz9gfXFQmsWnCMuerKAtlynjGmL2-UgfEFQbg2nvvs2Cl5I1djC9tH6EWQSLlN5FK1nmrNjUU0T6xrF-fEvU4NypJqQlheBj19XUOp" TargetMode="External"/><Relationship Id="rId406" Type="http://schemas.openxmlformats.org/officeDocument/2006/relationships/hyperlink" Target="https://lookaside.facebook.com/mcl/multimedia/lookaside/?download_info=AZuq12cBr-BTJVJFrqpW1rp_t41tK39Z3ASScrXv_VY0cSzMQ9_2CHi_bIWhCE56RxJQOtmDBuegkWvrriIRxeNt6yfzKq7Y4ugXPHNI_urdbxxRbVD1W6kbXw1ATYsR7jA7bsRaWOO2u4XqXIgCsK03yNEd" TargetMode="External"/><Relationship Id="rId9" Type="http://schemas.openxmlformats.org/officeDocument/2006/relationships/hyperlink" Target="https://lookaside.facebook.com/mcl/multimedia/lookaside/?download_info=AZuq1IaGOzL2fgcg_ns1fwY7s7uCrg8qs9iiqHCUtzMfZ4DnCIWTe8TgwEoKZ_vp-TkkKAq1xWY7IijAh6LfTnFtZ63PLDZj1ZChQj0VzKPJwLqafSLWVRF-zz8eSt6zO_F5MlWU27vKrhvlKBRrYbqNYuwM" TargetMode="External"/><Relationship Id="rId210" Type="http://schemas.openxmlformats.org/officeDocument/2006/relationships/hyperlink" Target="https://lookaside.facebook.com/mcl/multimedia/lookaside/?download_info=AZuLTJJkcf36ONxKndybYMb20LR-W6DEWrSBhcDVI9IOKJDtZnaRdpBhP6vtyLPxIoCp0f1f2iayTSjJgegTak5PFf3-JHaqTIfMRCJKfWhvtJvMnSAexesy7WXxwhMBpImumDlCshLYgMUinu2Pj5zwm0UT" TargetMode="External"/><Relationship Id="rId392" Type="http://schemas.openxmlformats.org/officeDocument/2006/relationships/hyperlink" Target="https://lookaside.facebook.com/mcl/multimedia/lookaside/?download_info=AZvZNyCm66esR_-J6qHWvxvoSCe7gUywnPTX-HeEQTQxbPknwuIJtBn1o46mmJhlN2XqO6rgpJl3JGOnVOb9AWAtfzfEBK9zqlte76EAie4dqraFzoMIM8Grkxl4HcitQrXm4PXv6BdUrGnjofTPOVmoCpIJ" TargetMode="External"/><Relationship Id="rId448" Type="http://schemas.openxmlformats.org/officeDocument/2006/relationships/hyperlink" Target="https://lookaside.facebook.com/mcl/multimedia/lookaside/?download_info=AZstWAoey80JpNcGBXMXrHJmM5SC1Lh9zVd5GGAOUkiJQVb32HQtZ2fKA1bIeN8PNTYy0QCIQNefs9m7wHkp1VrrHFflvsfpx4bQYyOrAbWVjOvCuJ27aeCMAA5ElaVziKjnzXri2PhPB7kk55J2rpNGtQQ" TargetMode="External"/><Relationship Id="rId252" Type="http://schemas.openxmlformats.org/officeDocument/2006/relationships/hyperlink" Target="https://lookaside.facebook.com/mcl/multimedia/lookaside/?download_info=AZtLFgEJChn6ao8ViglosmISP03Q4mp6b7BkDoG6p6kO2g1ConHc9-n_iEhk0Ixn4fkxncWOOyC9rnxBhzOl5NsPgkyKdl_miJghSRVB5RkyrNm3bqBGoXBuxpIIvjpSUwmT1vZiiVlMeRv_zfZT8RM5eTdg" TargetMode="External"/><Relationship Id="rId294" Type="http://schemas.openxmlformats.org/officeDocument/2006/relationships/hyperlink" Target="https://lookaside.facebook.com/mcl/multimedia/lookaside/?download_info=AZu6ePtRNUebHTMvoalwM3TihOIfKZC-0gbiFPZWYwNdboxthuXpX0SmualXI4PzLQec3J30VN3hWuR1egxnY-DxycVdHhvPRV_TqXMwcu04Cpale3ySZzul-swmWI69fDQy1mD6NnivK18T3Ucftdlt7hDhrg" TargetMode="External"/><Relationship Id="rId308" Type="http://schemas.openxmlformats.org/officeDocument/2006/relationships/hyperlink" Target="https://lookaside.facebook.com/mcl/multimedia/lookaside/?download_info=AZsLrx793_G49r_ysWhc_BKvugBoZqbHXmyFyzr5GnOVB9Yi0MkFBs2TpG7-XM3aX8u7yT67X2AYpC8vwMgEWNwgqFu-eusqfxzVDE0aRZj0Komzso87I7OeAF0oRbhC5KFSUacsNwd4mx-o-IsHf4xGE7BY" TargetMode="External"/><Relationship Id="rId515" Type="http://schemas.openxmlformats.org/officeDocument/2006/relationships/hyperlink" Target="https://lookaside.facebook.com/mcl/multimedia/lookaside/?download_info=AZsOEDINYELNd3IzZKnOUL99V4g2wCVATDosNOB7bcs3aKSVKaoM1-1h6oxiAcxPeF99461coX7xe5g6nxHUf5jiDbMm-TGXiwVA8nrdMU8YP9UqAtBcNmzEPmbMM9fjJROdZJkHpxIbec2YHQQ6XnDTqKk" TargetMode="External"/><Relationship Id="rId47" Type="http://schemas.openxmlformats.org/officeDocument/2006/relationships/hyperlink" Target="https://lookaside.facebook.com/mcl/multimedia/lookaside/?download_info=AZvH7yfXKE2UXVYTqsQakOGxcrOe3GBcVoz_dHVtoHMghylvA44z9RjWPU5-RyaBbv_I5KtsEHTgXajOOTnLg6mVpZl-szWIFDiq76irOzH7dMZM08L0f53yjK_lfpv8csec6vo-pj0jVK5BcuVncMFXOxbz" TargetMode="External"/><Relationship Id="rId89" Type="http://schemas.openxmlformats.org/officeDocument/2006/relationships/hyperlink" Target="https://lookaside.facebook.com/mcl/multimedia/lookaside/?download_info=AZuuXfQadBZmecEnY8NOjQ9z7M0mgRhW8x9Q7SplhC-epolGB0Ncxc26Wj4gvgczTWvMfiMGAFRjZaopv3aFSR1y2Z817cAPazyQBnfSg_vPNTOu7E8t7JxDL7R45o3jlfTbL1eBmohF8j63gtHmc3CXUnE" TargetMode="External"/><Relationship Id="rId112" Type="http://schemas.openxmlformats.org/officeDocument/2006/relationships/hyperlink" Target="https://lookaside.facebook.com/mcl/multimedia/lookaside/?download_info=AZuKs2ky_1YBQa_wbRJz-tLiKWjJnHx8cfdf2x5wNRILucx3EteSGi62tGQsLyfP6x4gJJbMqDD6GkOMw-gTMVaF9sm2lL_EaGYAaSWUNcS5eUA_1x1OF0oVy6P7sXSdiUMtKVSz_L1n-qTEgSeeEFonynpT" TargetMode="External"/><Relationship Id="rId154" Type="http://schemas.openxmlformats.org/officeDocument/2006/relationships/hyperlink" Target="https://lookaside.facebook.com/mcl/multimedia/lookaside/?download_info=AZteQaBA5FdQwUjezRSAELyQ2FdbkipYnP6UGGZ4Cv06t8ICOYfivG4gZXrVc0XLjsZLtq4JpUvynA0_SAyIVobdtwTZR7WxioD3yeBLtdZubrgdzHden7VnO8UGyr2hzJSrH0sEr0CuOw3PDgVN--XrRIJ0" TargetMode="External"/><Relationship Id="rId361" Type="http://schemas.openxmlformats.org/officeDocument/2006/relationships/hyperlink" Target="https://lookaside.facebook.com/mcl/multimedia/lookaside/?download_info=AZvPfQdrLSSyGCc7g6PUwx4ZNGStUwuCz4wVlLTpwfjxMiIepmU46UVT5NxiVeXD5SkXyr1tw-0eZPL4p4RFHKTTromQ-cEYc1QNnPQh3xS3OGjwRq0NWE59lEacxNHF72WfCeG-8x-7qsOfNWPcQuatTfE3" TargetMode="External"/><Relationship Id="rId196" Type="http://schemas.openxmlformats.org/officeDocument/2006/relationships/hyperlink" Target="https://lookaside.facebook.com/mcl/multimedia/lookaside/?download_info=AZvaiiyHSwi07fcrBt_UmZ7I7GXwtcffHrmQbILjqR1AniyWjq3xr0LCSP27n3BDzv1X6-yWHWAAZAJvUZvRz8t3DTvCcgVDsHhSKYs2KKH9EJbf1vu-s6rTDOIBxsWPPt8uKu1XUqIrO3-ql02qrvNaEqx9" TargetMode="External"/><Relationship Id="rId417" Type="http://schemas.openxmlformats.org/officeDocument/2006/relationships/hyperlink" Target="https://lookaside.facebook.com/mcl/multimedia/lookaside/?download_info=AZsNpXmRgMrbX_YLlnVvdJmceykcqQQBIkoMM17wXhWq8bgXPUKh1k0AcFfLVwzBElvSUuKfHc8LlmD-aW1QZj255Gi3ouyFvpiwH5J11qBP_lNh5p6vvKfjV-6uJtbnSDuUvWvBn3a9PIfuNq13-jWuujI" TargetMode="External"/><Relationship Id="rId459" Type="http://schemas.openxmlformats.org/officeDocument/2006/relationships/hyperlink" Target="https://lookaside.facebook.com/mcl/multimedia/lookaside/?download_info=AZucd37SHWB9-_PFlndJqeyMvFhljvbN6aMYpLpBfvO6PnLUg_9iaBfx9PbNVYMZSMW6gpEWkB9wSR-3IrpUdivTBSZBvNtnRlcyst5Mxxp4x-jigS-C59mHhSktNhn7FTOE3T-kqrTFDM22DsXZebpZ4yZf" TargetMode="External"/><Relationship Id="rId16" Type="http://schemas.openxmlformats.org/officeDocument/2006/relationships/hyperlink" Target="https://lookaside.facebook.com/mcl/multimedia/lookaside/?download_info=AZtWxmn7OOdvk3SFSB-At31D-LlCYpk1FAv7TBNyS2MEHhcEG8xGJjdD3vNOjcAasiABLQB1H440F3qBIxUS_OOdURRSOPOZKJyoopnOryuvs1rVjs9w60Vje6_1zLm9p0hLUJHr0nzzVZeY9xxer93GPHt1" TargetMode="External"/><Relationship Id="rId221" Type="http://schemas.openxmlformats.org/officeDocument/2006/relationships/hyperlink" Target="https://lookaside.facebook.com/mcl/multimedia/lookaside/?download_info=AZsVVq0JyV_bYKLjoNWg_Z-AXNu6AvhyV6IcrHI45bBDqzfR3FP_siSzZyTT3miDfs9UwDhv5QpA48xUbvCy951_WK2x8lMmsPPeRZt4xaMh9pl1lkxGO_3WuacxrL92bdeYYvE8YRhnX16pyD9HlNCYike2" TargetMode="External"/><Relationship Id="rId263" Type="http://schemas.openxmlformats.org/officeDocument/2006/relationships/hyperlink" Target="https://lookaside.facebook.com/mcl/multimedia/lookaside/?download_info=AZs0ofhLHfN2yed1cyF9k6xNk4RPGGDUKFJ3h8XtYSi7OSW36XBGtEcAp1Qjb7icfSyGzAYGAoNPL5_aPdrL8Zn2BSdtw1ilWYuOvMnSrVAllQaehvQc9RL1HZsOvO6xevpZQuy0kvptbfHgfYqFBaqtKy4" TargetMode="External"/><Relationship Id="rId319" Type="http://schemas.openxmlformats.org/officeDocument/2006/relationships/hyperlink" Target="https://lookaside.facebook.com/mcl/multimedia/lookaside/?download_info=AZvtd6xkdJ0DNgtmkOL56r1y_0x4W3U5tRftG1f0CIjRioc1QezDESz3J_nyzUgbm_aGqFHNfpn_4qDOEGKVe9s__bas_EKtRZVvISkGJpTHuxfsvXxkdIWSh2NxWS2rPA3t-KveikcmZbP_oGrahQdBNly0" TargetMode="External"/><Relationship Id="rId470" Type="http://schemas.openxmlformats.org/officeDocument/2006/relationships/hyperlink" Target="https://lookaside.facebook.com/mcl/multimedia/lookaside/?download_info=AZs3X1ZC0SLZKBSmGCXi-b8vQhN3avKnI11T9mjML1ZD_ZWKbNwWBt6f3ZPRaHME28YZ35JWtMavHIOj4yKnY0L0lNCq5nWQkIKvV9dFDemZVio8CpC5lwiCYvx3TI1LVbIXwkamj2TkoJJRuxOYC7JckKvz" TargetMode="External"/><Relationship Id="rId526" Type="http://schemas.openxmlformats.org/officeDocument/2006/relationships/hyperlink" Target="https://lookaside.facebook.com/mcl/multimedia/lookaside/?download_info=AZuwIeDJTEt94prm3ki8sfrgnrFZ9VNU4ZJXmeMB5JMW_YJWVJgTlsoRixHiAlSnhlvau4Sy9RlAnA0wDVfg_3lbNrzxQss2MEov2QD_qQA4c175-zUXAPbYZbWnBGOZey9B5aZV84NHJbboVtXdHczSs2w" TargetMode="External"/><Relationship Id="rId58" Type="http://schemas.openxmlformats.org/officeDocument/2006/relationships/hyperlink" Target="https://lookaside.facebook.com/mcl/multimedia/lookaside/?download_info=AZuLCynU3XGbd1YNoGwUiM-9rEfnuIOimpT-k0UQPD2BTaNklybfRNTRU7b7R8FNPj-mpdjAQe_MllzIhz_P4ClEdKDemcJyWqHShnOIBMMXrG8TGK7NFVp8-wZduXTikg9pSlAxqH9JjUFlAHALoTQJagQ" TargetMode="External"/><Relationship Id="rId123" Type="http://schemas.openxmlformats.org/officeDocument/2006/relationships/hyperlink" Target="https://lookaside.facebook.com/mcl/multimedia/lookaside/?download_info=AZvQqJs-rZR4az6a1nIkJlHVhaDyhmZJQz5a5lQaax1hGIvS__80V8Ol9x808PNVMnKTLSp0qssHyK5W8Sko-vYp2Ni75JNHX9w55c0-9_xx5m_6zCcdoW54PI-3APnAZqhkfYqBq7--MO6OeIpVAODQjH8" TargetMode="External"/><Relationship Id="rId330" Type="http://schemas.openxmlformats.org/officeDocument/2006/relationships/hyperlink" Target="https://lookaside.facebook.com/mcl/multimedia/lookaside/?download_info=AZtkwmTm31j0mbQDUKht_ul90TW1D4-ewa7xST1md34knoMg8mWWUz_faaV4C_zvvzLtgXVyat63in7zfTUE54MVwC5BSgrXLGKf2QwitXIwMHu5rKdNTC7uPfOGnDOcB_4BSWpepVtoZbNFm7qcdjo_fZ0_" TargetMode="External"/><Relationship Id="rId165" Type="http://schemas.openxmlformats.org/officeDocument/2006/relationships/hyperlink" Target="https://lookaside.facebook.com/mcl/multimedia/lookaside/?download_info=AZt0hLmlg9WwHCHv1x9XRFvtl8BO_WOsWDevZIMNekAut5ln0CgUHTEuIKalGE-xIzNJeI_x6E_BnRLZneRdBROM4Ovl_jInUjHdh1DiIsvXWoMS4vPJy4_ohqiMsjM3gyDu8s091i9HB611bBcTdrmyG2w" TargetMode="External"/><Relationship Id="rId372" Type="http://schemas.openxmlformats.org/officeDocument/2006/relationships/hyperlink" Target="https://lookaside.facebook.com/mcl/multimedia/lookaside/?download_info=AZuJFdlmj2advyQkFs3IcAosiCaXFNnOht6roCpVmRGPVqIpPjeVBk3ud0Vpp6A8GTXKCuhc-7_oRd6DBQ6g5pyzbbBoOBSdR3kJAncwni2rNaNBn1ZKXJhUzBsvtBStQ0VOO4lNdKAUFblCjUhSU5-yu-ZA" TargetMode="External"/><Relationship Id="rId428" Type="http://schemas.openxmlformats.org/officeDocument/2006/relationships/hyperlink" Target="https://lookaside.facebook.com/mcl/multimedia/lookaside/?download_info=AZvLl7B9U_OeI60kzcg2HnHpLZ2EB52khO-k9UaG0UX5SitzBCDzMEhjZMFAd2nLN4EU-gIuZSgI-4I6MuXMMCJh3k5WkNwuWfpsCUhaj6BX1prFJ3lOtBkeczqIdx0YrfCd2-l2jXqR4ks96_7JukSBf7j9aA" TargetMode="External"/><Relationship Id="rId232" Type="http://schemas.openxmlformats.org/officeDocument/2006/relationships/hyperlink" Target="https://lookaside.facebook.com/mcl/multimedia/lookaside/?download_info=AZvMzxtJHLxNEzLuh7xoyruutCY6EYTPfmnjHcNPW5alZNPchyaldIa6JafyP2enyuP6VU0tzDaz0Bj9B4lKl9h3ho4g-E8bHfMzCSXAqqgIs6t-fnv3jzjxVRvzFNw-I07z0Tym1kMfJQyEtmMDX7Yel90" TargetMode="External"/><Relationship Id="rId274" Type="http://schemas.openxmlformats.org/officeDocument/2006/relationships/hyperlink" Target="https://lookaside.facebook.com/mcl/multimedia/lookaside/?download_info=AZveEWMN2XUfhwzm-SfbfG_RUmqTSvgkPmzhbDnDFr0m67wD4YbYMCW--soA2djw1sm3i1f3FzlqQTIVvJQistPvphrvgoovKgQQqosBzoIcDkxP3Wx_mUiytF5JS133m0YSKIG-n11QF0Utjzpu1_g9rdX9" TargetMode="External"/><Relationship Id="rId481" Type="http://schemas.openxmlformats.org/officeDocument/2006/relationships/hyperlink" Target="https://lookaside.facebook.com/mcl/multimedia/lookaside/?download_info=AZs2jtKRjtnz2VtsmXIb04l9aoNFhFLIM_GO_CtOwSQM8Q7-ohKj_JS1aUqEZfnjz6hP0Cv0rGxPiMkgpZpPpyoYDWynU4rsNC3VdZ5axOW5UVkxp6_PrzhmukFpWxmz5aixvZqubNrUKDhnB7HazcZ5_BXv" TargetMode="External"/><Relationship Id="rId27" Type="http://schemas.openxmlformats.org/officeDocument/2006/relationships/hyperlink" Target="https://lookaside.facebook.com/mcl/multimedia/lookaside/?download_info=AZtDXVzffl-3c-NmmsbZeonUeIxb2nURkV3h1mlM6wMe4GqMpW6LS442L3Pfmm5nU6WlaB2HQlhgHdBLzH1RZ7eM8MneHaHscWgiZvPpNfvgk3PZT1cxX1rzkaP1DAtMQyjimGNzmAx0KSm2cwwUNeGm_X9A" TargetMode="External"/><Relationship Id="rId69" Type="http://schemas.openxmlformats.org/officeDocument/2006/relationships/hyperlink" Target="https://lookaside.facebook.com/mcl/multimedia/lookaside/?download_info=AZtH4oNjEguWO-5TNqUaiOPFnTZ1r4nQtI2Fsyum-CvkLMe7tQynLB96ZJtQ_aO-gUIinMIIVNCOWbqYbE8r8_-riRqBkNV4rdb2_7AwzDlVr9ROxiYFCp0pn-VG0ewqafOhKzh6GCo0xS_fVwc9ELielwhq" TargetMode="External"/><Relationship Id="rId134" Type="http://schemas.openxmlformats.org/officeDocument/2006/relationships/hyperlink" Target="https://lookaside.facebook.com/mcl/multimedia/lookaside/?download_info=AZuly3NvekrSsI2xN-OOb5xZBQoWZLZXCfTzMHMuRQRkYDBWsSh12Pov_FJAMrBdlCYFskB6CqdnHK0tLnH4-MT6xiW48tHbYVlu0HEPsist3a4h_CFAMtVciC9BMSnXB_NuBx_wKnJLjIDl6eAvonFDdh_Y" TargetMode="External"/><Relationship Id="rId80" Type="http://schemas.openxmlformats.org/officeDocument/2006/relationships/hyperlink" Target="https://lookaside.facebook.com/mcl/multimedia/lookaside/?download_info=AZttEx7YaTnFjMyOuEDOwRLhTJAhcM_N0VOtGbf1MTrUPN1-_GR4GfBUrlwwILEvS6qvyMH5ctRXJb9h9RSNbUDxJYleeUCL50QMpeHTH-prTAUgXDzZidbTqNwzl8RsFLJp6U-kD8Pd14L1zVrK5V5rGno" TargetMode="External"/><Relationship Id="rId176" Type="http://schemas.openxmlformats.org/officeDocument/2006/relationships/hyperlink" Target="https://lookaside.facebook.com/mcl/multimedia/lookaside/?download_info=AZuopwKLnzGdWo6PsPvGJ30OEfXsnERvJ6AELnrRXWgVth5ghOjENNCOCfz06DBEUnd9uN8TT-y8XzPLJ6Wcq8BMDtwRdHyEYU8HenzsUCccUVT4qAF71SaoXNfIG3PlFHG3IpSie9rzlnx2BPWfihpasaA" TargetMode="External"/><Relationship Id="rId341" Type="http://schemas.openxmlformats.org/officeDocument/2006/relationships/hyperlink" Target="https://lookaside.facebook.com/mcl/multimedia/lookaside/?download_info=AZssRsy-Bfb2geB5BxlhfvRahrWz1z9m5E-fYihPyc9sD439TslA_uSNzjONcXFMXui8JZvYznd-kNwz2tB3VAsJBeuPVi2IRNYtmbesEBikakgIuOAaOATdDkjmH60gJW94SImxtc8bf27Gjl5np2f8rSkM" TargetMode="External"/><Relationship Id="rId383" Type="http://schemas.openxmlformats.org/officeDocument/2006/relationships/hyperlink" Target="https://lookaside.facebook.com/mcl/multimedia/lookaside/?download_info=AZsWlxPG-usyhC4qt984vqBh-SVp8-ONXwaCrTXH9e4BuBj45PmXMTIRSijN2usIUNrzXi85wSJ5ZVgArvBXIiEy-5S3xZOHY-KQZPGBfxkEyKm_vs1JaY8Phzd4nKxTY4Hf9MOKsQJrj5HYiJacgqKRrJRD" TargetMode="External"/><Relationship Id="rId439" Type="http://schemas.openxmlformats.org/officeDocument/2006/relationships/hyperlink" Target="https://lookaside.facebook.com/mcl/multimedia/lookaside/?download_info=AZug45ZMeyXJLNq-1WOppBGLh63Ssp8WPkEPbhOD8rp-kxInEUNtPhqf94qe0OQ3tOIOCtcwFXD8G7gjAWxEB9b1XqLHjGcjAEYFxnqaxeBBpsks9OwwHL3a0e4UoKZJrl6leGXOsHPx3gJ5tV6cXEJyfO9u" TargetMode="External"/><Relationship Id="rId201" Type="http://schemas.openxmlformats.org/officeDocument/2006/relationships/hyperlink" Target="https://lookaside.facebook.com/mcl/multimedia/lookaside/?download_info=AZu7Ajd8KIJxt17ZaACPkbon5LM1cZkxTFHbKtqseftO-YxqIgc1_XwAfGOZltpVCNdh6rcfHpL2nTDJJI-LLKhTjccdkfCdtSMkJFj3yiUvzegxZgF0FKuMzOmCc711uVh8r0iu8gt1cum6PrZLOULnikao" TargetMode="External"/><Relationship Id="rId243" Type="http://schemas.openxmlformats.org/officeDocument/2006/relationships/hyperlink" Target="https://lookaside.facebook.com/mcl/multimedia/lookaside/?download_info=AZvOBe0kXuPuJ9Sa84hM7YFzXDsuxyuZrNjQsk1Lxiowv2bHBnjCuXjjm-_gTi1qQHHmp_nCLFUp3XvpwPfYQu9g9lBxuNAm-PVJVFJ-GxKK9vHKORHMWhQNKv0aqKgeDQT7SeT3a8q7LmHVALFYHejHza85" TargetMode="External"/><Relationship Id="rId285" Type="http://schemas.openxmlformats.org/officeDocument/2006/relationships/hyperlink" Target="https://lookaside.facebook.com/mcl/multimedia/lookaside/?download_info=AZvXete2RVqj5qJXRX-wxeMhHwEiaTCefOS-UuqEB7qJzqaDl3xObmUNDWOlOZzqBWly9uJbZwc_oSjX7EtQnIlT4C5wADXbLLXaADG0SGB2wbkVz5dv9PqaS2eDAIaTQKzSjlqV3miza__Secnl5WTiZWMu" TargetMode="External"/><Relationship Id="rId450" Type="http://schemas.openxmlformats.org/officeDocument/2006/relationships/hyperlink" Target="https://lookaside.facebook.com/mcl/multimedia/lookaside/?download_info=AZsRivD4caJRgMTZ9K4keUpQYllhwBSG9spXKSnAyFOMs5k2FbRGHTSSrPeppQxXuPKl-lAcrqsBPW57Ldn0OROzIB1RKLqP9qG5Md8pMSZCyGqMGt0rgivLmnZrxn-WGIHqoHdSMUMQziZ_U7sOMEnfTSjJ" TargetMode="External"/><Relationship Id="rId506" Type="http://schemas.openxmlformats.org/officeDocument/2006/relationships/hyperlink" Target="https://lookaside.facebook.com/mcl/multimedia/lookaside/?download_info=AZu2hqwq92gYTHX9beM3OeG81IWrj4mWA8b3FEejF0HlbKpCor54KyuOyc1XWrcvxqLjH63Z1osMp4mewUCjf75tX86kMHHhiGgh2W0BEww9k76hq8Ho9tMBqrV_7C8hRkAK9YFoY5wWq0DkbEZmQKVbTS4T" TargetMode="External"/><Relationship Id="rId38" Type="http://schemas.openxmlformats.org/officeDocument/2006/relationships/hyperlink" Target="https://lookaside.facebook.com/mcl/multimedia/lookaside/?download_info=AZvgkVYGXnP52NDK9Pmqd3hNi3T_AhtfbV1c0NivBowv24NcTkU_8kt_apPIOrotMd1BZuGuUrbwQIirqITsUD7hnGmpdA5CWnDi8wQn7UsGWDDqydkhll8aRF1CR8Wg3rH-oAGm3AI1KKtkVkstVA5FdPDf" TargetMode="External"/><Relationship Id="rId103" Type="http://schemas.openxmlformats.org/officeDocument/2006/relationships/hyperlink" Target="https://lookaside.facebook.com/mcl/multimedia/lookaside/?download_info=AZsJZ1AyC_0DVvBMS56lp1wvx4-REEPfbyoSiXNnvEn3g_1nBw-EsIAjusxN9j_Zopue4GQelCFqU2k4FZbhkBkyz0alyde5IDWkXmFeSfx3VnchACHrPftjkUvp3jMZ6cPNZhms5-il2dvpRR2uWc_poJrG" TargetMode="External"/><Relationship Id="rId310" Type="http://schemas.openxmlformats.org/officeDocument/2006/relationships/hyperlink" Target="https://lookaside.facebook.com/mcl/multimedia/lookaside/?download_info=AZupEbNzrH58EnJIv1xGiXHKyBSGet7YU_78qzWJrg5bRN-pI_-eEy382uy4-MwSXzlnM3X20rb_XWerf89YnNrtGdDLcfN_D1gsno1aHCxSbTh4qASkFrerZWO-gPFM4c_0t2UkSl5giJSHRuY9Kv0JBxR1" TargetMode="External"/><Relationship Id="rId492" Type="http://schemas.openxmlformats.org/officeDocument/2006/relationships/hyperlink" Target="https://lookaside.facebook.com/mcl/multimedia/lookaside/?download_info=AZvxb33-_t0hZ6yJhZ7ZDs5PbuLZVGoOU4EZPyadWtJ4tEqqzZPoSMjss_KhAN2a9YmM23Bd1QPd60ttmLIraS8HnANK-TMisdCQtOO2PGKhTvRJsJFBMF47ScvyGFay2O2cEZil9H0xmtlUfp6Yh8jBUTGD" TargetMode="External"/><Relationship Id="rId91" Type="http://schemas.openxmlformats.org/officeDocument/2006/relationships/hyperlink" Target="https://lookaside.facebook.com/mcl/multimedia/lookaside/?download_info=AZsjUBdPnAlIZ6tNAcJ7RZhsfta7eXLlzn9s3WJ3i68zH0VrXKKeCxJkcFIRKRieMGt7arX4yjp_d9hvG0asIIV6tXDv6cdM8V9-vZ88_itYiwFLVSgY7QppjAmMYxRWoEpOkbklW7ccQ4wJYB8Mfv_JE_w1" TargetMode="External"/><Relationship Id="rId145" Type="http://schemas.openxmlformats.org/officeDocument/2006/relationships/hyperlink" Target="https://lookaside.facebook.com/mcl/multimedia/lookaside/?download_info=AZujVqfM9mQ18z4kSkgDXoyqxMu2eoZ3IhOr1Gdx4WSnCiou4hz7Vctf-42G33ddfObk57TnKKoghlnXDEsmB4WtstqWKxWSsxHqZtLucQ3Qrxd3ChKQoCBEHi3ANlRUg-iqnqMMK6by80Eo8BEIA9gc4DlA" TargetMode="External"/><Relationship Id="rId187" Type="http://schemas.openxmlformats.org/officeDocument/2006/relationships/hyperlink" Target="https://lookaside.facebook.com/mcl/multimedia/lookaside/?download_info=AZu7eaLL7MJpU3zoE1xEM0U8lG6xyCy4Y1Hg4lOG3bP-SbO651SJwyl29RvcuUbAmeVabMvKPV8dHoDQ-tvyB-WVxklwBLuggoRAcwYJ_fyAM7hVWNCFJxD4BJ5koDn_Cq8uHFESZJUJ14iZ_AS8moHffKUR" TargetMode="External"/><Relationship Id="rId352" Type="http://schemas.openxmlformats.org/officeDocument/2006/relationships/hyperlink" Target="https://lookaside.facebook.com/mcl/multimedia/lookaside/?download_info=AZuZGWugHcJ2cDq7Odi1HS5KKS_esohPNDLxxvQ9hFX_OhONzDrkDO3t8HJDRwHFvWCWRSFAnRo7EvLmo9HOnvjFrpDBhYNYliSFRi-fZp20wMG80QKPzOZ202cIkjztKe4sjuDBHKLtTImI9-3uGwPUppg0" TargetMode="External"/><Relationship Id="rId394" Type="http://schemas.openxmlformats.org/officeDocument/2006/relationships/hyperlink" Target="https://lookaside.facebook.com/mcl/multimedia/lookaside/?download_info=AZu-CBUh2YzAhUEy_Lc0Xj62RLn6v-6FOb-9ZFPgSOnFtA7EXs-i7Nh5bF6fQe7PD2590yxU2FmwKV-UxMZliiPQdppKCzbg4IDY7N_Jw6N-uR0o0OnBWoMNz841JCKK4iCeT0Zvar6ON0qthmEex93-goLI" TargetMode="External"/><Relationship Id="rId408" Type="http://schemas.openxmlformats.org/officeDocument/2006/relationships/hyperlink" Target="https://lookaside.facebook.com/mcl/multimedia/lookaside/?download_info=AZt2SD0GyMKRqqOU0C-GgsQuaoG8VmAmgPn3AfAxZpT1iUDI46OKWCivu4WwZc_lLLeVy6lB44DVimQlOwr7oQN__ZC0nZT3-YqdXVKjjPubs_VPO4DY9hbvdGra3RzzdUAIbrYLWzmxyN-EqLQpK1289u5c" TargetMode="External"/><Relationship Id="rId212" Type="http://schemas.openxmlformats.org/officeDocument/2006/relationships/hyperlink" Target="https://lookaside.facebook.com/mcl/multimedia/lookaside/?download_info=AZtjshaTFc8L7Gv56YQC-FZ1yfBluyXxiv8YE4USaM32tN3bVLe37hh_HhUcf4keB91_6_P6mA3D83mebaNwHOdaYwaUAJv2CHU8RSgGOSo3QffXu2YGeV2Wrvr0ro_--ULzG8rfQY9zsYtsjk_lzZ5GIRkU" TargetMode="External"/><Relationship Id="rId254" Type="http://schemas.openxmlformats.org/officeDocument/2006/relationships/hyperlink" Target="https://lookaside.facebook.com/mcl/multimedia/lookaside/?download_info=AZudCnleavHYlDqkyt3_YQP3Luddru8dtqxjEZJQZfav58xlsCfMdFSWxqLvRESR_HmYHT-tcxT9-pH7gIYxBnwP5_itEgUOVMIbzfYLdlEAY16GerP7QIcxmeGZlcL_PHOs1qxK3DwSMeMiTSOv4osvpdlA" TargetMode="External"/><Relationship Id="rId49" Type="http://schemas.openxmlformats.org/officeDocument/2006/relationships/hyperlink" Target="https://lookaside.facebook.com/mcl/multimedia/lookaside/?download_info=AZu0BaaCyiriHcRkfbFoSY4kmlX2aI8MlLHLvWDruYRAEN2iG74wDOQHOsDMQwEJIbHLUeCUJcmqiYI7FTMzyn9lbRYhpJAx7trKsedzSsWXi8FQFmOF5cEui2FYFYZh8lMnwLo-cCIAK3EHmVaDpR9FZEzL" TargetMode="External"/><Relationship Id="rId114" Type="http://schemas.openxmlformats.org/officeDocument/2006/relationships/hyperlink" Target="https://lookaside.facebook.com/mcl/multimedia/lookaside/?download_info=AZtszWuC0D62i2hIQeJJBHfvE0nW3ExB1BtcEy--eogyj7s9AWXlYFFHztKB1yWLvi1e-PGRrLdU7KXZ-QT1WaJP6ue6nNB-i6EQIxGJKvW53v_E2bsb0uzoLnfGzlsNa_MOIlgKaq_DNF6uo3GmTiLDagCF" TargetMode="External"/><Relationship Id="rId296" Type="http://schemas.openxmlformats.org/officeDocument/2006/relationships/hyperlink" Target="https://lookaside.facebook.com/mcl/multimedia/lookaside/?download_info=AZsAoglkHebG3j1-BZyH4GsWJuyw0FM6yBctYzQrK4IlHh7akeV_6fpY4LoBPV9Z0_3zzJng16ZJO36jxb_lpZXwG9AqXY0pd7VJVH_depYH5_JYyymHVhEb_LnjOdj9Rt8lS1RJIVsdrZ3cxqkQh5_9lE5s" TargetMode="External"/><Relationship Id="rId461" Type="http://schemas.openxmlformats.org/officeDocument/2006/relationships/hyperlink" Target="https://lookaside.facebook.com/mcl/multimedia/lookaside/?download_info=AZtEK-h7-I7eY3lHywmtzprvze0kx6hcfyHhihrqNP1mltxqch9luJAF-wcUjY5tQ9Py9uC24Dmz0QtQMIQAKUu5T0fR4AMkWyIb5m3RDbt359TT3yaW41kj6_7dfgKt9JMuNgxsTXbCP-d5zVRl8Q2c3y7K" TargetMode="External"/><Relationship Id="rId517" Type="http://schemas.openxmlformats.org/officeDocument/2006/relationships/hyperlink" Target="https://lookaside.facebook.com/mcl/multimedia/lookaside/?download_info=AZtiqNhxd7NL_JBStbLmTMwT3TZ6kRNaWQ7AkT-juHE4bMobqkM4OONmanBRUClf3CLJshYnOmFDvHgAfUz6Sw6GFA7XmyQSLRNt_ZV0JzgHmFI7iijCAjFLw7naMuA-OBTf-ENECA1c8gUM3u3tEySax5QN" TargetMode="External"/><Relationship Id="rId60" Type="http://schemas.openxmlformats.org/officeDocument/2006/relationships/hyperlink" Target="https://lookaside.facebook.com/mcl/multimedia/lookaside/?download_info=AZteeFfqqCAOIbOI-Lwxp35_1Un_0DcAgTsQYAJsjoI3MT59K8fCPVpxu1e7rorLDVLHVv2Tbqc759TQUDycFQF4FbDaKR6Y7WdUt47dkAAPvtFLyNdwGEf5lH9OPDju_hOQYJ-l2_gA1WJwInWxjf6khzHE" TargetMode="External"/><Relationship Id="rId156" Type="http://schemas.openxmlformats.org/officeDocument/2006/relationships/hyperlink" Target="https://lookaside.facebook.com/mcl/multimedia/lookaside/?download_info=AZu3ktiYpEcYqSZzHBAWiiNCfuXArtj9u4Tr0Ju8SXwfvjZYmT0UBpSWWhQK7Ozu2E-T5tEpLfSK0sbgPFjTxlji49TeqFbE2ASH9SIaWX1ph4qBx4wTQ2TloRsgZc5nlZQEO0_yor7vZSSzRhgflbEALlY" TargetMode="External"/><Relationship Id="rId198" Type="http://schemas.openxmlformats.org/officeDocument/2006/relationships/hyperlink" Target="https://lookaside.facebook.com/mcl/multimedia/lookaside/?download_info=AZsqDUO5qyotTsejvcDSI-1KLHhWSBQ2nBdqnwaga0hL-1RC3-XQHlU3LwurGULoSVgKzgVs4fTThUQ_VKwKz-TE2MBTirSvMrRrYfGj0uAvZf-EqnVI3Zf1SXaKiO2HUuhO7iTviESqg2iFIYXhlK8bxLk" TargetMode="External"/><Relationship Id="rId321" Type="http://schemas.openxmlformats.org/officeDocument/2006/relationships/hyperlink" Target="https://lookaside.facebook.com/mcl/multimedia/lookaside/?download_info=AZsL8Jl3aLotBPNToTQVZhhwUyZ9u-P21WvDcyc8G_Ze17AOjEqeBTniUGrlc0RgebEmD4RVln5cFk-aDiClX1RN-HNL0WersgL5yvVDfRy6AL0fOiFC7agIrF0-HueqeC_kLdT1jx5yxQoxI9fAqdQaIhw" TargetMode="External"/><Relationship Id="rId363" Type="http://schemas.openxmlformats.org/officeDocument/2006/relationships/hyperlink" Target="https://lookaside.facebook.com/mcl/multimedia/lookaside/?download_info=AZunN2wG9tA_az5QfAKtiD38fXIQlsiVR3jGRWAvih7ZtXoFmRStqLZc_tbuCjTr8FcZlQF1B6936YPzchvoG0lBtvlAmpofe5dFIbVdRwa2LSkJQmgJQz6h-heZTTSvXjL6vdYpSpg5JG6WU1AVZWgXvFzI" TargetMode="External"/><Relationship Id="rId419" Type="http://schemas.openxmlformats.org/officeDocument/2006/relationships/hyperlink" Target="https://lookaside.facebook.com/mcl/multimedia/lookaside/?download_info=AZt5WN-pBwwtpZS9E94OHbTBYmmDAoeccgJWDNpymGr9sJu1fMbUHExJx7jCHpokGUVwRv9duUikv5lIinyNR0exDEHKLx7m1uMCaPEljhFbQyXLjFTA-03cZlJ8vyf958n6k5DCczfqdR-6XRMnQlH8wGTO" TargetMode="External"/><Relationship Id="rId223" Type="http://schemas.openxmlformats.org/officeDocument/2006/relationships/hyperlink" Target="https://lookaside.facebook.com/mcl/multimedia/lookaside/?download_info=AZuSRFIOyxg5KCXYa7qmiGYJg1ABGOdGl003OHYJzDfCwBWIP1vwW0HE_mVPHye45hZusSBjr3f0XV_BITWb5o24UiGsXGmeaztDtpJ5mDS-U78Fsuy3h42ZTeblKCHzjECm7yDUlkle2ZsntSWA6JDIRK1k" TargetMode="External"/><Relationship Id="rId430" Type="http://schemas.openxmlformats.org/officeDocument/2006/relationships/hyperlink" Target="https://lookaside.facebook.com/mcl/multimedia/lookaside/?download_info=AZvJjxdv0FY3yEysfOToiGO-eEUbF-t7IL0VrIxX74PhAQMFdrywktaDR4otNAZFsZK_-Gj68OOcBC4Rzpk3wc5xQnQB-VnJLmGYZx02WMLjCmBr4rhIfkLVhLUQ0InvoAvuOWj5rXsp-XWkxl3AVjrR4pM" TargetMode="External"/><Relationship Id="rId18" Type="http://schemas.openxmlformats.org/officeDocument/2006/relationships/hyperlink" Target="https://lookaside.facebook.com/mcl/multimedia/lookaside/?download_info=AZs0zeSGVi291azMLgsHcCH1f-sBomBLkIYjDUHVrxojJjk5bw9SVKMqk3aS4fjhErhX8qDU65lPoQgsiZagn0ijVbkM2p3Lx8itFa4TDC--ODM-pASaOq_IJHJ-ROHemFCzgZRDfUGtee1a24cw9V0Lzfmd" TargetMode="External"/><Relationship Id="rId265" Type="http://schemas.openxmlformats.org/officeDocument/2006/relationships/hyperlink" Target="https://lookaside.facebook.com/mcl/multimedia/lookaside/?download_info=AZsThEtTYtvTxrZv2zz39lrTjjzSrF1NLEbIuI6emls7QO-3Ia8tlB_30crJHCErIxvqv1bS4SD5psHKnugFUVF-tUtlsuhEtzmetiSKn3E_aXzJDhrM_hW87ovgIBoL2YReRjpRhGNW8ZHf8v25H_QFukg" TargetMode="External"/><Relationship Id="rId472" Type="http://schemas.openxmlformats.org/officeDocument/2006/relationships/hyperlink" Target="https://lookaside.facebook.com/mcl/multimedia/lookaside/?download_info=AZuuRoXy8jqDbzjmnSJ0obwqA3jJGcGra5CETL2iwnp8uukdD-tW06JapcphcMnDw7R3MvzOxPvUHcMhdN2Qggsk8XQeLba_jaP0fPsqRf6Q9qdC6Evs07TUxPTfDzLnSS13tfHXk70p7lBZeVwgJCvezJDB" TargetMode="External"/><Relationship Id="rId528" Type="http://schemas.openxmlformats.org/officeDocument/2006/relationships/hyperlink" Target="https://lookaside.facebook.com/mcl/multimedia/lookaside/?download_info=AZui8RsHZlusg6xwxBtgCE_kYeX5r9_2MSXpS2YGryRL3gnAmY85_9_teZ2bfB3N145hBHKgh2C-kcSXp4DBogXBke3yWL-VKOA2l2sDasvuTJm_eOp0Mre7Mh2Pxb8UyQeZly_IL6V4PmL-5WKcrIy8YgQ" TargetMode="External"/><Relationship Id="rId125" Type="http://schemas.openxmlformats.org/officeDocument/2006/relationships/hyperlink" Target="https://lookaside.facebook.com/mcl/multimedia/lookaside/?download_info=AZtZDMckiGAHSsITqjj4ysv2Xvqi2DSieog2jOsu2NUWjV2FibRBw9mXAXsLCJ0WcpZ1cirdk7AaJNoaobPhRAjsFfdAP9Alb0tbioEJkTXqLqE5AFdPTHFdylGg8E1t4CHMUuui6D9YO_47KahQOtbK4h4" TargetMode="External"/><Relationship Id="rId167" Type="http://schemas.openxmlformats.org/officeDocument/2006/relationships/hyperlink" Target="https://lookaside.facebook.com/mcl/multimedia/lookaside/?download_info=AZve2kU0MNim7jeA1M-k2zQAEytm4X4sxFQTPrfmjROVz91hYrpuKnohRdD5Mm5Kd1fU1YThvQQeKecz7E2zOiHykapXqR1Yg7FC4ChjCE1-RZagezeDoHt6a3KJ8nY4nc9GzsHbKibD--72hZ6_6Yp4YuHG" TargetMode="External"/><Relationship Id="rId332" Type="http://schemas.openxmlformats.org/officeDocument/2006/relationships/hyperlink" Target="https://lookaside.facebook.com/mcl/multimedia/lookaside/?download_info=AZvoG_iW62UJxknMAlE166Hd6QG3DlBraNA5TDzfcU6l_MuIQZZmRKXDBC5S4n01P0HhSt_7oeOBwUz3dvZgZJoR4_eild1gnu0k8iuQ8yJWES-Fjyu8Lc1rxZGqA-lVCrBfYuEcIYnuPRKt5KA1u2oYAzg" TargetMode="External"/><Relationship Id="rId374" Type="http://schemas.openxmlformats.org/officeDocument/2006/relationships/hyperlink" Target="https://lookaside.facebook.com/mcl/multimedia/lookaside/?download_info=AZu1dvyT80mS31k5z1LIEhJ9LMYgoXEQivvwNBqw6P4vpYUBdeiHkpJDeyJPkIZJlxj1nmkNkatDFOwjMVKY9zA0jLIYbLHf4eb_GcYVQMyNb96RIUzK7vEZifsnGsmtwQKn-3NQfS6hTo5WsKHFYNdqfTAa" TargetMode="External"/><Relationship Id="rId71" Type="http://schemas.openxmlformats.org/officeDocument/2006/relationships/hyperlink" Target="https://lookaside.facebook.com/mcl/multimedia/lookaside/?download_info=AZurPP37ZsstbrgqnWyhl5yXyh-LO9e3gfJ2JZvvI6MgsIvbRwQoxbBdSEoozwbz87XNE85KSBskAQd1vm01Nz5X4weybhAe8krDe3roh1zGhs8_AlOVeb5Av1hfq2Dw1BAYoGwb6_as_J52zJqH73-R58KD" TargetMode="External"/><Relationship Id="rId234" Type="http://schemas.openxmlformats.org/officeDocument/2006/relationships/hyperlink" Target="https://lookaside.facebook.com/mcl/multimedia/lookaside/?download_info=AZvJn51eWMeYUGgkXfhsES7jemgEiKuD1C7UBaoyRFVYKWjNWIeGDxg1tVyc9qd7bS0ZCxsFX9Q_MsO_xQqXL869wEz3_pCrH3dEwhKE3ff35FKtcpWH5N6qPeY7WDp5JwsDzvn1A4d5bmlXmiHH61UEcuse" TargetMode="External"/><Relationship Id="rId2" Type="http://schemas.openxmlformats.org/officeDocument/2006/relationships/hyperlink" Target="https://lookaside.facebook.com/mcl/multimedia/lookaside/?download_info=AZvvFyMhgpm44S_UwFmD2no5ue-GWlPrI6cnwnmEUfppHUbHrodloX4TJC41CO4xqPlzmz9rYzpUYUSPYasQZyNpftzr85wiwvFo-ZG36ejDSi9AK6k_dfMWxQEAjxKryy2hewOoDd_KRr7A4Y4Q9V3mgLOi" TargetMode="External"/><Relationship Id="rId29" Type="http://schemas.openxmlformats.org/officeDocument/2006/relationships/hyperlink" Target="https://lookaside.facebook.com/mcl/multimedia/lookaside/?download_info=AZtRXKITyRdqA_vqqNOmWBfdEqR7obBPXGGvVfgsvaGpaV5WdIBo8Ssk-YA72_OIIjRIGt1TdH12wdnOv8TF4F5syzE0wKMH920-5irnwtTwod2vJShwTmxTZc4SxYNCASMfAeYpPGyeNBLJamDEY-j_7kQ" TargetMode="External"/><Relationship Id="rId276" Type="http://schemas.openxmlformats.org/officeDocument/2006/relationships/hyperlink" Target="https://lookaside.facebook.com/mcl/multimedia/lookaside/?download_info=AZtr20e_AqMsnR_ojdoolzOtX_AadBuQMSx1Kab0OByATQK2MbcjP5T4GpRT0HU5ZpcUPYq7c_jYTzsj_4xlpMASLG5oMln63AcFhY46fdyCwYiKROdkuMVPg3ZsuzDTXQSxaSczLyjIuo544BB2c79lnZDh" TargetMode="External"/><Relationship Id="rId441" Type="http://schemas.openxmlformats.org/officeDocument/2006/relationships/hyperlink" Target="https://lookaside.facebook.com/mcl/multimedia/lookaside/?download_info=AZvXLecZmsQ5cxydQY6xF8f9OmqSiEfRq8R7SD82mFNcuGzN4WGAQ6KlpxoJdoNA3IRFQyY0l4WYWG79j234yqSBmAbUTEUzLVN5vOmzT88BFBUZq-h-Bs6jNFixPKEQ8HZODN5ecB6Jxx_estvBUtdT5_8h" TargetMode="External"/><Relationship Id="rId483" Type="http://schemas.openxmlformats.org/officeDocument/2006/relationships/hyperlink" Target="https://lookaside.facebook.com/mcl/multimedia/lookaside/?download_info=AZtF04QQintBkVOvnH4A74CCwvxoIe3iUBOmqAX9Zcs1u5wCBvIxz7ow9nTIif3ATNh5ZxEzQqPX3rXYZG2VGHYVxY3m-APlU5E_FIALe1-oYP6MaWJhvydxmHMvfnBbHpfZhwVuXokTDzeXtpZ1fjSOtTQ" TargetMode="External"/><Relationship Id="rId40" Type="http://schemas.openxmlformats.org/officeDocument/2006/relationships/hyperlink" Target="https://lookaside.facebook.com/mcl/multimedia/lookaside/?download_info=AZtp-MsBmasKjBdSa6pIIFOGgoDVVm89NJvh3K3T3cF5D1tld4EHwoMTaKq00P2XTtjtOVpIwMB1QzFDGIkWLBtN8m5kd_9iy89BTtBYxGHGwZFWl8MAaj4GwS-SmvGDH4sHRKzfZ_rJeTizyq18JudH7_A" TargetMode="External"/><Relationship Id="rId136" Type="http://schemas.openxmlformats.org/officeDocument/2006/relationships/hyperlink" Target="https://lookaside.facebook.com/mcl/multimedia/lookaside/?download_info=AZtiFeQOXYG15kMBQKEgmkMdEKu7dogFMQK6riVFvBPh_xY6TXQ1UFH6o_7kIokJ8HxGHaVaJCceZCc0pzrf-Bz-yuUEBgLNdhoVkWCUONq2tHgL3HUxTjLIQnrMtpqUnTBzSnI6eJAq5km9YNiTcOI5rKE" TargetMode="External"/><Relationship Id="rId178" Type="http://schemas.openxmlformats.org/officeDocument/2006/relationships/hyperlink" Target="https://lookaside.facebook.com/mcl/multimedia/lookaside/?download_info=AZtVuebT2RyEA1aPyTO_FWlnI_-Ye8VehZhJ13L9bd0ysHamI-5BpQeuIvCXKwIHpDv6yNqJqQCZDu195UekYaTtmUuzvSG5Z5rR0wkA1WuxLFAj0PUtwh_jG0CsuV2I02qiGv0t5V94SNLoX9K-QdaLRoI" TargetMode="External"/><Relationship Id="rId301" Type="http://schemas.openxmlformats.org/officeDocument/2006/relationships/hyperlink" Target="https://lookaside.facebook.com/mcl/multimedia/lookaside/?download_info=AZtV17MbyFqXmqn7HYSxFI-q4YP3MbK9hGvrjaxuuCW2Xn-kufNiFd1a6x7Gwdnc4NItyDuJkUs5_UBl7xMLIrkScTu8r7C_mGndBmvNQcwCv4E7SRC3gxdvt-ZcSy5g72JAjYRy8iVm5D-6y-2ceWa-S2pv" TargetMode="External"/><Relationship Id="rId343" Type="http://schemas.openxmlformats.org/officeDocument/2006/relationships/hyperlink" Target="https://lookaside.facebook.com/mcl/multimedia/lookaside/?download_info=AZvmGUkiO4gmegC6PNncsk-wBsVFikoKwMed3-8k3vU8GuhUyN8kgun5TGlnEFyskMWRuM4n6TJRsTyVJVn-059yzgy-2oXEUv3oNXDJp8ktAbsgez9dCDe3enqsx2lELUM7MLT5toB0rB35cl5aZDtr0jM-" TargetMode="External"/><Relationship Id="rId82" Type="http://schemas.openxmlformats.org/officeDocument/2006/relationships/hyperlink" Target="https://lookaside.facebook.com/mcl/multimedia/lookaside/?download_info=AZufqzvXa07Se0fpUw1kxUJCeKN9tB-TQcnLObFUBGZo72YncOP-_s1yIcVECmgtTuI7eCYVs_iV52OezUTwGIJ491gHWYy1fCcOCGCLKP_8AKVkKNEqv1UfznAucEMCKJH_J4n5kjZNUJp9BnBVxIn8_-9I" TargetMode="External"/><Relationship Id="rId203" Type="http://schemas.openxmlformats.org/officeDocument/2006/relationships/hyperlink" Target="https://lookaside.facebook.com/mcl/multimedia/lookaside/?download_info=AZvU9-bvYOQWGc63b2gRQPYhVlrQNhtC57UClveGVjGmpLxXBijwZuoRm_kpYLbM8fTK8s9Fw7Oa5HnJEFS-RWNc8tNGL3aR8wmGXKQULm8n89107lKUm8Sp9TYtaqNEUJf4lN3CfyqWKmoCDtwrFakS_4dr" TargetMode="External"/><Relationship Id="rId385" Type="http://schemas.openxmlformats.org/officeDocument/2006/relationships/hyperlink" Target="https://lookaside.facebook.com/mcl/multimedia/lookaside/?download_info=AZtIU43l6lUffCCsWa_Ktto8k5VB8Qb-Qv62ZhK3FxLUqeluYxHLrl6IMBOS6y_FwEICqN_4OrvpjHAnBzJNhF2haZ_iH4Dq9fnjY4CELb5fdvk5Ct85ajXCXKPgJtQPU_WJ6B6NuZLJxYC753Gp3JclSf06" TargetMode="External"/><Relationship Id="rId245" Type="http://schemas.openxmlformats.org/officeDocument/2006/relationships/hyperlink" Target="https://lookaside.facebook.com/mcl/multimedia/lookaside/?download_info=AZtqxFX5cACR2xqXULA7Yz32UA-9HIrD2fMPetvI-gk-XSsezLWdbIYdpnG0aKxrwL_ujWanhchWCjZN585GE3V6dD_Zw9u7hAByNqdk5b_x1fEnFsbXoA-LNNiUahNzwypSbfN3QlRSH00wMsEyPFr9qbYT" TargetMode="External"/><Relationship Id="rId287" Type="http://schemas.openxmlformats.org/officeDocument/2006/relationships/hyperlink" Target="https://lookaside.facebook.com/mcl/multimedia/lookaside/?download_info=AZsCbAU14UNgRbdRKoOQs399kl9QzSAOWBTgHtbE98zUppiXWvT-OIgEpUXWQRT9bcgIT7bYiWpQr8I5KrVWAJTVj4bhXwgVLagtClQFJ5Eno_UpqxA9gcSMDoelLFYXiDba3hgduIMxg-LqSnpXzKfQNiRA" TargetMode="External"/><Relationship Id="rId410" Type="http://schemas.openxmlformats.org/officeDocument/2006/relationships/hyperlink" Target="https://lookaside.facebook.com/mcl/multimedia/lookaside/?download_info=AZutbjSLGwdA_novL-cFPEU8RJoFiCAEcVgjgBMnWBhhE5nK-wlCdxadFtHgFGJK8gpj5m1NfGLFEpntVHWJ30nlGokgf52Ee2gohmZzSAxf30c-G_rjYC_Rrm7rndX3-F7FVMC-jfw05a29wZbUpufjvZ5k" TargetMode="External"/><Relationship Id="rId452" Type="http://schemas.openxmlformats.org/officeDocument/2006/relationships/hyperlink" Target="https://lookaside.facebook.com/mcl/multimedia/lookaside/?download_info=AZsthwXMeCdqQ4JMmfJq1YCHbGxa21adnAhRXgJ_G8z6rLzlxAycrmdhK8pVUKLldexGCNsvixJLxopU9KPmjOX-Zt9PjbV8EGW80Hud5L-TlnpVW9YS0TyPs1qrzeHEAh5Bry-cczsElsa1Vf2hNAIFz2C-" TargetMode="External"/><Relationship Id="rId494" Type="http://schemas.openxmlformats.org/officeDocument/2006/relationships/hyperlink" Target="https://lookaside.facebook.com/mcl/multimedia/lookaside/?download_info=AZu4bugJREiNf7lvLFIU7bNmkwzojw5oHQ-G8HdOKoes2UHjCOtscqYc54CiUF5f0FcTmeaHW__a04-nxgoXLvVURf8PV_edjj9OjyOXOPQ2DWF5WWcCtonnHs1C8Bu8E2C_ObaPr9nW24tqDp3w5X2HcTLFZw" TargetMode="External"/><Relationship Id="rId508" Type="http://schemas.openxmlformats.org/officeDocument/2006/relationships/hyperlink" Target="https://lookaside.facebook.com/mcl/multimedia/lookaside/?download_info=AZvWVWj1q73Jed8vXcBEHv9ta6BDxKbpSbj_DY16wb-r8T8BAgvaETJOVmH275pMSQ9wE-w486TaQ_7C5EoWwmV2QLKkQinX-dsgeR5h5BMxkTpCg4YrMPc8RCmkmgo6zFHc1DB44X4i3QxTcptLVXfIWKP6" TargetMode="External"/><Relationship Id="rId105" Type="http://schemas.openxmlformats.org/officeDocument/2006/relationships/hyperlink" Target="https://lookaside.facebook.com/mcl/multimedia/lookaside/?download_info=AZtMIsUBfrTOXq-1HnqLELQKgjW6V7Z3tga5PH2ka7iIbhlhHJ-f2d-1Q1PjFZt-vq5Df-YdnU8HRDMejJHnK4Dr_yYTaUredCJ5ImRt39fDOEGMJPlkXLFaesz8nMxwkjO_qMhn32e6DjuBz67UlRQ5QN2B" TargetMode="External"/><Relationship Id="rId147" Type="http://schemas.openxmlformats.org/officeDocument/2006/relationships/hyperlink" Target="https://lookaside.facebook.com/mcl/multimedia/lookaside/?download_info=AZtywgru8SrdicoQqFDJxPHyDoDqkzBI9bhmfgkxqglsga7WSghbpIf9MZo6oSZZ4eZIXAfI5pbD50nMBU4_AoxSN2ap90XnR7Bqx1qk6pRMO7p2VBw1z_Ogxy_hjPOzG6-XvMnIMaXTn9f_DGlW0XW2mZBT" TargetMode="External"/><Relationship Id="rId312" Type="http://schemas.openxmlformats.org/officeDocument/2006/relationships/hyperlink" Target="https://lookaside.facebook.com/mcl/multimedia/lookaside/?download_info=AZv-2v0MXNZFnUVFPRBucnPNGcok5kktK6jmnN2eKTEW-zyzXmItVHZpwy4KJUH0haKlLIoKMEb-blWW9kCR-aZV98EkE0bRYBWdDiD0yIXnFz6V75rUIj-_hroaNbDYBm5zDKC4kLq_SvE_0pqfvrTTUd8t" TargetMode="External"/><Relationship Id="rId354" Type="http://schemas.openxmlformats.org/officeDocument/2006/relationships/hyperlink" Target="https://lookaside.facebook.com/mcl/multimedia/lookaside/?download_info=AZuWlsmFBNCQNrU2qDevmibDdfmaVhNnPn9MgEz9Z1DLVWyTTDbG5uNE09NxIVxAlK_0MXtjIvew4nqMaKEhfeOIcrzWyDgC1_kXIu5gvU8twWx2ZQgoagIh7mE7UgYgX1D_3FewNjhTf_lPXSQP10oOPfmE" TargetMode="External"/><Relationship Id="rId51" Type="http://schemas.openxmlformats.org/officeDocument/2006/relationships/hyperlink" Target="https://lookaside.facebook.com/mcl/multimedia/lookaside/?download_info=AZsLuN_uAI94Hsj8HH_OrIDdj27nii81IGIbAh5hEKAZmwQwK_ilswbkT3afg2YfaYo1LXRugMkWFwL4FyWD8VNd_22_vRKP4H87rkMcZy8X1iWoUj8bAH3zfDe-ptoe2kx94hbH3vNQMEDS-nLWskAuJGz5" TargetMode="External"/><Relationship Id="rId93" Type="http://schemas.openxmlformats.org/officeDocument/2006/relationships/hyperlink" Target="https://lookaside.facebook.com/mcl/multimedia/lookaside/?download_info=AZsjRDDOuk9XME54KYQRFjepbhgyAou7w4lB1pYMhRkiOB2OIWXUjDh8RlGnhrrF20PDt20kJp8r53iAjvwzJLXfP0xccZNeZ_tMb709_4rYDWKjHZXWk-dHq2F7uI564cZM-kBu_TnppauR1bNQPn1A6QU" TargetMode="External"/><Relationship Id="rId189" Type="http://schemas.openxmlformats.org/officeDocument/2006/relationships/hyperlink" Target="https://lookaside.facebook.com/mcl/multimedia/lookaside/?download_info=AZu1CsoPM6uLRwhhbJ4xbZJsi9ESSv8Yo8KpMBPPcXVhwdKG4mx3ywiaxUwcNZDmegh_mBd87ka20K1GBg8GVmj3cU5xI7bGc3MfWaG9QMm-5MqbRa_U4420qt8IJ1J5EGDtN7ZNvyvVMU8vSThskwHG0eK1" TargetMode="External"/><Relationship Id="rId396" Type="http://schemas.openxmlformats.org/officeDocument/2006/relationships/hyperlink" Target="https://lookaside.facebook.com/mcl/multimedia/lookaside/?download_info=AZv3a6_58XWjBZmm96a0s-y342edS_bsWUwN_BDmzBAWnZiNMkqsQi0z5iSTDhWWs96d7LNPrD4T3AQxGWIA2fNJfOPjzEQavx_Y3KmaM3UVUb-bEOIYUYfHURY7QUsYTVH0kksaaiT0KXTV_F5vqCBrkRar" TargetMode="External"/><Relationship Id="rId214" Type="http://schemas.openxmlformats.org/officeDocument/2006/relationships/hyperlink" Target="https://lookaside.facebook.com/mcl/multimedia/lookaside/?download_info=AZtzdrYd50d1WYVz3yoGvKE8wT3ZnSstwP_vIFiRxB6JhOlGUtBlf2cEqgaTIaXM7oc4bPxuzIdBsBnsMhbQCAQv9wW-g9TmzWyEUT3Wq-0RBlE6i7sok8LOFmAPSitEvifZ95Ak2Xmmxiwz0kI4jde4HzI" TargetMode="External"/><Relationship Id="rId256" Type="http://schemas.openxmlformats.org/officeDocument/2006/relationships/hyperlink" Target="https://lookaside.facebook.com/mcl/multimedia/lookaside/?download_info=AZsHQkL6vqzKU6cgwmoDMW9X0aJijf6r8fBvltJyIIQ0skEydBxNH5tupcmHOIz8otB-KCxLBMRX8C8JFAMM1tL1sxJuuhJrQSTrSD1W0h3vrFneIMRrVDUO6z776L9jqPqplSZ71ZCGzrb8H3dfH7gMrD18" TargetMode="External"/><Relationship Id="rId298" Type="http://schemas.openxmlformats.org/officeDocument/2006/relationships/hyperlink" Target="https://lookaside.facebook.com/mcl/multimedia/lookaside/?download_info=AZtabAyKpjC22osEE3VLBcsLdUv7uguuGcQYpJDy7PX0_zC1J5vbRvCQNoPQAFazSWz50BfcUuSdVpbvAVyTM0kL4utVqRoYpwTZ_j-cLhlhkFuZzbmg8d5ydLPVKgs8nrhG0qc3NTcql8DIPtAAIZvRE50G" TargetMode="External"/><Relationship Id="rId421" Type="http://schemas.openxmlformats.org/officeDocument/2006/relationships/hyperlink" Target="https://lookaside.facebook.com/mcl/multimedia/lookaside/?download_info=AZsCUp-Bp0QPT0tqVZlkRHkXaIwelIOCeXNGK1d0sX92ThoN8_qerxIJg9Yi6ImSYsQH_zdJ_JCT4eAuopWIcCjbO-2E76DCknoD4C2aibliZEcMd8QKAnfSb0QoFLrvfzN_ginrOg-P9HUvIHI_KPW5ENFD" TargetMode="External"/><Relationship Id="rId463" Type="http://schemas.openxmlformats.org/officeDocument/2006/relationships/hyperlink" Target="https://lookaside.facebook.com/mcl/multimedia/lookaside/?download_info=AZtKj2pNwlFjYvWCBkYhbWzrHtZpCkuDkE0WegikU_TWDz3xkeWQZoaRlm7xz3Egm1FQiLoVFbpDEJXueQXkOBflx9Hag636CsWyKm9EmKsdaSer8_bMhOEGvYMHqP32Uah01Cn5ID4fI8UayHAymBUtCKbZ" TargetMode="External"/><Relationship Id="rId519" Type="http://schemas.openxmlformats.org/officeDocument/2006/relationships/hyperlink" Target="https://lookaside.facebook.com/mcl/multimedia/lookaside/?download_info=AZv6yBA6ubPFfaEsS58LZnx3kIhmbgoyO4tkQC0BuQRfBX6DR2SGXIb8GsCf8WDiHR7V_EuCznwI_6mitqS3lwTHkrcxrFSoZQrTN0JelAKivWt6EXNHzTbOE7t_Zes5-RejDjbr_-KkFckmD5384tPMs4dD" TargetMode="External"/><Relationship Id="rId116" Type="http://schemas.openxmlformats.org/officeDocument/2006/relationships/hyperlink" Target="https://lookaside.facebook.com/mcl/multimedia/lookaside/?download_info=AZtAvcKxgtN33YGZGh6kw23TtW2vxFdAejt4IK6PX4H8fgGbcW9oiotr31qwW9jJbp6L5DvQBJl1RAM7P9-xtFZRaJJ-B1kGCrF1XlRKsUUrvw2C3OFhOmaNdaj1hYSK2EiQblXlDTGCju6Vot80sz991r8" TargetMode="External"/><Relationship Id="rId158" Type="http://schemas.openxmlformats.org/officeDocument/2006/relationships/hyperlink" Target="https://lookaside.facebook.com/mcl/multimedia/lookaside/?download_info=AZs8pnW5Mt2G3wTfHXAIgJQeF2Sye_dUY3cztt624CLxi3gfAC0fjGNwRTrU28huvtpSxCVnTtAxAob7wNI5V_8Vg8plxUqHE5guzHX2L4jfhNW5CfOcYNCbCO010-XthSiJsU314LeaE94syosXAvdZNx-M" TargetMode="External"/><Relationship Id="rId323" Type="http://schemas.openxmlformats.org/officeDocument/2006/relationships/hyperlink" Target="https://lookaside.facebook.com/mcl/multimedia/lookaside/?download_info=AZu7ORWQ6Vm9Z7HFxN5ZcxUMXaavJRM0-_46EF1nnsHjTswHU-WWM5YKycl7P4cyAo8nIq8g5G1FwrNpVJiQyekHoJE-dpuU4p13AtKsCOikJkO48W0C4fNJOD0VLjy1k1Y3waelGEMOyIzkCYEsAoz98AWF" TargetMode="External"/><Relationship Id="rId530" Type="http://schemas.openxmlformats.org/officeDocument/2006/relationships/hyperlink" Target="https://lookaside.facebook.com/mcl/multimedia/lookaside/?download_info=AZsZHp2CJGinDcBn_vE0uxvZStsiXKQdW4K3HWZ3ELuWfBGDRpdNCZT_NkUA_AFDLhJr3auOfStCiSjNF79ovhDulyN_i9PmiT5gW3Ef5DNkxfNiKKD5Oo_2r_MtK42kzFknLIijpTmt2L7tj0j_rMvMgtw" TargetMode="External"/><Relationship Id="rId20" Type="http://schemas.openxmlformats.org/officeDocument/2006/relationships/hyperlink" Target="https://lookaside.facebook.com/mcl/multimedia/lookaside/?download_info=AZvJuHRXOEOubWLS0h4seq5BfnB89nnpBWc7nIthMkwxAK1xY5ZLR9yk2P9_JtHi-iFil0ytRocs-QdUmpiFnnEDfarq9K4IWnJ1x314y4XYwliSFz_SXp_yq4fE4cKB_ERM_nl7a6YYucgSquK0OcctPWvw" TargetMode="External"/><Relationship Id="rId62" Type="http://schemas.openxmlformats.org/officeDocument/2006/relationships/hyperlink" Target="https://lookaside.facebook.com/mcl/multimedia/lookaside/?download_info=AZt9JAyyA5hbtlMYPU3Fmz3OchBi0HhY9-cSsUY_XTQ7e6NXrPnaJTgruRcdY03Z9g7HAaKcMGfvCrM161MociL54FoGXFmXIbrliUva6UZ_4qCcZq6r_6QJkFEmOfmagwSX7rYPE3ZujcrZwYRDsr34sEJM" TargetMode="External"/><Relationship Id="rId365" Type="http://schemas.openxmlformats.org/officeDocument/2006/relationships/hyperlink" Target="https://lookaside.facebook.com/mcl/multimedia/lookaside/?download_info=AZsVMCQDmN0l7JQhWQx_vQYG1IqVbd7RV_pJ_B5WOoA4GVvP9e30Wuit2R4uCAwTLdeYDPzCpUUoHUpcfyEkZyE2ZrMvjpNlCpku13NRNPvUz0xdhLm09lmjsMSsYtqxZu6PPRWhc_Jw3K5DKm05NziPJhPi" TargetMode="External"/><Relationship Id="rId225" Type="http://schemas.openxmlformats.org/officeDocument/2006/relationships/hyperlink" Target="https://lookaside.facebook.com/mcl/multimedia/lookaside/?download_info=AZsjRG70ryFsW2obWHW5m-A5iqfmOjuygi9XtQ9tvBQLGfXzVHpCO1z8JOiHOOCQy5BvgoR696MPigFZihT394TBON7NRGAG8cYpzKB0oIgFstmUN4qHPjV3thVSOa9ykJNtLZkOdphqzG9vMv4B6JfqQQ2a" TargetMode="External"/><Relationship Id="rId267" Type="http://schemas.openxmlformats.org/officeDocument/2006/relationships/hyperlink" Target="https://lookaside.facebook.com/mcl/multimedia/lookaside/?download_info=AZvLlkLwxboPyPOg0-Q__6Tj9HKq1PS9WqBLsLjJbnfYr01UGcBKQq5rpPZsqB41ideYsmek5Br7nIbYoC_nGXsYdn8qJLCmiCqNIKcjAc12mABKOzUecXT0cBze4d5A8oSdjy1zdmdFKugDRW9EItS8WE4" TargetMode="External"/><Relationship Id="rId432" Type="http://schemas.openxmlformats.org/officeDocument/2006/relationships/hyperlink" Target="https://lookaside.facebook.com/mcl/multimedia/lookaside/?download_info=AZtu0Uuv4Uz7esQHw7qQ8iUlBykOpQqBUSkAOlVKsdCv10_Bo3dBBmYFrtEaeE9t-c1iflwMebooRn-uo7i0wpVPJM97h0qY8wA9EmfrgP4-9Dr-5NQhswK0os0dN1W4-PUxrrkH6iwznPaIyzZxTt7bNnAL" TargetMode="External"/><Relationship Id="rId474" Type="http://schemas.openxmlformats.org/officeDocument/2006/relationships/hyperlink" Target="https://lookaside.facebook.com/mcl/multimedia/lookaside/?download_info=AZt9Yz5Cy8Tg4dKMDrG5H-mo-rm9bly5NkdnLjL3rZwY0rXmtsw4jePyNpBwPHrV5sLc1RLzju2eL5xjgVapy-SnUSnN_9xxBnFzA98lw4Zc6_xjkTN7hKC_JMnzMvSUp_rnxhIaeTyzi20SKO7sMcq_hyRd" TargetMode="External"/><Relationship Id="rId127" Type="http://schemas.openxmlformats.org/officeDocument/2006/relationships/hyperlink" Target="https://lookaside.facebook.com/mcl/multimedia/lookaside/?download_info=AZvqKl3zVPDJP43d5Y6l4hSdu-ijBb1IyGndHQgtqSLVYSZuGNTt_bsNZp4IHiM75_eDPriN_rWjWAHfYJqRKXr1nUNKhkXBbAlCGb-ck2n4NH4OyhD5GD7E2Dc2J3BVQ1CfTQ9rOmYVVt51S1T60KOT0XKi" TargetMode="External"/><Relationship Id="rId31" Type="http://schemas.openxmlformats.org/officeDocument/2006/relationships/hyperlink" Target="https://lookaside.facebook.com/mcl/multimedia/lookaside/?download_info=AZuMFzHokbtB48xhywaDwQ8q8cH_TdDAs-pGpIUARYUGjNV5JVvmohP90V-vufkZ18EKtgO0rJTKK3PP6RpHjqxuuWgnRpE53himLYX4NmEQtoZAT_qTLJyQ9IOvfPWEzbliy8vMulbT6at5LnMwQpCvyqe_" TargetMode="External"/><Relationship Id="rId73" Type="http://schemas.openxmlformats.org/officeDocument/2006/relationships/hyperlink" Target="https://lookaside.facebook.com/mcl/multimedia/lookaside/?download_info=AZtfYWeix6g5YW3bIMXZq-FNS7CNsbzXDWeqPvEwSrGi0cg76MqkSV8LVkIaTQyRaK9tXlODZ6vqY63Ohw6p_CHN7znt49gFARgv2z_ZEnwmr8hDQOIHSvsdXu082lfr4Cjfg-fG3XcO3bdAXpR-ZjJQv1E" TargetMode="External"/><Relationship Id="rId169" Type="http://schemas.openxmlformats.org/officeDocument/2006/relationships/hyperlink" Target="https://lookaside.facebook.com/mcl/multimedia/lookaside/?download_info=AZsoNExg1BGg_M4QKfdQeuGIs2jbOjLMwIZ88pspnDLCwebjn51yLWUmIo8K9r91r6mSwwZqJOZqqMOckWHBV-eEjXGoU3Nif5SVhhgENbzQI7Ysy7RyO2EtX-DfKyzM8MLLKibQLY3j5AZF27RSYHRJEgU" TargetMode="External"/><Relationship Id="rId334" Type="http://schemas.openxmlformats.org/officeDocument/2006/relationships/hyperlink" Target="https://lookaside.facebook.com/mcl/multimedia/lookaside/?download_info=AZs-OAeuNjnJkjMBDZlEHZ6YKpSTJDQkLml7K3aN1HRi-s6V8BGx8aimCM3kzeqMih1FR98yeVkRCEFPcSMXGmLXMMHlsfsSnnm0tR_wIRXKTpA9nY2obmYA2w-mPEVczWoQtYg_RpOgiXcmjGoc8WX6jqY" TargetMode="External"/><Relationship Id="rId376" Type="http://schemas.openxmlformats.org/officeDocument/2006/relationships/hyperlink" Target="https://lookaside.facebook.com/mcl/multimedia/lookaside/?download_info=AZuImL9Q8hvlNzt9mmxGgNuQ8AOdM1oNn9tqrM2efhTCbqW0BjMOPKnKZn7i0TAVxZhzdXgXMH6nBYcGA5oku1zg6YBVfbgcyGQqU5mqOWeTFXW5NJ0NwQWbTkWDW30r_JpeNgshUCGO0IA5ygVMImgq3Nw" TargetMode="External"/><Relationship Id="rId4" Type="http://schemas.openxmlformats.org/officeDocument/2006/relationships/hyperlink" Target="https://lookaside.facebook.com/mcl/multimedia/lookaside/?download_info=AZu7jdDn_Yx4jHnOmzvZWzwAL-3wQpnx1JPl61s-HMCKsb7swydbcWNYD8ImDnKvQ-ZQ-9kjEmhrYTjca4-A_zi3YpeNzGMbC_pYM512HZBqwoIOBYGRgVIu9P4kdGXlD_ieHWZb8RXreaISnt7r-rOQef5y" TargetMode="External"/><Relationship Id="rId180" Type="http://schemas.openxmlformats.org/officeDocument/2006/relationships/hyperlink" Target="https://lookaside.facebook.com/mcl/multimedia/lookaside/?download_info=AZsKaCHeqQDSMhHAbcgGiaVwYslZwPOGNBtU_p1eEcDfHfcU8nP7VsuGcPeh74CPhyXqU51haNiSbaww93YVw02v6ihVg6Kkl4bD9sXN5HWMsoT1wDFZHoqZHzl2hkdv6Trm8wi9H8bw04ra2CIcUaxVLW1W" TargetMode="External"/><Relationship Id="rId236" Type="http://schemas.openxmlformats.org/officeDocument/2006/relationships/hyperlink" Target="https://lookaside.facebook.com/mcl/multimedia/lookaside/?download_info=AZvZWk7Fneihjyp5ttp3BBCv_X4C30OVwYX4a9SFj5if6JaDnpb8VpoYPmdxgYQAYTBDyRFZ0_cqoGcmpCa9Pyoa8gT0PcrNpC17IOJ-8SIHjJCQvwtkm5TwjtTBT7V0_2PWjC7qoB4fNZv_4hFdzF2AaSs" TargetMode="External"/><Relationship Id="rId278" Type="http://schemas.openxmlformats.org/officeDocument/2006/relationships/hyperlink" Target="https://lookaside.facebook.com/mcl/multimedia/lookaside/?download_info=AZt6FyjRUNIL83EZGpCAtc5_Vhkey0H2k63v8SWydLOkCOrBdq_k_kF5ZKPzsG3l6otWW_5B_CBb9iclj_NtzP2oYQV5CvWsEVg1DNJ-BDOrOvTYQlrjn4lOlBQ6FlEnq_DggABnrCeT82sGAoKfo7Ru7tqw" TargetMode="External"/><Relationship Id="rId401" Type="http://schemas.openxmlformats.org/officeDocument/2006/relationships/hyperlink" Target="https://lookaside.facebook.com/mcl/multimedia/lookaside/?download_info=AZupvTga5_SnkWMlY112CW9VyFQZ1CGIKk4eTus9jxmmptjPR9j8tKzSAQlDgUju-cBXxLYzHLIHBcnogEMpJTthbsCUMcB7r8fwS1aKtF4E7tjlVgLWT_Jz9-yl_V3WLTY9dywEIcAVSjvfwVLH4T9dn8rS" TargetMode="External"/><Relationship Id="rId443" Type="http://schemas.openxmlformats.org/officeDocument/2006/relationships/hyperlink" Target="https://lookaside.facebook.com/mcl/multimedia/lookaside/?download_info=AZv35C-KR0pn8uuZN0sNcTwHOqDacQq94M_Oys0ROCvu6dz8vZQv2PTykHQo4nly_oDgBVxJ0LSl-WFjLpjzBQoTUt8kQmoAaLtcd1ltgDzzsTdKbCYxa9rIsSkmBP1nRUveHFWpimjK6sWNG3ipKVGtKUc" TargetMode="External"/><Relationship Id="rId303" Type="http://schemas.openxmlformats.org/officeDocument/2006/relationships/hyperlink" Target="https://lookaside.facebook.com/mcl/multimedia/lookaside/?download_info=AZtuRRcBL52nfOyyQRUjtoVX7EvymJ3RQpvQZoFk_bkd0QtljiV-HUdN7teT4R9SYY6aHH31pi1M8FR8C9MxG2am6D1sMlBE8UiI1DXBnAXNXoWHoD6r0GDIQmLjwsItnKC5vXJDjKyKmer6PabgfqwZnnw" TargetMode="External"/><Relationship Id="rId485" Type="http://schemas.openxmlformats.org/officeDocument/2006/relationships/hyperlink" Target="https://lookaside.facebook.com/mcl/multimedia/lookaside/?download_info=AZt81s_zBhx3WkPvWik1OeSnBXKkiyAe62OEtI9Joo-61q_beub5ejSGoETCwC0E_8maM5n21i2c-JPUKJOatT2ZOxr8mnEIF31lxFVyNmVU8gcCd8bdb-Fx6Owj2mblirzuH5ruWpBCaRmkd-xEM_R6egSe" TargetMode="External"/><Relationship Id="rId42" Type="http://schemas.openxmlformats.org/officeDocument/2006/relationships/hyperlink" Target="https://lookaside.facebook.com/mcl/multimedia/lookaside/?download_info=AZtCqolRJPMSeZOovOpNR_BsWDT-PvzM55CYGgAqayZbdGefrEGjpo6YiRJUNUS0F8J9VXqLFVeCHINkpwpRfsRLf9Dpf0sWq6BkbZhr-e9h0RqfQTKVf3WYyj-Ci0awSmAN-DBTjKkwkpcRRWlPv0_41h-I" TargetMode="External"/><Relationship Id="rId84" Type="http://schemas.openxmlformats.org/officeDocument/2006/relationships/hyperlink" Target="https://lookaside.facebook.com/mcl/multimedia/lookaside/?download_info=AZv1CnZEyjIAnUGkMkm-lkoeAxrR3Ft8wpwp9t2hwjbZT7fSXr1D1bL-Go3O1CfH4KO5O2q_ODTTln7QO973km5MtnMi1HuPZpStBuUa2QDKA70mXEUvfIPlbMnq4aOOt1k1CJF8Hab0WtHqnl2CpQdkyVKH" TargetMode="External"/><Relationship Id="rId138" Type="http://schemas.openxmlformats.org/officeDocument/2006/relationships/hyperlink" Target="https://lookaside.facebook.com/mcl/multimedia/lookaside/?download_info=AZvIImrxTwmgsfYHUkHKjFOy-cqrpR3yA-l-SEMeCBTtEijXfxCVEhD8rs5s2OhH2QPNI7dtp9naLod2nsAEPLadU4p71KyB5M24tFCOkv8NEgCyujXWvgTLw8Y1lRr6wNnrGpHXKsBIMCSooUCXYllc4LM" TargetMode="External"/><Relationship Id="rId345" Type="http://schemas.openxmlformats.org/officeDocument/2006/relationships/hyperlink" Target="https://lookaside.facebook.com/mcl/multimedia/lookaside/?download_info=AZsRlJYL26rhw6b0kHJHBhz_kTNlhf7sPqXoxmBcmjWxq_3g2m80N4uwHggpIesSnDVX9eNyREoTUboYdMSKEurUhsAubzvKNWsnYahtJUFrYjFYF58eInF9-eo4zw-7IOdWY1WRAYpHxw7epe_XrylDblbT" TargetMode="External"/><Relationship Id="rId387" Type="http://schemas.openxmlformats.org/officeDocument/2006/relationships/hyperlink" Target="https://lookaside.facebook.com/mcl/multimedia/lookaside/?download_info=AZs_Ikz2Y17JqCnW_T5gCd_L5eLif6B85q2C6PSIO2XxfGrcd7IvhLLLbagcsozTeScRVM1dR9QN5Zu3XBeN52lnwPP_1Ozd9tjEnW_4k1IMYRQLxcyuKydPGve7RIvq4OvJ9Aic5LoLx2-Vt76Iwgev3oI" TargetMode="External"/><Relationship Id="rId510" Type="http://schemas.openxmlformats.org/officeDocument/2006/relationships/hyperlink" Target="https://lookaside.facebook.com/mcl/multimedia/lookaside/?download_info=AZsERCISl6gI9w0pNLX6grWoIfN2p8_C_PgNgIhZr9aP3-cCDrA5vceM_p5n96Mq0kSClrk1dwYDek6oe2qMqHn6HKwA4FOyWJ63HcqFBcvrs939ngIGzhKI7ilmdpoBCJjNJ1xdPp2MQCmYCd8_VbNYFTXs" TargetMode="External"/><Relationship Id="rId191" Type="http://schemas.openxmlformats.org/officeDocument/2006/relationships/hyperlink" Target="https://lookaside.facebook.com/mcl/multimedia/lookaside/?download_info=AZvUrw1rI4DUe2TnsixqeLZt3M698SiWjHZi4b0cOfB3KGdkhVg2p7Tqcu8i4-u0lJEcCSWuIvTf4ez5q16bDX7xIR2T7SykZ4EMn9yvm1hEs3hsAOm16eBBKRzuD7nYqFCtUema_3_2ZO2aosLq6BEcjroV" TargetMode="External"/><Relationship Id="rId205" Type="http://schemas.openxmlformats.org/officeDocument/2006/relationships/hyperlink" Target="https://lookaside.facebook.com/mcl/multimedia/lookaside/?download_info=AZtC9jjFGc7BF846CsS_ZTsXGK7JtzYgm7p9oqdae89kDf4q9Tef8S-A3v0iUizjtkZzs8VJj2-vMNHYJ00Zw5sMRYWnlul1pgaOacGKhbD5BF4gUlhVAayMpmC0KwApbg7T_-9yc85dtx-CwsVorUG2F9qj" TargetMode="External"/><Relationship Id="rId247" Type="http://schemas.openxmlformats.org/officeDocument/2006/relationships/hyperlink" Target="https://lookaside.facebook.com/mcl/multimedia/lookaside/?download_info=AZtTWKIhf2EErJmUNejvkq9mjCglmqC28Nu_x2YR8ox0IG8qLz3j1P5_nDVSfD3vxuGCScCGRFWDfvzdoRDAQK0xRczBkqdpZsskjgW0Svk5sQffWu1w8gLOAl2eIiWMFsLrLgMkNZzuOWWp0OjiU18BZ5s" TargetMode="External"/><Relationship Id="rId412" Type="http://schemas.openxmlformats.org/officeDocument/2006/relationships/hyperlink" Target="https://lookaside.facebook.com/mcl/multimedia/lookaside/?download_info=AZs2sSf3KiP0CjEyAPMZJCYic62N5cInr8_jxYoidn6BMrnGcCfuaaenoDZY2QcboQ_ihjhOBmH7O_fxkXKTJj6bUYI__RQBiPrtOxhO00T9key8aTsJYJl0YqlXfQLd9C-k1VfizLScAo_69ABIBBv2q51c" TargetMode="External"/><Relationship Id="rId107" Type="http://schemas.openxmlformats.org/officeDocument/2006/relationships/hyperlink" Target="https://lookaside.facebook.com/mcl/multimedia/lookaside/?download_info=AZvAozF2r11uvlrYlNfn6XDE42WqY8MsuQon_KcwP1TkaTcGSmwGj_9_QCFTDlGgsG9dGe54hQQMIbVbUe_jS1XsLvRb_qGFiCkt89nO7i7avWuUQKuUDf4b4YqZA1OU2RmX2J__7XuESMCUqHrepS0ygv8M" TargetMode="External"/><Relationship Id="rId289" Type="http://schemas.openxmlformats.org/officeDocument/2006/relationships/hyperlink" Target="https://lookaside.facebook.com/mcl/multimedia/lookaside/?download_info=AZsrPwqwXFRyivtkuAnwBKKR8GKjsBYuKQRUi4uAQAS-YvmcWIC2qoYHYZKrrIIbJkvMM_PBCteadgkEnKIeEsPCucO283RIoAxlpGPMHHWymbA0xjxua5hxpG40OOz6mKbF_MO49YD_jrwo0Xd0EBBa6eZd" TargetMode="External"/><Relationship Id="rId454" Type="http://schemas.openxmlformats.org/officeDocument/2006/relationships/hyperlink" Target="https://lookaside.facebook.com/mcl/multimedia/lookaside/?download_info=AZuZ6MJQNcOdt7aFgvFgzVJhDfKf2WseMs27ikn_RwXunDNY9ITF9WVC4_AWbX0mnzTfg7XmGc49vRMnLA_FKc2CLYiIBnlgcc32V7qijiFGzd8gWY_z3e-ZU_P3hoZPZuex98HhxfXTl3BDI5D9Bc7CaVlE" TargetMode="External"/><Relationship Id="rId496" Type="http://schemas.openxmlformats.org/officeDocument/2006/relationships/hyperlink" Target="https://lookaside.facebook.com/mcl/multimedia/lookaside/?download_info=AZvPaHMUeuw9litsuoAWHs2Koa-GocnFgugHXgwhsmPukSTV34hy1r4fgZQ2xs-N-w_fMCQ0qZYTTM-G-fjkaaiY8doJw5i7NobtPJ2lXw9Zg2RWWfEJvKk6zNTXOclmztw6b0lQtL6QJqrqnXSqByVFzwYi" TargetMode="External"/><Relationship Id="rId11" Type="http://schemas.openxmlformats.org/officeDocument/2006/relationships/hyperlink" Target="https://lookaside.facebook.com/mcl/multimedia/lookaside/?download_info=AZu6jCN5X9j95_sgl2EfOaW3Bk4yvWlvRsng1nSyeRkF_rx7G3OSelPIimllkxmC_3wzPvWVgwNcCY_0L0msV6n4kf1ClRlv4ZQQHnnhx3rgZ1f3tK8SjG6SDQ6zoaaMBh_-EQTE9LmKLh-c7a2NsakE992h" TargetMode="External"/><Relationship Id="rId53" Type="http://schemas.openxmlformats.org/officeDocument/2006/relationships/hyperlink" Target="https://lookaside.facebook.com/mcl/multimedia/lookaside/?download_info=AZsxZMJOS0GQqdYpN46BdQnCRojbSiW0w4qKmx3mbowQ1xeTEKRhzQpRv1FDJMRQMtH87N7CiTqE86hRfXXKHm1us72J6I1iilZXBYT12AqlTvYMxR2xTewxiBq-smlukfbcT98ipa7vhFeahcQi7xqMxiX-" TargetMode="External"/><Relationship Id="rId149" Type="http://schemas.openxmlformats.org/officeDocument/2006/relationships/hyperlink" Target="https://lookaside.facebook.com/mcl/multimedia/lookaside/?download_info=AZtZhKzeC6fb_05bU51qQZeCE2hjUYZR5f9ms5t8DyzfBDuXkzrrS7I3sxPibPYrj4t8svQSiHHWDUWl3hegrmDR11WMNqL8xwKEYYsso50kCYkJfGq4-TyVQAJ6pUoiszD_6WbiVdDzjIt5tD923zozbSc" TargetMode="External"/><Relationship Id="rId314" Type="http://schemas.openxmlformats.org/officeDocument/2006/relationships/hyperlink" Target="https://lookaside.facebook.com/mcl/multimedia/lookaside/?download_info=AZsWLaJfqMCpW22BZD2TAs7s9ajcG1MLvQFwNmfogNp8U5BfbVkFPafByttl00dVvcZzaT_QVgeWEze8XiKemS-GhLcgGPTxmpHfCH7VnZ1U8-94L1XOwy-62lt5hQX6B0rMfvVw8oSuGruHKrOjhZRp--64" TargetMode="External"/><Relationship Id="rId356" Type="http://schemas.openxmlformats.org/officeDocument/2006/relationships/hyperlink" Target="https://lookaside.facebook.com/mcl/multimedia/lookaside/?download_info=AZt5drFUPfHTYYc-wVkP9uzMmbz9EHTMhzMpbMdmeq67tcZd2TperxA-Ad_j418wpKI2Rmc4iNxDOhHl8w0NhaIZ_Nvn_EZZfHDGL7yejfDVzjaNWad7fK4nilYdaHf6GdyAB68KsP4G5XOf37EG7PCfFtc" TargetMode="External"/><Relationship Id="rId398" Type="http://schemas.openxmlformats.org/officeDocument/2006/relationships/hyperlink" Target="https://lookaside.facebook.com/mcl/multimedia/lookaside/?download_info=AZt4Mk8PMKZ0Z1HsjovqatE50a-xJd_9j6pIsOxwWxSrF3ReWNLGQswro_HVQut07i4B6eHelCSzxbNkfogGdDC2IAOucAMMPVjw2_bv_Nvgj_ldgAYS-QphY8YKlRkTyDc1kkMiIjM-4tlzHJeQcl0d4Ck" TargetMode="External"/><Relationship Id="rId521" Type="http://schemas.openxmlformats.org/officeDocument/2006/relationships/hyperlink" Target="https://lookaside.facebook.com/mcl/multimedia/lookaside/?download_info=AZt-ANEWe5C4G_mX5XLjbhABK2wXJa0BBo-U83ziF567bvjyuF1scHZdACLWG7WvtxFl5qoELzft6d975VB8MkKkNli6ESKGrNxa_7khtiFIvR09acdCwSsOJlrzXEAM5Q8sUwf2cgDv26kjF9NokTFh_6mo" TargetMode="External"/><Relationship Id="rId95" Type="http://schemas.openxmlformats.org/officeDocument/2006/relationships/hyperlink" Target="https://lookaside.facebook.com/mcl/multimedia/lookaside/?download_info=AZsde-iOhY7E-DdQIEg8_zTyuLIO7RjVj7E8yPaomf1tFbairaxsWh6PasLNcQ7fS8LdOHxNYZMhWpB1mhJfUJsc0avJL4Ud6lpRupYC51BKQ3bvcV8j4bz9_qjdmvjL5pviS2ZruIjRsUplkH4om6x6gToh" TargetMode="External"/><Relationship Id="rId160" Type="http://schemas.openxmlformats.org/officeDocument/2006/relationships/hyperlink" Target="https://lookaside.facebook.com/mcl/multimedia/lookaside/?download_info=AZuFyQ-1uSu9MpPNnij2eLErejZV9u5YC0gYb63zNKYeiTzYNL0s5IbiNJ7lbrsMH3STalnqzaxUiLIeAewjlj0Ut4qA1AVKa0fz5Hxe3YFL3qmJXKJ-8E2lsW7e0M0FLdXcJOtx_bREafwew_bd0kjZDr4" TargetMode="External"/><Relationship Id="rId216" Type="http://schemas.openxmlformats.org/officeDocument/2006/relationships/hyperlink" Target="https://lookaside.facebook.com/mcl/multimedia/lookaside/?download_info=AZs0RFOm0oyB3cAbD2C8PGHZOc2TfKzOG7RPjw8o76MY3Bz2So_IQOJqfEjWpBelZu808V_8R5VrtvjPcdqytnNXo9pI9qZ16bPWKRpHoYshPJRwlu68e_5xaa-7X8YC4G9e7O9isMlrdzn4kEAxcRpWFxY9" TargetMode="External"/><Relationship Id="rId423" Type="http://schemas.openxmlformats.org/officeDocument/2006/relationships/hyperlink" Target="https://lookaside.facebook.com/mcl/multimedia/lookaside/?download_info=AZta-SfCeuaKIRX3Mscli68wNC_R7sXxUnRC5-osQxyZwXT1LkhoqmGigNfL8s7-U6sHWUzhRRdB5Py2mcYFBL4-gMQ6QEJ6peyy35khAiIzmIGxbm56tmOVLpXxv7WzWhvM7fXZaQ5VUHRl5hRdwW2tSeFp" TargetMode="External"/><Relationship Id="rId258" Type="http://schemas.openxmlformats.org/officeDocument/2006/relationships/hyperlink" Target="https://lookaside.facebook.com/mcl/multimedia/lookaside/?download_info=AZvp_kSQjT7-FRJLU9BVmDn2licsCl5bCqENcAZCTMmF5yHwqBF1eOXwm_ydmhgPfg7m3KgsQrLgP3Ye7giCeKn7NpTQFvNbcHRyfhH1uxLGt9Ict2tffmz9GW0zfQCEk-G9PzY7X6Tj5SMqdfzDLJOzLlw" TargetMode="External"/><Relationship Id="rId465" Type="http://schemas.openxmlformats.org/officeDocument/2006/relationships/hyperlink" Target="https://lookaside.facebook.com/mcl/multimedia/lookaside/?download_info=AZvC7vrX85U-ov6kk-dgW9zRe1GfhMMX7vOVbHdFyu-qZON89QPz4LQXHWT9CV1K_847jQa1LXrYJ32mi63AkXwj46Q2AbgzlIVCF_a4Ztwo7ROIZAkBMkJDoopkjw3wt1J6yd91DlvbyLSPB3Mvur0DPycK" TargetMode="External"/><Relationship Id="rId22" Type="http://schemas.openxmlformats.org/officeDocument/2006/relationships/hyperlink" Target="https://lookaside.facebook.com/mcl/multimedia/lookaside/?download_info=AZtTqMifWD3J2UjbFA1jDqzkIvIYAOpEXqQQ_B9sAtssAMJDkVGT_toAIzGhIb9-mwSQZ6jTPh6TEUmqAowZVhetbVNIbQ1NYE1FxMoIhsbOzRXRqU7fKeRTH3txmIU3gE6oAAcG8gt8CC-bqRGzUlbeQA4" TargetMode="External"/><Relationship Id="rId64" Type="http://schemas.openxmlformats.org/officeDocument/2006/relationships/hyperlink" Target="https://lookaside.facebook.com/mcl/multimedia/lookaside/?download_info=AZuHKYksMPhEsB7Mg8wUzcEcpSNUC4G6KY1Ii0F_WFy9_YFw4NVFkS3weSK11zDBVQ3RyFAyVcnirN4uso4trEMLnEqh1bYtHVmIxoAxRzhZVEFi9HHX9vv8_wP6hQ5D139wi3Wnju37o6ohEPA9w-zmPVmv" TargetMode="External"/><Relationship Id="rId118" Type="http://schemas.openxmlformats.org/officeDocument/2006/relationships/hyperlink" Target="https://lookaside.facebook.com/mcl/multimedia/lookaside/?download_info=AZvdHSiNw0mswv6YAzwDwwhdNWmaXjS8Tm7GvnK2TN7bHg8uL-cnGMB7w5JeBE_gugoA7XKJNp9Uz27I4_q8mVeper0h3IdUdMqfbXqlLcSWYHYSCv4XjLNVRYisJu5mZ4wn0hb_hV4I9_FpMxyZLfaJm2hm" TargetMode="External"/><Relationship Id="rId325" Type="http://schemas.openxmlformats.org/officeDocument/2006/relationships/hyperlink" Target="https://lookaside.facebook.com/mcl/multimedia/lookaside/?download_info=AZuFFsPe-TongspaLOEeNcSoH9pP2tvUF-usFUiVcBDPWNvPdZdNKZcdh3C462okM4Q66GumGvnzzBppSeHWW1bgmosoaCB4srf9o28h410pgFZxyvKgfMCgO6Tu3aaf4cWPO11fD0d6NK0vVt4PwnOVFPze" TargetMode="External"/><Relationship Id="rId367" Type="http://schemas.openxmlformats.org/officeDocument/2006/relationships/hyperlink" Target="https://lookaside.facebook.com/mcl/multimedia/lookaside/?download_info=AZulPtGCp-tj8HWlkjPcVNwyvhbYX-M3se5GjdXGjc0fYhXSYNQTucxOrF_H2lfwGxV1a3YsYARpFhm-jauC5oJbaG7AQKDZLv3Um-L0alQUWTftk-N522csx40i8wVCe0S7Ktborr5Qvy15mAqeMgnAifU" TargetMode="External"/><Relationship Id="rId532" Type="http://schemas.openxmlformats.org/officeDocument/2006/relationships/hyperlink" Target="https://lookaside.facebook.com/mcl/multimedia/lookaside/?download_info=AZuNpPxdlUYydv4161Gy7PO24nENJ5XDZOXzxr8HaqPlzodmrvYL6aCVhBp13ZQmJ2gtcxLSTd6N2cashJZ3QOJiUcOe9FGflMuN05Xs3KNuSGSVFCD10b4h2bldJDvWqjl1NFLGrppeqY2tw9Bj_A45H7I" TargetMode="External"/><Relationship Id="rId171" Type="http://schemas.openxmlformats.org/officeDocument/2006/relationships/hyperlink" Target="https://lookaside.facebook.com/mcl/multimedia/lookaside/?download_info=AZsgbio53S_nIcPtoEyTAPgQv7LQM8rvWzpyMdjRepP3gqK0nFFKr3yryhukqI9AQ59Dw2ToyW7XtgrbhiqBLQjvbchOoFSeDe7S16hLvIUEiWH_NzIgb9tnJushHLFOvgFbUw77f1Ep_DZjFxXB1Vik8VSR" TargetMode="External"/><Relationship Id="rId227" Type="http://schemas.openxmlformats.org/officeDocument/2006/relationships/hyperlink" Target="https://lookaside.facebook.com/mcl/multimedia/lookaside/?download_info=AZsvBGIAWKnh-IKIawP-k8Ra_5lzvnAAU42W4T5gXd1eNVRYTlckwfzZm7fRcftDqp2v7DebgUP1dAypkbk_6nj7JJlG9W8Mu2X4BhvEKT_4WhjrgstfvysCd55ngJYZ0UwL79fDJwrpup2tYnzsi2gY9bgq" TargetMode="External"/><Relationship Id="rId269" Type="http://schemas.openxmlformats.org/officeDocument/2006/relationships/hyperlink" Target="https://lookaside.facebook.com/mcl/multimedia/lookaside/?download_info=AZuHnDxwqumFPnHofzEYw7WAuSVKnBncFxkIgGbqFbHIVPASYrSve-LPpqNrUocjpQsEhVbTx3yo6EFbN3GMFW68aDyY0j5RTSpthbQ2HfzVos9hsgeBbwl8rcFYdesRiAqyQF3mQlTyfEounVGjBIeTWK5F" TargetMode="External"/><Relationship Id="rId434" Type="http://schemas.openxmlformats.org/officeDocument/2006/relationships/hyperlink" Target="https://lookaside.facebook.com/mcl/multimedia/lookaside/?download_info=AZsVibyBrkc6NnjPxALkTQNlyn569Gmf-jY2PbcPCqaEfWlrQsKOH1AB-kMZDjagL0nPe4dV_ytbNyVe48Jjx5hyhPsPxB92fLrNQxvW1bWODck3oRI0HHCUkH-RWSoh1B_QhIstN3ZCz5BnRPEttLy2H23W" TargetMode="External"/><Relationship Id="rId476" Type="http://schemas.openxmlformats.org/officeDocument/2006/relationships/hyperlink" Target="https://lookaside.facebook.com/mcl/multimedia/lookaside/?download_info=AZuzhGON4Df354wdBaWm4ZpEa-o6Buro_Jk7j4IRH9ybfwBWWs2shg8m_BTHXYE_X5o5n7E65VRLcEl6FNGbYWCM-Y8fBH9e9ebqCCrQwgTt_Wjt3nmIXJpLOu_SlfQ2IVbjIfgGXUzhJK7bLuOS4no6aOg" TargetMode="External"/><Relationship Id="rId33" Type="http://schemas.openxmlformats.org/officeDocument/2006/relationships/hyperlink" Target="https://lookaside.facebook.com/mcl/multimedia/lookaside/?download_info=AZs6AXY6jAqLQwTJ2N8_CgBi4cX1bg5PHRxhxre_6SE_6CENOXLC6O1-X2sHIY7nkir6J8LCc213F-lyazo8IVsLD9o41Pu7Jlwc2SfB5kjTALWTgC2-Yk_AXp-zsdhLlFgMkr76MLH3HlqyyEmQy-ebTFbl" TargetMode="External"/><Relationship Id="rId129" Type="http://schemas.openxmlformats.org/officeDocument/2006/relationships/hyperlink" Target="https://lookaside.facebook.com/mcl/multimedia/lookaside/?download_info=AZsCYga2zP9OEx1HDgCOmjMXVQvA11HbXB5Lco8a8cfdrnUTWSdls9_jMFgN99cLL--lfVb7JE3kTCynS_cDUdwx346g_PCPRfAhPa1WVDdugPIxkIZMmoVAzaPbyPBTbiQaxcBSEFPyU_yQL9Rg8npgRjk" TargetMode="External"/><Relationship Id="rId280" Type="http://schemas.openxmlformats.org/officeDocument/2006/relationships/hyperlink" Target="https://lookaside.facebook.com/mcl/multimedia/lookaside/?download_info=AZtERiSdj0BeFCXbE0OtpR_v_fWcFhuJFj_L1bkSpsPmF_ZNuMs7ddW2MnaSgxAaWmOiukF6xXazusPS2yNZJ_6S_f8ZpnPbOKCM0UhkCfdQ-LUyxqJbd2PvHvTwnwtR8jrr0gfq3Mzh-sxwTSHh9O_eHiId" TargetMode="External"/><Relationship Id="rId336" Type="http://schemas.openxmlformats.org/officeDocument/2006/relationships/hyperlink" Target="https://lookaside.facebook.com/mcl/multimedia/lookaside/?download_info=AZvWBG6qUmnm3e8jE70wgLL6QyI7_9Vmsg6SxuBnjVE-JwAr-D3dPD1GZqr1QA3oH5bTMnc43-B0sPXa4uBtajkwYI33YmYC10E7_XYlADQ9oUbHUpduqpVLCtvmH0henO6RP35z1nlVTuryTkCXtpeFVLc" TargetMode="External"/><Relationship Id="rId501" Type="http://schemas.openxmlformats.org/officeDocument/2006/relationships/hyperlink" Target="https://lookaside.facebook.com/mcl/multimedia/lookaside/?download_info=AZsDNVC11RqpGxkbE8IPEiXmX28xXr4W-bQfBx-ZSJII7z9vrihPUF7kGxrqS4BjC3h-KrFkb7atUhwZB1yBBK_qH174_eGCbY84CNYPzP1Lni8GaFZVZDo2TX67-CT7ihdckK0vBNvRk9B4djHxVtK_UdvB" TargetMode="External"/><Relationship Id="rId75" Type="http://schemas.openxmlformats.org/officeDocument/2006/relationships/hyperlink" Target="https://lookaside.facebook.com/mcl/multimedia/lookaside/?download_info=AZs41eGyQZeV6H4_v4zsiBTujXYrFd2wd_BfZ_UJBjbG2HIlV09u0SQVBhbr0F4tFGP_AwKfYtVsfoSySMLb1i8LAX1o6vnVEuMXjkskWGzoF-0wR0AJWhI4AMq1uMJEjqXRLpzahKG-iUWakGC0SIxpwzQ" TargetMode="External"/><Relationship Id="rId140" Type="http://schemas.openxmlformats.org/officeDocument/2006/relationships/hyperlink" Target="https://lookaside.facebook.com/mcl/multimedia/lookaside/?download_info=AZvTGUQgkocIt72W7ocKgpQnRVQFILr_8JLoQVO1AeEFwAgrpC6EkkVS_g1dmp5Pgg2zUjVMoje-3W2NYZlWq-djBs5-w-VV5cptVUZbfkexboslhFa971YMYU3Wq_BmGaZG9kNjSar_YhHyb5U3fjidlVk2" TargetMode="External"/><Relationship Id="rId182" Type="http://schemas.openxmlformats.org/officeDocument/2006/relationships/hyperlink" Target="https://lookaside.facebook.com/mcl/multimedia/lookaside/?download_info=AZurxyKxde1AbytVkyq3dOYUV50QRBpC5jPPgr9dsyTMlfnVm-xInPy6E7ocbrGxsITcd1xhW_dQpgr2xe2in6sIqMqh7OBhIsQ8GudiHCu6JOhe3ChVyT9DiJsXOHCLH05m_1_XnYtfV_KyYzV7MF_3mE1m" TargetMode="External"/><Relationship Id="rId378" Type="http://schemas.openxmlformats.org/officeDocument/2006/relationships/hyperlink" Target="https://lookaside.facebook.com/mcl/multimedia/lookaside/?download_info=AZtSNTyowCQcbC96ep8Bos9I4Ikz7uwW7GcoDb_Tg8tQgnRaXtlmIr7OdRgPk2QNxFJWKyVAjORsZvgkGZDmDwAYtk4EwDKlHWvNGfdXNgcULyyor1DMtg68ftVJBv_P1dMljUR0zSzUtUk5OhXiG95shuo" TargetMode="External"/><Relationship Id="rId403" Type="http://schemas.openxmlformats.org/officeDocument/2006/relationships/hyperlink" Target="https://lookaside.facebook.com/mcl/multimedia/lookaside/?download_info=AZv3THoC5RZRAXac3oNsPadtKCtuGPbkOY2chgdWgKG3Pr8Yo9UOT-_eILFE_BPbQ3rAT5Y4a60PsL17r_EAOtCBBCagQ9R-1RB9ppM_61a1JayaYsXizsup3AsaGC2NjTmjkfQIhaKYJS6KFPHzOE96O_N-" TargetMode="External"/><Relationship Id="rId6" Type="http://schemas.openxmlformats.org/officeDocument/2006/relationships/hyperlink" Target="https://lookaside.facebook.com/mcl/multimedia/lookaside/?download_info=AZs3hdXZY7yuZ0VeQp7AXiEOxd-h-AZ_JBjrsVKSA7O389brS7N9g2uGJf54ODpWKiFaYhyUeS4e7qTbqKDh8w9qnwHDANOVz5cc7xVf7TAH2ysw5y7S6BcFs6y2BaJHJQ2yWT9PFJmxLoR2H7GQCMR0CW8Ztg" TargetMode="External"/><Relationship Id="rId238" Type="http://schemas.openxmlformats.org/officeDocument/2006/relationships/hyperlink" Target="https://lookaside.facebook.com/mcl/multimedia/lookaside/?download_info=AZuAgXAn7a88shq2ghyPb5lbrd7G_cXuiRzOmEIYWdZhlLXLoQ22rSJc6c2HrXQ8dNQCbtPA9140pCYB0zDhgd-Zegvv3d_dwyEGLW3eZh7lGxUEhaz_e2pZvwe9U6R0XTXS3rfS5vfZO6vgMpZdh-5U_-pH" TargetMode="External"/><Relationship Id="rId445" Type="http://schemas.openxmlformats.org/officeDocument/2006/relationships/hyperlink" Target="https://lookaside.facebook.com/mcl/multimedia/lookaside/?download_info=AZuMtW8ocSnq0imlO4uu-77EqFdv0sbNYAnAJhxxaOS88LsvbPAqb7FRuarK0UocjpI3zv8GMzBz73tceGwqJKYoJp1mGsNem8r1CBQHD06ol_B3SL2QrOXx5pHl38NlpjMhbFw1XfvO3dLgqh3a_6EMTZUK" TargetMode="External"/><Relationship Id="rId487" Type="http://schemas.openxmlformats.org/officeDocument/2006/relationships/hyperlink" Target="https://lookaside.facebook.com/mcl/multimedia/lookaside/?download_info=AZuKC1gMFYN3tbLQXy0tfRV2dfz1kij7buNRn6qqMGMbpJXShWenCR7aD-FitrWhWhlWkt1MdVw3M4d6aDfWiK8aqiygcqOv_W8TjPGgzJNqknz4YZmD3wNBqk5i2hBEA4y4rTXYWgb3LaHcOsyNp-bp_Xw8" TargetMode="External"/><Relationship Id="rId291" Type="http://schemas.openxmlformats.org/officeDocument/2006/relationships/hyperlink" Target="https://lookaside.facebook.com/mcl/multimedia/lookaside/?download_info=AZvS9cwT552_kqmx78MdFTOpsR8VlP2alK6LtNiSQDoLcA6G1TNW255MHSDdPOQEgOebTQL2NysgRlKTwwqTfuc5JxJb4FWRkrKizniz_FGYnDOdohdNR0jDdmxqNHa7dNhQC-tpj9q5nIs5BDQFVvfbaJsY" TargetMode="External"/><Relationship Id="rId305" Type="http://schemas.openxmlformats.org/officeDocument/2006/relationships/hyperlink" Target="https://lookaside.facebook.com/mcl/multimedia/lookaside/?download_info=AZsiy15H82MhrlL8pW8XVLeKRVS5UgWTynbubfH-bbxYwRDJZBAlyRvh7cZ-CGfYdgaztBBVgi7WE2WhXXvZn8R0ERg_0HOPCgFT6SO_nJbUvG2hfDB8g3DJ6FomAW9xsW5cEDZzcsLFi5vZbZ4vTCNtEjmd" TargetMode="External"/><Relationship Id="rId347" Type="http://schemas.openxmlformats.org/officeDocument/2006/relationships/hyperlink" Target="https://lookaside.facebook.com/mcl/multimedia/lookaside/?download_info=AZtZN2seVQpvg5k1okIARtrOiu5NQWKj-wMrtKQVddFsM5zpPaS0ZMYjGmP1OqM8R1gsPAskYYwBg2WuyEsE0gNm9C6y6pJpBWhh0NB6resmgXwf5iRaWZSTPpZtxYsdHIjCZEapwgb-N0wfLd-L7lX7_qIY" TargetMode="External"/><Relationship Id="rId512" Type="http://schemas.openxmlformats.org/officeDocument/2006/relationships/hyperlink" Target="https://lookaside.facebook.com/mcl/multimedia/lookaside/?download_info=AZvnuOpjoQ2vfriH-PzF3oTddP9CqKmyJsuaJ-ZPc654Ti1XQ3CGsAmaSocH1MBmE4WHLaOFRZHfOSpLhiZfcCu6FgUwrUk7LqASTxuDM9L_6UdACHb8z6cPoT0o1xk1cgsPa0p0wAof30t5JYtMvOIvjPBU" TargetMode="External"/><Relationship Id="rId44" Type="http://schemas.openxmlformats.org/officeDocument/2006/relationships/hyperlink" Target="https://lookaside.facebook.com/mcl/multimedia/lookaside/?download_info=AZvmFEoZyYqwTt10zyCRJiLrrZ8Z9omFWUEtSNvH1fkxAVkGaiI465UUbYw3dceew7T90Nnnv3cubvI179osEbuUyaWAXnfFCSAjfkYGMO78OSfpF37i7Ym_uRCEIfvoRCMLpF0T-vIu2pYuh6ItSkcyKKE" TargetMode="External"/><Relationship Id="rId86" Type="http://schemas.openxmlformats.org/officeDocument/2006/relationships/hyperlink" Target="https://lookaside.facebook.com/mcl/multimedia/lookaside/?download_info=AZtl98pi4kfOaAhd0S2w-f6nSbVkUVEEPTKt_uX3PAUL7XLSHlASdB6omFFQ3KZLlX8M84g9APINVyE1cV_5yWEMQsFEE4L5FDrED31ZhLELH68tfkydQyBBszigWvYQcdsTgDb4klBeR2dHm-mnxzUOcBI" TargetMode="External"/><Relationship Id="rId151" Type="http://schemas.openxmlformats.org/officeDocument/2006/relationships/hyperlink" Target="https://lookaside.facebook.com/mcl/multimedia/lookaside/?download_info=AZua6SxfBajmDaOmAc5_MSV8qN10ri2DHa2Gs0y_bhPOvrgdJ_3r7U0oi6yQdvZkus0ShaQHusj_lkHnqBSf9jXNEYRhNLkR9B-zj9Nc-XGN02sU7eHx_y8buLKz8QlQu30tcb0JD-kRkMn16E4-d-q4GutC" TargetMode="External"/><Relationship Id="rId389" Type="http://schemas.openxmlformats.org/officeDocument/2006/relationships/hyperlink" Target="https://lookaside.facebook.com/mcl/multimedia/lookaside/?download_info=AZvsEWX84z_XRvg9I17mY1aFQQcUjP27e0cYUmzuM_nYphqT1oKbpGFv-ENGctBPwfCW97cUk3DamCRZagCxiNpQ9W436HTvEMNdDg-v9v_DKRn1LNgLb2SWJrGNBdWjk7PAVclYDc5fC43NNOY-U2pxAdw" TargetMode="External"/><Relationship Id="rId193" Type="http://schemas.openxmlformats.org/officeDocument/2006/relationships/hyperlink" Target="https://lookaside.facebook.com/mcl/multimedia/lookaside/?download_info=AZuKBsOT_utwYcF7MN6KpVFBNwZOMJpt-Vy2Kg4Hrxif8BpFYg_8oLA3NW7EHuF3MBNn7qfHyaOpFMbKWF7CLwmFHOKCwjik9EmYYQK50MtcfSiHG6_LtGhbLgEXcIq2zeTgMkNXylwhIFhaVUR-rq-a73al" TargetMode="External"/><Relationship Id="rId207" Type="http://schemas.openxmlformats.org/officeDocument/2006/relationships/hyperlink" Target="https://lookaside.facebook.com/mcl/multimedia/lookaside/?download_info=AZvL1_IVOaJPXSbfPsme656Q7uqYoFe73Jxe5HPPP9NXeryg0R6CJm9WjvGbXvW2hZkMLNMT8Tu3UMUS6RtN6hZMeex_Atz8bzU6iU49H583FkOIGOAGZnmaAZMWaYmAD71fzBuCzm78vu4yUuf3v8fPuTTH" TargetMode="External"/><Relationship Id="rId249" Type="http://schemas.openxmlformats.org/officeDocument/2006/relationships/hyperlink" Target="https://lookaside.facebook.com/mcl/multimedia/lookaside/?download_info=AZvQB7e7PR-TW1X0_p6zWboDve0xtCFIk3Vam4WcIXIH6xMSsKyiTohvd8Wk5Fbdy6Tr6mxB3jUi2-JY2mSQEwDnrKOZwqQfzqWBNL2plE_rioXC6PcgZr3IaGe4QVhIqfkWCkVhKIkGDsyVxbSYVPB321TB" TargetMode="External"/><Relationship Id="rId414" Type="http://schemas.openxmlformats.org/officeDocument/2006/relationships/hyperlink" Target="https://lookaside.facebook.com/mcl/multimedia/lookaside/?download_info=AZvk8LlJlgA90XnQR6yVhYS6PGYfFafNoLnTyWcK9fjCbOHMtM4FB9mYvGLM-aMR6hRwAqnSoqdc0yBxiG-i7ZkSukuIXhsMsRAc0rl5y6V0ujSN34e2pf4Mqj2BEudLNqQ48b9Gr5f-ZAAvsncBT45HfPTl" TargetMode="External"/><Relationship Id="rId456" Type="http://schemas.openxmlformats.org/officeDocument/2006/relationships/hyperlink" Target="https://lookaside.facebook.com/mcl/multimedia/lookaside/?download_info=AZtADr6p8YukAx5leTo2KgjMfSbr1Y8SuAWajBT81k-w3zKQcd_Sq0C6wU_gL1dd9PlJc9HZoCXTT-EvZOGd5e9P4aVGT1M87izHqUnacBliHfozl8_4zpdlGhG0f3wkbp69yaWrNJyOka5X1qxE7fR91vk" TargetMode="External"/><Relationship Id="rId498" Type="http://schemas.openxmlformats.org/officeDocument/2006/relationships/hyperlink" Target="https://lookaside.facebook.com/mcl/multimedia/lookaside/?download_info=AZvbcxraN42QWIJSerq4tqUo0FDa1xqG8RTmDZVEf2BvChsU4fueQWO8xDy1w2pP24FnvXSpEvtqj5Nx9QvbKGNg_xvVInzR1-LSAy2KwlosJJ_6tdfNcYw4PMPPjheigIKco77FBQIrffr8LGMj8a2xofE" TargetMode="External"/><Relationship Id="rId13" Type="http://schemas.openxmlformats.org/officeDocument/2006/relationships/hyperlink" Target="https://lookaside.facebook.com/mcl/multimedia/lookaside/?download_info=AZvBTx4281-_CsLnauotRbSfIh-WQlTXbXep74qd4RmvYk6nE40D6JxaI8RqpWgLL4FwzR-SbZD1J--NWi2PGwdAgVvH6EuCjr1wzoPx_8i1bvBtt9wkh1vcxWICC1yA9Ylk56B5pm4adGkrLlwX7Ba9rzA" TargetMode="External"/><Relationship Id="rId109" Type="http://schemas.openxmlformats.org/officeDocument/2006/relationships/hyperlink" Target="https://lookaside.facebook.com/mcl/multimedia/lookaside/?download_info=AZunwb7EZgikZLWbHoXDgoeiUYIZPWOnXPMQdlOvPAVHjNkXsPJVv-B6GJ6SOVDqAlT3loBRzeaUCGiYO1ZswwHqIlrgRkxqbkRH2yWp0Bl9qZvSIHRP4Mn_ASBUCHwXWm5vRpxtf-SOkOWYesh8NDEqRZMagg" TargetMode="External"/><Relationship Id="rId260" Type="http://schemas.openxmlformats.org/officeDocument/2006/relationships/hyperlink" Target="https://lookaside.facebook.com/mcl/multimedia/lookaside/?download_info=AZsns_f2dvXaekgTxcfq_H-FFakh2wFSrfA7a5L3H4fWtoUCAALjB8KFalb_mFU7vE9w4LfjooYLQnB7o8K--raAn6bRXzK51EV9DbBqUgVPvi3W_R4AFumrtuRBj1GCA-JGQmIwDtso0IfKJ5PRoPD1UZr6gg" TargetMode="External"/><Relationship Id="rId316" Type="http://schemas.openxmlformats.org/officeDocument/2006/relationships/hyperlink" Target="https://lookaside.facebook.com/mcl/multimedia/lookaside/?download_info=AZv2xRwuXMIKmLHrkJ1GihSUOdXRIspKhyWGuYkzmuG7bDZZsrNFuAuwtg5Du7BgCijuTsK4ZeDr8-mkkhUM6UZkrXIfgHprq5YkQOEEKOpH2T6LKbj09xX2oDYQOULaKrWfyQfkGLPoUfIaQJKiMeZof0Q" TargetMode="External"/><Relationship Id="rId523" Type="http://schemas.openxmlformats.org/officeDocument/2006/relationships/hyperlink" Target="https://lookaside.facebook.com/mcl/multimedia/lookaside/?download_info=AZuesaggHRpZq0fK3IkRBiGYagNGPIrZq1BngpuexLhLQlb-w1JAtFVufLCkQhr9XkGEkOQE2LT_hvPNbDz6lG8UO281DH-pIR6Xw1HNQI9cmRjOqeSgQuKm_-BOFzMWx7w-Ffp6K57GyhLEVTthAzvkV_o" TargetMode="External"/><Relationship Id="rId55" Type="http://schemas.openxmlformats.org/officeDocument/2006/relationships/hyperlink" Target="https://lookaside.facebook.com/mcl/multimedia/lookaside/?download_info=AZspqlmspp7RrCYOrI6mCqIm-S3V1v4f1qlECopA7dtENnD3Wiy9aY2tp__--btI45bb7cPxd0DjlCcd_NR9pHNZGTsmtGPXuFjTpG0SJq7IJWwLrg3bRAlRGj37ZFnSWNtK17DKsAJQIq_V4IM-lty0Zfbq" TargetMode="External"/><Relationship Id="rId97" Type="http://schemas.openxmlformats.org/officeDocument/2006/relationships/hyperlink" Target="https://lookaside.facebook.com/mcl/multimedia/lookaside/?download_info=AZscYtzyksKILgLa9Hufa8YHMYVmn7HPhVIgKSyfqYq-4TATemiSi3gK0Iek2BllSrzxzqYprcq5u9dS9WXx5d6UbKcFzS8NXN7KIYnB2dPJXpkbpp9e2t2pg2Yod50SSiiCLenkCpaTEgSdEYwCYmAYtxI7" TargetMode="External"/><Relationship Id="rId120" Type="http://schemas.openxmlformats.org/officeDocument/2006/relationships/hyperlink" Target="https://lookaside.facebook.com/mcl/multimedia/lookaside/?download_info=AZvWesRIj54ORXzcI3TyFfW30wwj6AFcpLwXRoRtVnX_awPjeEI4JaTusL8G1hzC7tp-ZZIq5gkqafzQYRtHM6DRxfHr3hvQ0DxFEasYDFgMd2b3zu63nL-fiaYzxETgmBOGe1AomTz7LgmsBztGdPyw9to" TargetMode="External"/><Relationship Id="rId358" Type="http://schemas.openxmlformats.org/officeDocument/2006/relationships/hyperlink" Target="https://lookaside.facebook.com/mcl/multimedia/lookaside/?download_info=AZurQre0783mDuMqkLDTUg00lFypTe3Bp2nmo35fcK8LE1jLuBANvXsJYSHkqa4XKAEbEV2FxiKqa0yOWvsmNFaEvKC0ZE33-JFDLn-nQEtTG_nbmFdm8uao5fhBlDIsN2VqPHjXxNlT47e3wqr5NRgwuy3L" TargetMode="External"/><Relationship Id="rId162" Type="http://schemas.openxmlformats.org/officeDocument/2006/relationships/hyperlink" Target="https://lookaside.facebook.com/mcl/multimedia/lookaside/?download_info=AZuC_b2Xu_RghMkPYhv9o6Tg_sPC7b2lJc_fYQGYbdlVYRGyyFomzVUwvdQSxToT5N2x4zDyvG1Zify0THXpCFURdj7I5rq4evOtm69-a9wne2MIGPS-tDHAhadJBcclDlWcOd0ZMnEUhOuEvmrpC-b_Byd3" TargetMode="External"/><Relationship Id="rId218" Type="http://schemas.openxmlformats.org/officeDocument/2006/relationships/hyperlink" Target="https://lookaside.facebook.com/mcl/multimedia/lookaside/?download_info=AZuQvarpTcQzm2pNZ5vcBSfoh3uC1_BuAP61MViTmOIf5BzqHnV5r6E-AaNcEy4-gUO6Fxcyk1TAMLHHpi8SQAokkwszoGGtJndxqSkF2BoJZ6rxbjvQlr-c6H4U7JqbpwJejTpM38x6Hmpj29iymh3m5wFC" TargetMode="External"/><Relationship Id="rId425" Type="http://schemas.openxmlformats.org/officeDocument/2006/relationships/hyperlink" Target="https://lookaside.facebook.com/mcl/multimedia/lookaside/?download_info=AZs6c-87yBFxIQ4REYpG8Y_o3NYNW_ek4j15AmRztyg_Mvu-QNBCvQS5qH4eJunDa5ebEmuA21EOjU5I35_ID923g13hBXqbceu8MqY5yU-HhovV_75HE1dKg_hN1Zn6VRym6vis3CKthlV5tfK92InumXEp" TargetMode="External"/><Relationship Id="rId467" Type="http://schemas.openxmlformats.org/officeDocument/2006/relationships/hyperlink" Target="https://lookaside.facebook.com/mcl/multimedia/lookaside/?download_info=AZtf3-uCyOcmx-aQPiaK0qRJKWhl1W-Ob12ZO_nQq4SQcab-0jhNNKOLDIfyPp-pKCJzhSfWo0bAt9-x3J7DjWSIK3K54MXGPzqeNbRm69PTDeTU03rfgQz7QS1XxOqsXsFwFRI0KMHI9wexLkWy02gn_yrd" TargetMode="External"/><Relationship Id="rId271" Type="http://schemas.openxmlformats.org/officeDocument/2006/relationships/hyperlink" Target="https://lookaside.facebook.com/mcl/multimedia/lookaside/?download_info=AZvcbJyyqpnCb1FJGJJXGUQeHWU-5_MDa_fCXSa_VYlMH8TvL21WOx4PhCEXmfwfTlScqz1VABJwVvX1dCnVx7HA6Ok4yGPtkGHLW_9Rft0sQA9q6qbb8INBePq2sNuDYbfThUyTImXHfUiSvkqwnWk5GYZ6" TargetMode="External"/><Relationship Id="rId24" Type="http://schemas.openxmlformats.org/officeDocument/2006/relationships/hyperlink" Target="https://lookaside.facebook.com/mcl/multimedia/lookaside/?download_info=AZvzK_TQAoJT2oUbiP7LWvEmUh0bH3j8aV7CfPrcYz71XiaJLYgQRYJH5Gnc6RAFxuShF6hAW2yLXW1dYZIQlMf_Lyc0QoGzNPD8t7C4ODe14b0addjLU--St19g1W4g5XRDW4NhQL8HclpzYaflHx7QSNiS" TargetMode="External"/><Relationship Id="rId66" Type="http://schemas.openxmlformats.org/officeDocument/2006/relationships/hyperlink" Target="https://lookaside.facebook.com/mcl/multimedia/lookaside/?download_info=AZtsdodmV-4JTpKecZGVqfSuMO9m5Ga1bTc4AbIMmTBvXMuRd5B-hnENq0HIxaIdcKMO8B56KqPZP7cYc_61UtCmcfA9oU9BgTm7fiACjf-xqdKEzNJX-NcQ8e1ZRYVLFL4xQ0eXPskKBzQXGu-yz3NTt8I" TargetMode="External"/><Relationship Id="rId131" Type="http://schemas.openxmlformats.org/officeDocument/2006/relationships/hyperlink" Target="https://lookaside.facebook.com/mcl/multimedia/lookaside/?download_info=AZsHh9ZIHwlvbaK-FiEP2k8d0NTz44YwAOOi11UbPfzsgFaqFguFSO0XRAjtIw0v9A1le6ho6UpOS-IfzKHX0gFpdVjC1hVxU6fswaNXFViDnE4ibfcVAATN0IOvmytGpo6ffgIaxpAyjoRKtjZnbZSKZqZW" TargetMode="External"/><Relationship Id="rId327" Type="http://schemas.openxmlformats.org/officeDocument/2006/relationships/hyperlink" Target="https://lookaside.facebook.com/mcl/multimedia/lookaside/?download_info=AZuBc7D7IlKwtvhlPIsHr1d013-R0t1AKBaN9T93nGLy8sWYn16atdDcZ0mNmEa7NO0XDhot9GWfTNgZLOQ-0or6b-ddY-JhbMNclwjQ3v9r6LpIn0t1rg1i13zJVRuCwOGebd2jQAHvSY5l-LS_55ASCXMW" TargetMode="External"/><Relationship Id="rId369" Type="http://schemas.openxmlformats.org/officeDocument/2006/relationships/hyperlink" Target="https://lookaside.facebook.com/mcl/multimedia/lookaside/?download_info=AZuiyH4JeiIR53mQLM_r-MxEo1vkCFGqi_lz7CDU3YU2V5n_Ss28SWGCs9LU1xve2ZPPQ439S4HpEiJFG3jJyXKTP8Ua2F_KD0Qb_KJKAesxlYHodNl8YYBdu7X5hJ847WfUlem71g-O8Md1KAQuKNwmH9M" TargetMode="External"/><Relationship Id="rId534" Type="http://schemas.openxmlformats.org/officeDocument/2006/relationships/hyperlink" Target="https://lookaside.facebook.com/mcl/multimedia/lookaside/?download_info=AZtfxr_tEO9HFAqkroAKIvj1_FxYgg6iSTBI3O_mvT3Cl0u7VBddt7s4n09SmY0IofgWFIuaOv-e7J6-FhvnixGzvHTOAZ7-hG4oRiwCTazOwanMo5TMAB8eNtIoscf844fpn94cCAcxPTu8ggjG_1YEbZN3" TargetMode="External"/><Relationship Id="rId173" Type="http://schemas.openxmlformats.org/officeDocument/2006/relationships/hyperlink" Target="https://lookaside.facebook.com/mcl/multimedia/lookaside/?download_info=AZsXzwFHdjJ4-lfyMdJfLcYRdKqBw1q7xBqe2B41zNDEfWwT6UY2n23gm9qKOIxHssPBYYROYpHdN1sv4y2lpcQedFA9LSUs2ge_kLdSPakDqMPaG-_TJL2Ca1m6BXLlEqhbLQ6R8ADsFwdVlfLp9KSZi4HE" TargetMode="External"/><Relationship Id="rId229" Type="http://schemas.openxmlformats.org/officeDocument/2006/relationships/hyperlink" Target="https://lookaside.facebook.com/mcl/multimedia/lookaside/?download_info=AZurX0BrD-qcfWkXVDfm6EgBZCsli4WLokONVjMR1AVZxjTVyAMkcxKgP-hvqkheYymEus6jinW0YHwoznBFhfGM7AQ-S2tC4jczX0k45zGapz2DwN1gOIjX9e5hW5NihpzaLxeCEh2qsHtF3KxiM0ayH-k" TargetMode="External"/><Relationship Id="rId380" Type="http://schemas.openxmlformats.org/officeDocument/2006/relationships/hyperlink" Target="https://lookaside.facebook.com/mcl/multimedia/lookaside/?download_info=AZv5aqn-4W8WLoPb87zPjNX2VNUHGwGwF_y-EAnbRLAL8q_Zvpn36nFsKkIKhVs3fVC7WrZ-O343ji-OqkhWQnTtd35sgFbc1ap1G8TDXQoIt42CFBd-snP3tD_Ap1rpyfBiLhjVcmpAzNxiga9E3My59iLM" TargetMode="External"/><Relationship Id="rId436" Type="http://schemas.openxmlformats.org/officeDocument/2006/relationships/hyperlink" Target="https://lookaside.facebook.com/mcl/multimedia/lookaside/?download_info=AZs_mqH42QorXMMPvEEiOrjTXyCwEtIg8olDdXfNdJLxpK4Smcypipg-9Tg6NuI6miWvYJHKRqZ3pTATuhDMx0QMsfjuThcp0PSW_Wdz_riOnVVfVghaGCigj4HfhXRgzHZGowcQbxrKQijDrRgd0GZmFJw" TargetMode="External"/><Relationship Id="rId240" Type="http://schemas.openxmlformats.org/officeDocument/2006/relationships/hyperlink" Target="https://lookaside.facebook.com/mcl/multimedia/lookaside/?download_info=AZvGewKK0yPYUe0dV1wmXvA2-JnzkTBB-B7CpvFGqiuUqrcNKD9C9FXEvm8kYJKRQ4sfCEPa3g7-iQm9OK39eXn_jzwIueA-BwYr_kRuaEqrnhHkRVvEc1GarqPszsUJ-1Wd6mtI_SweTh28W-mCXBWyYw0" TargetMode="External"/><Relationship Id="rId478" Type="http://schemas.openxmlformats.org/officeDocument/2006/relationships/hyperlink" Target="https://lookaside.facebook.com/mcl/multimedia/lookaside/?download_info=AZtnAePtWx39eQgxnjKIxEM58NnZ0JvjuiyHOzFSsORaHU-M2Mu0ycbFbCfvC7WQN2P7TWTHMdhSnILu0gZi_093l_-HJxE8sLihQcRE6Kmac8uapSB0faPJx_tD-M1U3VA9bAyraFDyTnNNOBPmmTPhnbw" TargetMode="External"/><Relationship Id="rId35" Type="http://schemas.openxmlformats.org/officeDocument/2006/relationships/hyperlink" Target="https://lookaside.facebook.com/mcl/multimedia/lookaside/?download_info=AZuiWZhQvQ8HLoqaRgEBbO44EhCrtIN0KsoC-Cp44KKV2dZWR_9Yt4a_1WDIcrUjgk1kppXRswEpWQY4byzSHZ7DfnmqEBN3OLSZ364mdMu3No7HDHDGUheF6Czz0qRPHgixmnD8FHBjBa2GOdL_4uivppov" TargetMode="External"/><Relationship Id="rId77" Type="http://schemas.openxmlformats.org/officeDocument/2006/relationships/hyperlink" Target="https://lookaside.facebook.com/mcl/multimedia/lookaside/?download_info=AZv17VwAqyObic5gZZ69liCvX9-LEGImF16CxyG-Qhz1hDI9aAtYhYJjkJb4cavT1VMeTUdziY0DJdBJACilzZrMhHNO2fN3ECpWPpJ1eGXve2l-qTnjX2JEtamGOUHP6TH6Dq4y0IvMCLXsLBLDX0K5M0M" TargetMode="External"/><Relationship Id="rId100" Type="http://schemas.openxmlformats.org/officeDocument/2006/relationships/hyperlink" Target="https://lookaside.facebook.com/mcl/multimedia/lookaside/?download_info=AZuBE9EovxIwCzvHy-equf7ErTPoIDGyd7l8zwAlkV3I6PsbfcM7zfidlidfeaBptZfJSLqzq1_GfbIsH5yOLoSg6-ysjL4N8LBoG6A_j4TuW3nemzjS5gt_O6VOcAqWhw-ZTBiRqzSm5oIgFpKwHOoO1gQ" TargetMode="External"/><Relationship Id="rId282" Type="http://schemas.openxmlformats.org/officeDocument/2006/relationships/hyperlink" Target="https://lookaside.facebook.com/mcl/multimedia/lookaside/?download_info=AZuHuY95eknxKBYdaW8KeF8bQw9oUTcid2_DWGSwmf17ZQV467EieWepA0d5P00ztV4VOh3N5-dY89XQ4lDHf7NXN1WpS92E7Vac-9rVsNpS7AZFIySJUv358rXknL9k8hoAsqmvANGAqlYOhHy44jea0IFm" TargetMode="External"/><Relationship Id="rId338" Type="http://schemas.openxmlformats.org/officeDocument/2006/relationships/hyperlink" Target="https://lookaside.facebook.com/mcl/multimedia/lookaside/?download_info=AZtZfxb3ftupzuf8uGSjYAqYiYxsqiiBIIUAv9eoyzZux5zig5BPVPEyajQAhszWb-geyoCCiCJU_34StybB9fzzZqDyz0b2C4MkomkXW1XkZR0GxYDSquE8rz_cphFpxekX72qu4MOEMgkepCa87Z7vZipu" TargetMode="External"/><Relationship Id="rId503" Type="http://schemas.openxmlformats.org/officeDocument/2006/relationships/hyperlink" Target="https://lookaside.facebook.com/mcl/multimedia/lookaside/?download_info=AZt0hEaSClkz4sAEPkCU8FEMSTGBpJLhUXIp8aH-JkXzXPwwvvcC_L6GMJQFQAUrCmxsXMz3aem6S6YsFOLmZmbAIX8z3IejtsXb0WwRxjaNeNhiBxybyesyaahrw1An3FbbwrrD77hYFXvUYgInubTzZrTe" TargetMode="External"/><Relationship Id="rId8" Type="http://schemas.openxmlformats.org/officeDocument/2006/relationships/hyperlink" Target="https://lookaside.facebook.com/mcl/multimedia/lookaside/?download_info=AZsXcgE1v-N2mMvajTzkFo_Y_QUy2SLki-2pCOgI6cSE9jfy6fh1Dx1XbYxcPqks3DrIqrxsTJDjwHbH8sjVNs-LGGnobcg4eCuhw7-TCz0Q_PlrN_DSr_AdnLnNI2coif5mtO8MIZRlYR_bXjiLJnR9haK1" TargetMode="External"/><Relationship Id="rId142" Type="http://schemas.openxmlformats.org/officeDocument/2006/relationships/hyperlink" Target="https://lookaside.facebook.com/mcl/multimedia/lookaside/?download_info=AZsrlJSv4SH_-1vg95mrZJhtTmbSukaATw_IIeLC9tfdtbmAX_POnZcXIZ5p03mdJ5mZAcMa4KIPpgsHOxnlBv4ys7RXU_mh2ychwha9GhDprKO8fxGSb_wnkrCeLvzPwo5pp_pC4UMpGzi6N4fUQTEzp7o" TargetMode="External"/><Relationship Id="rId184" Type="http://schemas.openxmlformats.org/officeDocument/2006/relationships/hyperlink" Target="https://lookaside.facebook.com/mcl/multimedia/lookaside/?download_info=AZssTF1xklH1e4-CooGAV5YAlEsngweK_MLxA7tYFwM8rbNBCUdTNB79mxWK3p8sUHTlINQzey5OQl8ff1XgitjqEbwDjELult9lACXAAogY5c1BGlngxIoBAvwgg7rm8siyS1xhfSDy6bUJiaexawfN3b6X" TargetMode="External"/><Relationship Id="rId391" Type="http://schemas.openxmlformats.org/officeDocument/2006/relationships/hyperlink" Target="https://lookaside.facebook.com/mcl/multimedia/lookaside/?download_info=AZtfUBgZd2j2RPJ2I0tRaNAjz7jnhz0tKaDVB5dp6WAszF658kybkbc9ZAF2wE1c-xIXXKW0HDm0qbYFwWhByd41pHsZ0v9bUHGhXvstoNpXiXO9OrV8kxA8E3TJ7r54F-8sw9oV3kTElCk3sQGLHYKS4os" TargetMode="External"/><Relationship Id="rId405" Type="http://schemas.openxmlformats.org/officeDocument/2006/relationships/hyperlink" Target="https://lookaside.facebook.com/mcl/multimedia/lookaside/?download_info=AZsqJkGws-G1IpX3edmNeU1vssYy2HBuHy9RcFlyaviXA7wZ5C7cVBmOO2WyMdZvTEj6qX7Soxp5HGX9lYFhkg-VZRVNwQOLkkeYxKsuNQkSiQSdvJYgMQInh7PRQS7IRC-yy_RXOYrOykfGJLrJpgg_bPkSwQ" TargetMode="External"/><Relationship Id="rId447" Type="http://schemas.openxmlformats.org/officeDocument/2006/relationships/hyperlink" Target="https://lookaside.facebook.com/mcl/multimedia/lookaside/?download_info=AZuZyO8tcj3gGDDK6KnQKEWgA6fQ6mOb0BSN2Vab4T_poi2YJT41iBU09B8xn6ZSW16mvmrPuYqmduocXGkXfDqJnSAdLZAq-5NurAv1bkYinBQaygKrLWEhavUSETv8ftS7t-egQ0cBxPSVq1NDt0zGcBoF" TargetMode="External"/><Relationship Id="rId251" Type="http://schemas.openxmlformats.org/officeDocument/2006/relationships/hyperlink" Target="https://lookaside.facebook.com/mcl/multimedia/lookaside/?download_info=AZu4Afm80XW5CyiWaOz04xp43Ebi8eRJnjA36rc1FicpQ9bA-corEdEeA_T8Wee9pgga-smRV2nUVQQv-U62BZ5dHU8SsoXOYBy_r7seVqzdrQ0fE9m6vG9Rog7fwBTv0TXV7ue3ukgI-4L4Ps8qNaMj1Zg" TargetMode="External"/><Relationship Id="rId489" Type="http://schemas.openxmlformats.org/officeDocument/2006/relationships/hyperlink" Target="https://lookaside.facebook.com/mcl/multimedia/lookaside/?download_info=AZvoQez3rZgqohbMAtZ0isdIM5yXdprB7J1fJ7KJakqIXBn8b-Uf9JO_5TBfNWfAJw7xe3YonLSV9XjePK-X7nRI50qHB0C5pKKQ5UlzTo2I6VWSAmhxIpq3AoHrdQ6Wa3iTUoJa8zok-JpgRGzbu2MBP1pK" TargetMode="External"/><Relationship Id="rId46" Type="http://schemas.openxmlformats.org/officeDocument/2006/relationships/hyperlink" Target="https://lookaside.facebook.com/mcl/multimedia/lookaside/?download_info=AZsLr3jkJskwkaoxTA15s7GCJ4RTFU9EiQXShAisBjmTZnNWa3XhVNu0h5CN9XnRRGhJ207q69Ltk2LeHN3Dv6gSqUiGOZTqf35Xxk769b2q2ZhTx61MfiYWHwu07ls1WXtRiKFDmnS9VJ-Nstu98aR1tOXu" TargetMode="External"/><Relationship Id="rId293" Type="http://schemas.openxmlformats.org/officeDocument/2006/relationships/hyperlink" Target="https://lookaside.facebook.com/mcl/multimedia/lookaside/?download_info=AZvI9AxHkKLlFdpYgoXZW6n7oHhLNJ6zAxsx2QNboykaTUACrODzOLJWxm3S0MzosHQLm5uXSnVn1rG9f4tiGtXPSxlFDEkYiypYJVJlXvkjzwa7yIXi9E_6LCKMcdFDlhGijft1K9OeBrIU12sxLjnzob24" TargetMode="External"/><Relationship Id="rId307" Type="http://schemas.openxmlformats.org/officeDocument/2006/relationships/hyperlink" Target="https://lookaside.facebook.com/mcl/multimedia/lookaside/?download_info=AZu6aTjVuD7TQ1Ys0rprYSn1Ci5Q5dCHEbn78oiMDyEM8ypn_N19IQfC93_qheywz0rvK2tD0BdWdZdQ81LmaDvKleHRy00RStqpI3aRxxhkEW_Ro1g2fdy0jmD2D5nGzwv9VCuhb7kR88CWJMjsU8msk1w" TargetMode="External"/><Relationship Id="rId349" Type="http://schemas.openxmlformats.org/officeDocument/2006/relationships/hyperlink" Target="https://lookaside.facebook.com/mcl/multimedia/lookaside/?download_info=AZu-yWDY3o3MsGD5zU2zcbvzjMGeQsx2Y8maWTPNPsG7ZwfXSsIzT-9j2mf4Un_vf3vzH3qRa-QdOa1itMrY7rRr6tew9KMAmo22MPPQ_yclG9tag2wYQLJw0KpXfdMAYoDzXwcn7Cou7HP1Wo2qIPOTjZga" TargetMode="External"/><Relationship Id="rId514" Type="http://schemas.openxmlformats.org/officeDocument/2006/relationships/hyperlink" Target="https://lookaside.facebook.com/mcl/multimedia/lookaside/?download_info=AZt_Fm9WKdfkKyIZTc60K3l3qEenTPfW1Bew8jkWCmQ_RA_9nudsixBSd-aRGONke7qsASEkIBXma7wlGNA6gi0eBLOZjIWMIIcJU0Fl9FvbzJxtJfiG-gFib_6hn1LpW3JOOvGjX4Fn7dGr-4h7TYGCakEU" TargetMode="External"/><Relationship Id="rId88" Type="http://schemas.openxmlformats.org/officeDocument/2006/relationships/hyperlink" Target="https://lookaside.facebook.com/mcl/multimedia/lookaside/?download_info=AZtchUKsfldBDm7z8Iqs_zlVU3AbDYnaz__IE36AgbdheUrenixOXf0MC7vzj2qhASIMMz8YhsHHUl9uKvhJWFgDucpRvqTAWyjQHAYxCMRGvt9L0iL1Z61T6WfRv6og42zhtPF0onefLzu4EBEVdABeJy92" TargetMode="External"/><Relationship Id="rId111" Type="http://schemas.openxmlformats.org/officeDocument/2006/relationships/hyperlink" Target="https://lookaside.facebook.com/mcl/multimedia/lookaside/?download_info=AZsnpD4szidE9VjvsODyd_SYqfxHAKqYnUqzZQQlYZPB5TGi2U-GgPiBDA00eT2vlFqnzTHR1HmQXNrQaNuFXO8qaUOcYcGmoMglu__ROkmSDKN4Kq3UY3J0c12xHctSnBskXhQRGDe_HJRU0fxPbGhXEvnEtg" TargetMode="External"/><Relationship Id="rId153" Type="http://schemas.openxmlformats.org/officeDocument/2006/relationships/hyperlink" Target="https://lookaside.facebook.com/mcl/multimedia/lookaside/?download_info=AZu7YAO-Jf2GKEZ9XaJUn0xRBjrZ2zXDzVxE1WshHV1mzoUksZGd9Z8fHI7GMHPcfQi3b5wcpQSTX3z_zaI2U_Nc0uHPCtcI1_m24tj0YXD_X7tA1XJvD6M3ibUsf-ETyhePX8OfireCBBUEWgaCamrSxBAE" TargetMode="External"/><Relationship Id="rId195" Type="http://schemas.openxmlformats.org/officeDocument/2006/relationships/hyperlink" Target="https://lookaside.facebook.com/mcl/multimedia/lookaside/?download_info=AZv-4x9QboasbouHb4VZ1tUyks9wOKKv-iCQ3LJbCuGfUpM32LiyBR-NxEvQVblkirDnvnUniDeZODPN3wFGUqzo1KuX14XwUAdK9bCSd6I7La4dNfL72Vw_C0jnMIj0J8o39uWNeUypQU_vFwNKGBjvoRTT" TargetMode="External"/><Relationship Id="rId209" Type="http://schemas.openxmlformats.org/officeDocument/2006/relationships/hyperlink" Target="https://lookaside.facebook.com/mcl/multimedia/lookaside/?download_info=AZs8bBkTbsND5gfzPEIsSNcUTBHa0OFAKkcog90eMp9kgut6wTaoer0HfwVLYU0Ux-O352cdWlJQkn7NVyHf7k5-3RaQHgmvawb8w4z_d-fE8DTz6M0Z8xDyJsD1w-f9jKVBiQnGaN14Yz-1f9n8QiCNKuE" TargetMode="External"/><Relationship Id="rId360" Type="http://schemas.openxmlformats.org/officeDocument/2006/relationships/hyperlink" Target="https://lookaside.facebook.com/mcl/multimedia/lookaside/?download_info=AZvOGZk8G3oWf6hyhXHuQtLKzsk_RD4lP2rhwyxajoNmEHaMnAVqL8r8zfYSHD5ODS5hPxj4A9OPnrXLfXEbhzLcBBvs8JmtCQltFBWudDj_Q4Vj2HUYf69zHUqOT6QuampWUmK7gLuK0xqnoVzxTdd9O5pC" TargetMode="External"/><Relationship Id="rId416" Type="http://schemas.openxmlformats.org/officeDocument/2006/relationships/hyperlink" Target="https://lookaside.facebook.com/mcl/multimedia/lookaside/?download_info=AZscCM2qBiHpelOL0BDs2qqyHJkAWlOnDv3M94PQe1LYhktO8-NDmGhRrwi7Awa-p2Wdf6MKWapUaCnq9KCtNJHhzTG6Z2L64K8X3S2D0QwktoCAM9PZJ5m-c2Zn5-xRkhPSw6Weyp0fsPcuo2QaXey0wfXX" TargetMode="External"/><Relationship Id="rId220" Type="http://schemas.openxmlformats.org/officeDocument/2006/relationships/hyperlink" Target="https://lookaside.facebook.com/mcl/multimedia/lookaside/?download_info=AZtQ35K4nBBrcQP41hyXKiSzoHIsRmi9HtKs8b5J5N0GsaClHSTuFD35l0IswgPc91iVa842tawpMW9klH0GIhKuquw6yMCD2SrUzG1Lr0AvxWODxQN40Zv4ag5G1bpQcC7CeTZQ8wKFsQb674cNMzhVnRQg" TargetMode="External"/><Relationship Id="rId458" Type="http://schemas.openxmlformats.org/officeDocument/2006/relationships/hyperlink" Target="https://lookaside.facebook.com/mcl/multimedia/lookaside/?download_info=AZsCN8hWgIkJly6RgyyKzaS8vSxw8jhiZOSO_jzAFzCNz6xf0dFmLxlPvKFj5XzC2r-cVggJUFrjP3tq016NQ0FO9ZcdRQi2Rhkle0m2NPUuf2azPmmwKS7OM0cbiDhbOgfB2WFOTLshNiRFPfte9U2buT9U" TargetMode="External"/><Relationship Id="rId15" Type="http://schemas.openxmlformats.org/officeDocument/2006/relationships/hyperlink" Target="https://lookaside.facebook.com/mcl/multimedia/lookaside/?download_info=AZvPAfEpHTHzyx4FcTFLZkJ1AqzHa2fW_KdPAi6myTX85OpX5YkZ_RqBYjFmN_PqacCJyXGjLHBFJvUj4VD8wTGY2NQ0PdAAIP7qRhwxU3fUlV7B9BCUhM3r-cZMQNHlGBEbkHj6moN4Kz82QLY6bL_Fn3Kz" TargetMode="External"/><Relationship Id="rId57" Type="http://schemas.openxmlformats.org/officeDocument/2006/relationships/hyperlink" Target="https://lookaside.facebook.com/mcl/multimedia/lookaside/?download_info=AZt5ve4Ai2gnYnqG8KZIdU__n93MuZo2_-vI5lCLD_TDr_g7HvJ59DxEG2H3QMDFaQofFfwZ9LAySRznk9RHvaVQuOBq5lYy_HgBh_fWpEyKpJGIRw0bs5AARoQUg0ZXRJGF5106AgdgF1VYE1pDTV7knlss" TargetMode="External"/><Relationship Id="rId262" Type="http://schemas.openxmlformats.org/officeDocument/2006/relationships/hyperlink" Target="https://lookaside.facebook.com/mcl/multimedia/lookaside/?download_info=AZusqlFHNVJ8IfkWTLMr6TyeNU6CHWIbmM3b0PDuCubFCotchk4Ww14x8T2wEvHl6i9f_HUj4SOCum4hHyZHGVvNOsFjOuTXLhhBG8QTc6W8fCdurTVkdvveC4WSljzem3FHJUrn-C2jUjPMx6aSFlITduGm" TargetMode="External"/><Relationship Id="rId318" Type="http://schemas.openxmlformats.org/officeDocument/2006/relationships/hyperlink" Target="https://lookaside.facebook.com/mcl/multimedia/lookaside/?download_info=AZulbuAvjVAjpj9vj9pU8eur822WH-sKKbrEgB6t6ToAPf7kKhhjOH0u66CRl4W2_rN0BSXb3NwUYbmFbyIKpqbHzEA7eLBUbSUcjn6ECiED1s19UjIktTmU_xYlZowLPxkiUPvjeSII26Sw-FSCazceMmQ" TargetMode="External"/><Relationship Id="rId525" Type="http://schemas.openxmlformats.org/officeDocument/2006/relationships/hyperlink" Target="https://lookaside.facebook.com/mcl/multimedia/lookaside/?download_info=AZtnJdDtviXz5CeqDccf2LcF20bYuVzFZo0phxR2wXzQfjndygl1c4tTWyFM1kWQRV7J22YeHkMIEjIDwMx74dv2WMBlTmJKToDbJ0NZl2f0PEFBFqMQpwds40nM314F-4sbU71xUwYQ0z_bSHLxIwa-dE9O" TargetMode="External"/><Relationship Id="rId99" Type="http://schemas.openxmlformats.org/officeDocument/2006/relationships/hyperlink" Target="https://lookaside.facebook.com/mcl/multimedia/lookaside/?download_info=AZupZKueawbr3hPSh4-5evRdWHXOowWh48fFxYN7ByN6JMJeVcQP8N2Na5K8oHP_5O3OluGR0hpaqEm2Ko2nwrSaIapPYBfwzl9BQ3NX1-CZYSzwnwPR1rHUKcc4LWMd7dFaf0SnhbWHMVaECEDMlXN1TYRL" TargetMode="External"/><Relationship Id="rId122" Type="http://schemas.openxmlformats.org/officeDocument/2006/relationships/hyperlink" Target="https://lookaside.facebook.com/mcl/multimedia/lookaside/?download_info=AZvzqi9v0vpkivXfLGPmnkMXLSH3SHp_FD5cj3A3ru4_7hQ9cY4rC2v2ZSHWqQYy9bPrttGR84AaOlJQbouiX9r8ji2ICVjNu2PwRmYjIJtU66J1a0bNRrPKqWtxza9syKcp1KqdiUvgOZznkmD54FxjyRU" TargetMode="External"/><Relationship Id="rId164" Type="http://schemas.openxmlformats.org/officeDocument/2006/relationships/hyperlink" Target="https://lookaside.facebook.com/mcl/multimedia/lookaside/?download_info=AZtIt-hnL_jeiR0vXKDd7oBsgjyrzFnOyNefEz8gnKCAlq3yy4i40rUO0kI761fwe1DS-eU2myvaq9zFyMI_7gy1BWnVU5WM7xOEHynPTmkIYIOzzxJil1AdMJyvO4ZgAefV_C-v8jmL13GlQdgqggTl6nQ" TargetMode="External"/><Relationship Id="rId371" Type="http://schemas.openxmlformats.org/officeDocument/2006/relationships/hyperlink" Target="https://lookaside.facebook.com/mcl/multimedia/lookaside/?download_info=AZtDQrieQWDOn-UcdjVwq_PxQkM1xVJZPKT-nl5DweSazKjAXIWGbtRCzlwYXiB5Ri-rKx9k39ReA7t-JJWn8iiq5oYeqS_dNBHFSfyOW1Hc3zh0qknlpxLVmx7G65_UaYPUPPONDdk1o3WxoJZdk9znC8S3" TargetMode="External"/><Relationship Id="rId427" Type="http://schemas.openxmlformats.org/officeDocument/2006/relationships/hyperlink" Target="https://lookaside.facebook.com/mcl/multimedia/lookaside/?download_info=AZvN5DbRdJxKOB3M7WRzMAltBLJc_Rvjz1_JbmvJtjFplzp7DdjErLpUg6Y_MMMaSkqsuR6jA0w6YWlSxPAI_WelrDwfYFUvouNPqTmYzleu3WbZZ8LtKTUTQ_YFcsdd_gncqJ-PxHIHybLR93OOQVRV5LSL" TargetMode="External"/><Relationship Id="rId469" Type="http://schemas.openxmlformats.org/officeDocument/2006/relationships/hyperlink" Target="https://lookaside.facebook.com/mcl/multimedia/lookaside/?download_info=AZtn_x6Dy0wYJmabarmK0OGj13jDiW1vLgsz8hL0tozGFjh-iQtbl-dugpqrqASaRf_WzyE8PF9fOVqHnCdZI5Kx1vPMw7y1wpNclWEYkurj8OpNI2bXUYtaY7UHhihbQKImjJdpq67bQ238UPBZStKbubOD" TargetMode="External"/><Relationship Id="rId26" Type="http://schemas.openxmlformats.org/officeDocument/2006/relationships/hyperlink" Target="https://lookaside.facebook.com/mcl/multimedia/lookaside/?download_info=AZseqsyRQBHAgmbhxobPoRnZhhbtWff2mADDjC-YkoT14Qy9K97YNI6zuQeafEEZ7Z-VkYFaxfiH0rjvHVSHrdVwYRS0eGMPL6P1fmHZdrZsCVf1uv4DZxi4h-pxhR_LJxPqTw2zF6f251XV_p8j2yPC7CmP" TargetMode="External"/><Relationship Id="rId231" Type="http://schemas.openxmlformats.org/officeDocument/2006/relationships/hyperlink" Target="https://lookaside.facebook.com/mcl/multimedia/lookaside/?download_info=AZuuQc08Y-RhDqK8iJjU0nC0N8bX8ADXoun9UARrgIf1LuaARFGnE7vYfLGIBC66DIHpcT_6ezpHr07ez4CYaNLpDY9yBuO7fBfoEIu57iKY10T5F06k9guV5-rxYhyqn3GDPdRA6nrr6A_TjkyDEl4sgjbs" TargetMode="External"/><Relationship Id="rId273" Type="http://schemas.openxmlformats.org/officeDocument/2006/relationships/hyperlink" Target="https://lookaside.facebook.com/mcl/multimedia/lookaside/?download_info=AZv5HCAsEGIjliH8xtH6QuzN64SbqtQw-8pavD3KnNErkMRospsXKzPKLG4_5ycU1KKY1exUlHHgn0UwA4WF1LjgCKsStnJY4BgMFIB5_--jol5P-SqKeLALsvfe_QhlgCrSEA78nObPKpLYSmY7Zb8ziz41" TargetMode="External"/><Relationship Id="rId329" Type="http://schemas.openxmlformats.org/officeDocument/2006/relationships/hyperlink" Target="https://lookaside.facebook.com/mcl/multimedia/lookaside/?download_info=AZv3cLjPla5qdksbhpCDSs70ccHnERM_5Wo3Wz5G73lbjMu4bSWhQ-8nX4hLk-Utax_1rt6jMMpUOBxBLOYKSRWGkWMtDmZIcsxtFyVV4eujtJuyl1NKYlH6ZMMxkVyc9MPL9pFOcv0xtdTuZKBku48Mxy7p" TargetMode="External"/><Relationship Id="rId480" Type="http://schemas.openxmlformats.org/officeDocument/2006/relationships/hyperlink" Target="https://lookaside.facebook.com/mcl/multimedia/lookaside/?download_info=AZuOWOd4Pm5Ll_cw7Gb1oGtyfAIYPApZJ4vGtuOLcG_YT4cDmq-MV9z6VuqTR5jSTqOxulsyTUFvl0a07A1vMV8S9DfiVRXueTRv8HtrrdJoc2hH7NnVTrBdE6xOuJEKpOS2yW7I45H2Tvw7oMXOmHcCKSQ" TargetMode="External"/><Relationship Id="rId68" Type="http://schemas.openxmlformats.org/officeDocument/2006/relationships/hyperlink" Target="https://lookaside.facebook.com/mcl/multimedia/lookaside/?download_info=AZuhPVN8NInvDQSHCsY80HGDHI6KPLBBhwm_i7Rqil5V31hFbh6E8RvOV6XiY-LxkQmsku7CGzd21-BZXPNIR9GN06V4eaXSm7UqXqzAMrsLVlu_Z8FrBkTTPmQhLnvKyZUvJsCwUG53SI1VsrH9TXzDPCKX" TargetMode="External"/><Relationship Id="rId133" Type="http://schemas.openxmlformats.org/officeDocument/2006/relationships/hyperlink" Target="https://lookaside.facebook.com/mcl/multimedia/lookaside/?download_info=AZtn1ZNE1pV9MvlQvajllTs6VtkYphzsWEadMm65C4fNWKbO-YeMTyPquH4QaTOE4VlvN9T-LjQJ5ffKEdHKC2TjKJ4F4XfwMwwPH9y-9X4ky_Xai7bGAmU2wdHOa0wP2RVULzwDEUuvwoF28vr-8j4ALss7" TargetMode="External"/><Relationship Id="rId175" Type="http://schemas.openxmlformats.org/officeDocument/2006/relationships/hyperlink" Target="https://lookaside.facebook.com/mcl/multimedia/lookaside/?download_info=AZuzg1BJkko1u7urMyY5_HuafAlM-qrtCuXW7mFBZVwdCbAxkYIS5EXNgRTVHs7hAOIAeH-Uw3p6wzgPaFU2dUKZ_nbnJNSriS5lvmDIbpi-W-OHS6MlpwtQVHG8TjvE2M04GNpi-QlegeK5YIXELqRuRYzN" TargetMode="External"/><Relationship Id="rId340" Type="http://schemas.openxmlformats.org/officeDocument/2006/relationships/hyperlink" Target="https://lookaside.facebook.com/mcl/multimedia/lookaside/?download_info=AZsG0mKWKx08nGB-zWlkuhwKVtJETJrI-1rVdN55BjfW0t4-lcGi3WE-pFBjVp0yjbQbDUoMXo1P4UDEmAveSP6tQLHSxwnh_xhZMlhfJQWMzsFGi6Xjf6pvs_R0032BEpumc0vaDt0Es26PpEKcMehqzf1P" TargetMode="External"/><Relationship Id="rId200" Type="http://schemas.openxmlformats.org/officeDocument/2006/relationships/hyperlink" Target="https://lookaside.facebook.com/mcl/multimedia/lookaside/?download_info=AZuQ2-aeSjU0sxH2h50vR2b8fSQ1dm6veSyZqAF_FmNrBX65LEdaw9Wv41oZYoxDAv-y0J2Il_2Vtwd4GVkFgXikCIgIvQlTy5Yb2lojsWhHfRz0qXT0QsSMbm_1LYnDRYmVyBLeCaKq3qr6D3zhtbFP1c_j" TargetMode="External"/><Relationship Id="rId382" Type="http://schemas.openxmlformats.org/officeDocument/2006/relationships/hyperlink" Target="https://lookaside.facebook.com/mcl/multimedia/lookaside/?download_info=AZuW0xNRxWhZlfiFCtJqVKOBGfJRE6dzZL-jDF0iBM-YWzNOz9gjmDvulFbUNO5alSL57791Lynvg4kkDTiZ0S9QvdC3Lu-CqXNo6WY8ViseaByqq7dyiGAf2JbHHbKIorGpOONjNUc_HZnwz2gcEoyOAs2o" TargetMode="External"/><Relationship Id="rId438" Type="http://schemas.openxmlformats.org/officeDocument/2006/relationships/hyperlink" Target="https://lookaside.facebook.com/mcl/multimedia/lookaside/?download_info=AZvXLpU2wu8I-b7VGHQidqqqB6MMoEjetEW-2s2MgYAyF5FoEERMabmEvmyemH4s324j901qvuCX8LxSSBBj-HxiPjx_uJnbKaCgi3V3jalAFb3qJ9UBm9N7lod6TD2drpcbh122QMiqr2l12k3hJ2jeh6E" TargetMode="External"/><Relationship Id="rId242" Type="http://schemas.openxmlformats.org/officeDocument/2006/relationships/hyperlink" Target="https://lookaside.facebook.com/mcl/multimedia/lookaside/?download_info=AZuA3kZi6YaPSqrMwJkBxGFNugLqnjhQn1-935Ug2JBSM4xXCa1aa53ux9Rr-IihKx_WTCr4V1TEJFhbqauWKuNiNU3VhtFMw8XUCl2Ca58UnrWBcmItstADvP3yjIgF4IcMhQYaMss19n9-uy_3V6ytJbKz" TargetMode="External"/><Relationship Id="rId284" Type="http://schemas.openxmlformats.org/officeDocument/2006/relationships/hyperlink" Target="https://lookaside.facebook.com/mcl/multimedia/lookaside/?download_info=AZtyMoYxIjHvxlBm0qQVDZBSMt9ZOX4c6R0ShpZhhO21XAHjDS7HiW76EKpHXwHRt5vpuPDCG9bPbiHQee6FB4HOh0K78l1Boo5EcvnoBhLBahX_kejmyy6brkN8q_Qj-3Lj5t6Ni4l19U29nRriOe0bTwY" TargetMode="External"/><Relationship Id="rId491" Type="http://schemas.openxmlformats.org/officeDocument/2006/relationships/hyperlink" Target="https://lookaside.facebook.com/mcl/multimedia/lookaside/?download_info=AZt5LEXXU3mpITSBwReHs1v-qId8dEDcSp01lL_XBr1ms2hOPUrjsOPjzJoKfqLvv3017VNAMkMCbQSgImUa4ZFdy3GFcuWiWe8wsi2OBcdiRN-_xJsu0C5QlxpZABPA4TGG2JwmKQB40QLgrYjW5l02hXUd" TargetMode="External"/><Relationship Id="rId505" Type="http://schemas.openxmlformats.org/officeDocument/2006/relationships/hyperlink" Target="https://lookaside.facebook.com/mcl/multimedia/lookaside/?download_info=AZvkaXoKsXOvsPhEnPOvu5499WO6rapxeRGT77bqftNNNPodLvy5PCdLJi9Y9lLE2EeMOKzbzZEGh6yfoiZXCctCUaFxnFcBHBzG1PEg6-v_H7mwiTXDbGQH8Q3bbBIEc0AVk2Hc1pLcT-QD5IdaVO2yvedp" TargetMode="External"/><Relationship Id="rId37" Type="http://schemas.openxmlformats.org/officeDocument/2006/relationships/hyperlink" Target="https://lookaside.facebook.com/mcl/multimedia/lookaside/?download_info=AZt8DM0az5n8SbaFNurtEAdDzDHrCeCiiqA4mbdvOvR8XDrwUq7SqqKR6Npqb8FhCI1hqSO0z46Im4NxFI5MEIxosNeuyQKqJ1OgeBslqMQuqZAT-lKJWMAI-eFgVEyVji6Mt_TioUZrffbmQL0ctfNdpW3cDA" TargetMode="External"/><Relationship Id="rId79" Type="http://schemas.openxmlformats.org/officeDocument/2006/relationships/hyperlink" Target="https://lookaside.facebook.com/mcl/multimedia/lookaside/?download_info=AZt_KVgrF1qQscRPyBVD9TODU_ryzJslZpPhuf0l_0uYUQra34bkyeYGgv-Gwd3AB0y3rpGlOkIB2ir7vZY68VzvZIzmR8biUfC5s9fuJgYaxcV_KKi97d3OhP-drggiiO5taVx7lWlCNkBEmfAGO7WtAeE" TargetMode="External"/><Relationship Id="rId102" Type="http://schemas.openxmlformats.org/officeDocument/2006/relationships/hyperlink" Target="https://lookaside.facebook.com/mcl/multimedia/lookaside/?download_info=AZt55KqRfe-cgBj2Ij3oIthJff3vmz_OYZ_IrtJFq3BRP9RwXKlJ7JciYa4WWLS4hBwlpEQUTKf-Ms_N-zMuw1JIRxPdXHFKPs087JzAjGvouUAxHTyNBzF6FS4ZLLR6lwi2e6oXKi6gP4TH0p6VCqp_1z4x" TargetMode="External"/><Relationship Id="rId144" Type="http://schemas.openxmlformats.org/officeDocument/2006/relationships/hyperlink" Target="https://lookaside.facebook.com/mcl/multimedia/lookaside/?download_info=AZvmX5uVtHE6cBjEW8i2MfVLX0kmJRsYwX3eyL8PJULYne_GZ73I56nv2IsZmohd3jJA-VrWCNqcxvpRnrS7kRzFZjEJwbrg1BRTA9DPLo3DGYNPI9jGlKAtuXSHCVs8lcJKim6SyAk0Af1zL9bCFE4eXWed" TargetMode="External"/><Relationship Id="rId90" Type="http://schemas.openxmlformats.org/officeDocument/2006/relationships/hyperlink" Target="https://lookaside.facebook.com/mcl/multimedia/lookaside/?download_info=AZsQ6LW3KX9gJyCT1hP-uv020wks8lpETCj17hp2Y6pJ_jVQCAQ7hH9z-7UTLLuJKJAXmTeIvB-V_sfBHBaEUWrNKOGEH_NjEefSdcjmejng7yBsBSjXvQiyccFT77msuAE9MyA6GUvPtaALvhxJyxSS7Q0X" TargetMode="External"/><Relationship Id="rId186" Type="http://schemas.openxmlformats.org/officeDocument/2006/relationships/hyperlink" Target="https://lookaside.facebook.com/mcl/multimedia/lookaside/?download_info=AZtNXMPFaNt_KQYBVUU9Mbz-bDJuEDVWxEAHHJ7BMqlvenffRhF5oBzWGaFcm-S9eZMpHwYgMHF4KyNo8Vgg-R4c4G1IMpiqeBY_2RoLMzMZnRacNNqXNe2NRxfKhNjseDpEuJJC5jIDayijFBGfHr6Bduj9" TargetMode="External"/><Relationship Id="rId351" Type="http://schemas.openxmlformats.org/officeDocument/2006/relationships/hyperlink" Target="https://lookaside.facebook.com/mcl/multimedia/lookaside/?download_info=AZt-HCR9eZwoIqeqvOdtYJQMCm_NNBUk0iQxJ5jIntbrVQJMqlC6g8FzbYpB4Y-h74UP80ftz0iYn2HkgQgUm3zammyGPclWXeimOp5OmaYZEg-vTDHEciZfYLvLpRj86X8dD5wVUsNuFJdTdQDZEbKk-pw" TargetMode="External"/><Relationship Id="rId393" Type="http://schemas.openxmlformats.org/officeDocument/2006/relationships/hyperlink" Target="https://lookaside.facebook.com/mcl/multimedia/lookaside/?download_info=AZs3_fUYy0WRPyre6N50xht9fIkhnK9-dUGdYZ0BcaBYjYdqHsc63I-TS67nB__ABtBbmV97hkDaGG2oYx3dAzlnLGXSjJXQ9utWlrQpguaUhthCEaQg_5c3WS9AHaUtDOqtVZVyEFw37bt9EdQUxVzkJTk" TargetMode="External"/><Relationship Id="rId407" Type="http://schemas.openxmlformats.org/officeDocument/2006/relationships/hyperlink" Target="https://lookaside.facebook.com/mcl/multimedia/lookaside/?download_info=AZsI99ccYd3hjOp7HjI8j8SEhvfYjf3EB3jzyXrkhGgbx7tsfWmpipOxbVA9Ij1ETXrxwykl63wVW7xKeAuHU_Ya25j4xVfutUpkOT_pEUjOfqASNEb8y8XE6RstPVwYMe82D1NRflu42WoJPoemtpcvyA-s" TargetMode="External"/><Relationship Id="rId449" Type="http://schemas.openxmlformats.org/officeDocument/2006/relationships/hyperlink" Target="https://lookaside.facebook.com/mcl/multimedia/lookaside/?download_info=AZtk4upnMDbTtJNJnPOysvjteFgTLJF1eSDe32KxdTms5O6m5sMq1i78Ag6-BXGlmgvE7O4vwm3NuBjnU248UqKeYB1PizcCIdgvS16lYw_FpPBoe7Yn9TG4ZHLb8sctLkS0Lx1NRVhJpi1Ui-L_TpD0ayY" TargetMode="External"/><Relationship Id="rId211" Type="http://schemas.openxmlformats.org/officeDocument/2006/relationships/hyperlink" Target="https://lookaside.facebook.com/mcl/multimedia/lookaside/?download_info=AZvzQjVvuY6wUXWnOUs-AhyJ4dN8Caq9T9MKCMQIOUQPI8g0ovyBJAK_cFq7PqdW6YSENfcjI97pqWIJ1oByYxRLnG4bmIIpJu0k1uhBsXpWgMrgYpi8d3KtG3cU_97x_FXyfEUVCUVpE7lO0xvwPNUljezl" TargetMode="External"/><Relationship Id="rId253" Type="http://schemas.openxmlformats.org/officeDocument/2006/relationships/hyperlink" Target="https://lookaside.facebook.com/mcl/multimedia/lookaside/?download_info=AZs66QHSzbhz7yAq1iiRYezeRL5WyLQJMwZ3qSFKCTb0E6riNQwM_MbsggzFkKV08zwbMwQrsfYI6wback-UICn8NQN6en3yr1TRpA3GLrgExFd9IHZCrxQswmSD4AvD4y5TRKqD1qJbvPGZ45MVR_fzn0A" TargetMode="External"/><Relationship Id="rId295" Type="http://schemas.openxmlformats.org/officeDocument/2006/relationships/hyperlink" Target="https://lookaside.facebook.com/mcl/multimedia/lookaside/?download_info=AZt_YuNHV65FISRqUwglg_LRja55D68ChJVbaaVwL3IVrtVz1NLulpJkTt69lqJISeH7ubs1szpYUGQJNb5AyI3fJuijE_DBIsAxG1Xkz03cygdjz5jm8uQSQkxTOT2RqZm7RN0y09KrCXAwCYr6-vZcb3Ig" TargetMode="External"/><Relationship Id="rId309" Type="http://schemas.openxmlformats.org/officeDocument/2006/relationships/hyperlink" Target="https://lookaside.facebook.com/mcl/multimedia/lookaside/?download_info=AZtTdpfUnjbxi-PiMOb8TyO9uEQdAJv4_3sEJ3FfD1CMZR9SwTgGNFmdn6Z7gsMNvAVBakMrd2Y96Q4ubyfcnDpw8ZlQNz9IiD834rDFBJ4IVRgOwpPSjpxs7AASbfSz3YU9X8o9qFufWHrF1QgFHUh09qCH" TargetMode="External"/><Relationship Id="rId460" Type="http://schemas.openxmlformats.org/officeDocument/2006/relationships/hyperlink" Target="https://lookaside.facebook.com/mcl/multimedia/lookaside/?download_info=AZsQa1WchhNF5B_l76dNSl1RixtXZsLF1OYPlPbUrIbL2tePqRmW9TEJgh-fkzR-f0CBgsoNt4rBdGGfxH41C2vSYloHcxNzCG5Gx0b33PBRW1aMsy9t8NLqcm1SXW9u01z4Y6ILiqkG5x14Fe67jSlouLnE" TargetMode="External"/><Relationship Id="rId516" Type="http://schemas.openxmlformats.org/officeDocument/2006/relationships/hyperlink" Target="https://lookaside.facebook.com/mcl/multimedia/lookaside/?download_info=AZv2MSbPdduH92hOLFP8i18jx7dONzNhsH9EuXLrPEI-dpu0COMxFHOvDkmplv2qpk-0rreZ9ko2o0Dm23gsLvsA69xQrezW-flQlc_xB0fejj314vzX67-OblmnSxd8seZlLs4gAJ4iXynuZgZGKBmtoD6g" TargetMode="External"/><Relationship Id="rId48" Type="http://schemas.openxmlformats.org/officeDocument/2006/relationships/hyperlink" Target="https://lookaside.facebook.com/mcl/multimedia/lookaside/?download_info=AZufB74dyntoS6gXQft-1xIr39P2hi76SxAzrF1VvoZhPwapiBiszoi5mb64Ws4ed7YjD9BfR6Oxl4hWdIqQvDATbkr32oh24-xuCQR1v_jK73GbfbCe9wFpE0pnobsBL-y-r5N0YGi1XMqeUULNd1kiAQxn" TargetMode="External"/><Relationship Id="rId113" Type="http://schemas.openxmlformats.org/officeDocument/2006/relationships/hyperlink" Target="https://lookaside.facebook.com/mcl/multimedia/lookaside/?download_info=AZsalFLiU51ZMY3weOc5Dzvj9uzuIOV5X9UoTZtCCQjJqqWUuHywj8IPY69Ka5WPc90JQT4RvCqlVXX8m26mSsHa_0O2TvEJplmOMRUZXC2_cQDq3hni4i8EWwvzhTMNPZUPlbkGIdGnkSfeJRduHW5XWFSO" TargetMode="External"/><Relationship Id="rId320" Type="http://schemas.openxmlformats.org/officeDocument/2006/relationships/hyperlink" Target="https://lookaside.facebook.com/mcl/multimedia/lookaside/?download_info=AZu3KApfyWGMFzKD491VJhrlhHuENEoeFt9ziuHBROoAqrLskbuYuihJG0v7l18hg7nSn4pj3o6ysHEnqbFGOCH0FfG4ET5eIcERpbgdT6yB-Sxz5zASQoXsi3gZDMDqw5xj1Qszqw2XqUYSEe8Y_D6NtOnW" TargetMode="External"/><Relationship Id="rId155" Type="http://schemas.openxmlformats.org/officeDocument/2006/relationships/hyperlink" Target="https://lookaside.facebook.com/mcl/multimedia/lookaside/?download_info=AZtWy9CqeqcADOE3LqXnjMlbxzcKxzrKrIykL2JCCAGFjBuHZfmnQF3OlSyfGrWWHK_JGt6GK-oLoAbYPC1LKVd85e412_S1NjlS_0boefiCbZ1FxCsfnGBBZWC8Eqi6bzgsYsjY-NcIIJP930TMFZ-Y0DM" TargetMode="External"/><Relationship Id="rId197" Type="http://schemas.openxmlformats.org/officeDocument/2006/relationships/hyperlink" Target="https://lookaside.facebook.com/mcl/multimedia/lookaside/?download_info=AZuWRXq_hoh40oX-1NYXgmoIEtQyAmS6CLdUQfmeJK0V_1vAHFN9tb-dAT2UE90wyoB-7vo5n1_rqCcnF0yPPkdT9ADwhq7S5FJfXjS6blzcGq0KodPk6T7xENkIjcUI_8BB4cCkqEeyET8l6RTpAZjTbtQ" TargetMode="External"/><Relationship Id="rId362" Type="http://schemas.openxmlformats.org/officeDocument/2006/relationships/hyperlink" Target="https://lookaside.facebook.com/mcl/multimedia/lookaside/?download_info=AZuWAiF_8nuMzREJS5DyXomJdVHJmGAgCV20KzRyAy8f_EXNaLUiQ6D8QlxI4IGh30dVTYlBPsnlke6iLea_OnzMHdKASgzOOuH6Ra5GWNxevFrFlqgjPJc4x2dYGCrUBaK3f61ZxE6FaEqU8Yj_HpMnYh6X" TargetMode="External"/><Relationship Id="rId418" Type="http://schemas.openxmlformats.org/officeDocument/2006/relationships/hyperlink" Target="https://lookaside.facebook.com/mcl/multimedia/lookaside/?download_info=AZtgZzMTLDYQ0dr17K3JsKLCpj31VeBNm-y0SRGGwCOJjGQOp6Z_zRxVNYG-eD1rawxXUEPHzFS78i8mEnkgpqRiT3jTJRjkOeqhmCOsbZDq8Tv5dhLBnbiCC91NJsMbN-WhuwwPExPDO1JobkX3kDQSNJFL" TargetMode="External"/><Relationship Id="rId222" Type="http://schemas.openxmlformats.org/officeDocument/2006/relationships/hyperlink" Target="https://lookaside.facebook.com/mcl/multimedia/lookaside/?download_info=AZv7F8v-HYLrwIHY9g29bcoqtw9F_O-jNLelM6P67TosRaoYRvF4mMasIE2Qvdpoehtalv7JuA1YMuepK0eQRBPXxaZbtUmskZkAOGrmGCh2mC6MJ_CSyPO__jWbWn8O85O9VYhijrNLAEhQDpi6VuW57LA" TargetMode="External"/><Relationship Id="rId264" Type="http://schemas.openxmlformats.org/officeDocument/2006/relationships/hyperlink" Target="https://lookaside.facebook.com/mcl/multimedia/lookaside/?download_info=AZusZ7COaVYFL8OyzSEvPmqht2zsVtr9LL_HAuwstW6o-5lCtWFI1hsnaVEFDN7JI5rY2yvD0AsadGeYwVeOrNM86pT2QUeWj-0WEExx8IRX8clMefvHI1__Arr3reawEjgNTNoznyesgSfBezc7pUx697M4" TargetMode="External"/><Relationship Id="rId471" Type="http://schemas.openxmlformats.org/officeDocument/2006/relationships/hyperlink" Target="https://lookaside.facebook.com/mcl/multimedia/lookaside/?download_info=AZvDOIcUfS9CmbMhupEAE5JsNNUkvuOq6pZgkW8eE1SKFhrjr72MRW-OrKi7N0VFhtbGWRwKVVi3Ly0SquSdgTXVpdcfSWxIqHKwcwngLRwTkEWO3p-_bO7DpNLxm0NKmSiQHJK0BLgYOkxZPmF8LlsJynbj" TargetMode="External"/><Relationship Id="rId17" Type="http://schemas.openxmlformats.org/officeDocument/2006/relationships/hyperlink" Target="https://lookaside.facebook.com/mcl/multimedia/lookaside/?download_info=AZtapzSYIhVWvlsNqf9zySD7SE6f4x9mWr-G5O51ZnXLxSUrNF7oBmJng7xaQYr7Fi_IuFMA_wF2CI1dfIGfHQgzueJiZ1_rUdMbUL6Fp10oeu4EzNhrJXCGBxa_ojz5YCI4Xm6f7RJdj57MEw3IGoBBX0U_" TargetMode="External"/><Relationship Id="rId59" Type="http://schemas.openxmlformats.org/officeDocument/2006/relationships/hyperlink" Target="https://lookaside.facebook.com/mcl/multimedia/lookaside/?download_info=AZu8YuaESzzsJz8wbrBJ7-5XX3XJrf1w46o1Y07LauiuYOa85M26YyQQFSYYL6IjY4Q0mMzxMQJrzXpwUas8_ne_ekYdl9WpqNMlSOFZRjQK6-wo_q6caLHHlH_V11-oZaPMkyt8abWKfzRTsBWapNYOYFM" TargetMode="External"/><Relationship Id="rId124" Type="http://schemas.openxmlformats.org/officeDocument/2006/relationships/hyperlink" Target="https://lookaside.facebook.com/mcl/multimedia/lookaside/?download_info=AZuz4V8A_GdavJY399Tdp_w75x8CFHAvvNP1yaiC6smeg23CuJfbyKkWttfrlkuNn_Eo5vTFwQ4tHmo5oUAkP4PG1oAweLtVYKJW6DZurblb2NM8U3_Ukej3nE9axSWJs6mqGLnOT6e_T7xcnHsJTYhXaCh2" TargetMode="External"/><Relationship Id="rId527" Type="http://schemas.openxmlformats.org/officeDocument/2006/relationships/hyperlink" Target="https://lookaside.facebook.com/mcl/multimedia/lookaside/?download_info=AZvuTIwmEVI47nWgIH6uiPEUWBdG-HT0t0YrD4gswGt7x7ceypcGsERfycHIzjzuMk9dWiFCEhQg25CajzTPVtToE-Taivg_2foTtf12SdHmGZQ48chulhSwWR_t9S_HVe8hDVlqyEsiF6v5VT5W76jYKmiQ" TargetMode="External"/><Relationship Id="rId70" Type="http://schemas.openxmlformats.org/officeDocument/2006/relationships/hyperlink" Target="https://lookaside.facebook.com/mcl/multimedia/lookaside/?download_info=AZstSFURP5K17DFxkLohj5Zuj7DH-Q5ulem5Gz4aHzcoGpLChBtL8uASjK-tiT87z2ObFvLD2HkEtLWx1G_zazqJkodJ54ANejzBJKYr48hcOtvecSkgTTpGY4hCpK7SB_Dto9ybnwc42jo1sodYRqLc8DU" TargetMode="External"/><Relationship Id="rId166" Type="http://schemas.openxmlformats.org/officeDocument/2006/relationships/hyperlink" Target="https://lookaside.facebook.com/mcl/multimedia/lookaside/?download_info=AZtV7Zxfwv_wWhR3CilDcEtv_aNhc3eRstt9jAdSnEBXChruFTclhkD1my2WlcsIp8a6RWiLsI6AGfMJT9JVsoSykh30AAwIGV_8l3426JZoXz8x8EijaOgnDdD3NHtxA_Pw3UFCia3RcaJZJWRP22BZmdhs" TargetMode="External"/><Relationship Id="rId331" Type="http://schemas.openxmlformats.org/officeDocument/2006/relationships/hyperlink" Target="https://lookaside.facebook.com/mcl/multimedia/lookaside/?download_info=AZvgIA9rBWvLCmkGk6C3nwFEeq2xXAnPm-gu-1-PdKiMToGBbZdqxzw-f4Z9g9k7--vaV4XLWv-Z5Xl0tcCel40QSMK-CIDyrPa3db6WL_azkrg5PdCli12HNPaGFSeGuMqnQEWghzmsOMyOn6XV_FvUK3LJ" TargetMode="External"/><Relationship Id="rId373" Type="http://schemas.openxmlformats.org/officeDocument/2006/relationships/hyperlink" Target="https://lookaside.facebook.com/mcl/multimedia/lookaside/?download_info=AZtzmzrMCHvTeGB0ynhKmv5yyYeKruHtPpgfHD-QkJDCkoJQWd4FypcRkE221rdWW02PmQO4muNifybyvh6EhVuVTyJzXVEvMi_xbr9ePNj0wwUVG-fKJ3KKvaVXE8dVhh1u7hidAC8FaSZ2kS7u-Zrl7RQ" TargetMode="External"/><Relationship Id="rId429" Type="http://schemas.openxmlformats.org/officeDocument/2006/relationships/hyperlink" Target="https://lookaside.facebook.com/mcl/multimedia/lookaside/?download_info=AZtlLSHa3bOLoV3Q4vImiJ1Q7DctMxOi-LK7poTw5c89QOqiu3UimKPHe5mOXKXy9UlesqNFeQRXUN7hg47E9oj1WnO-zME7NaoZ5AWZE14cO3ZoYJkrESduwIsqJ3DCGWLX5JjbsvoMaYYZxg95dc7tPZUl" TargetMode="External"/><Relationship Id="rId1" Type="http://schemas.openxmlformats.org/officeDocument/2006/relationships/hyperlink" Target="http://post_owner.name/" TargetMode="External"/><Relationship Id="rId233" Type="http://schemas.openxmlformats.org/officeDocument/2006/relationships/hyperlink" Target="https://lookaside.facebook.com/mcl/multimedia/lookaside/?download_info=AZt66d1iLp4-eW0tZj-OQuhe2Eb8NsDmegBJjEeYIeCbBxPnACps9IIjs2QNGY0FZWiZ7yjoZUtO-uOCSxGpf41V4O9ghIIYWMEopVX2fYWu0JkN1Z8YkyCoZJ1aC-8ZIflazRK-Ofgk4Q0r10gAxj-QFnQK" TargetMode="External"/><Relationship Id="rId440" Type="http://schemas.openxmlformats.org/officeDocument/2006/relationships/hyperlink" Target="https://lookaside.facebook.com/mcl/multimedia/lookaside/?download_info=AZvK54vrYR98dQKW5LW08EdGRQx8BpoZqaC9q0cOLM-HY32MKipV2E_oinoBnPCvvnWRP-lCnmY4z4Ra30vlatxbWumF8XHp9VNkOez01f6-63JjdWdZRIGiXoQzUFFlyw41W1E6U19xnHTeWPu4ulAiD14" TargetMode="External"/><Relationship Id="rId28" Type="http://schemas.openxmlformats.org/officeDocument/2006/relationships/hyperlink" Target="https://lookaside.facebook.com/mcl/multimedia/lookaside/?download_info=AZs-IaQYEL6jl2AIv6SmQ8m5T5cVk8IGEuBKirpLlRgVCyl9EhhnQVdISZhuyJqd1g002hFvUvT7f81eH4AsjVGW_6Q_5wprOOUDLq-ebCVimF0y3BqTyAs-yvBz70ObpJ7FircJPkZNM09M0DLEvB6AcY8" TargetMode="External"/><Relationship Id="rId275" Type="http://schemas.openxmlformats.org/officeDocument/2006/relationships/hyperlink" Target="https://lookaside.facebook.com/mcl/multimedia/lookaside/?download_info=AZsbrZw6MBcmSzrRI3w4s96auNTefadI6E9i-uhBNj1wuGlxkYUVoG2WxFk0J6j-p90md6lb5NVfMYXjLPB_L6MvOfYvTNIc7vUwuTPeIdYudtmzHIpAVQzX46pPLlXP3ZSGpUSlZ1yuKZFHK0KzaAvuItFn" TargetMode="External"/><Relationship Id="rId300" Type="http://schemas.openxmlformats.org/officeDocument/2006/relationships/hyperlink" Target="https://lookaside.facebook.com/mcl/multimedia/lookaside/?download_info=AZtaHJ4PkMCItvlOlWO2jtU4Bj37xp_p42EScp34uZ3VDWRWyhgGt0BBg6DKAzGAPT8bATt-5P2fckXIKsnjIVvizv8-fPWSVzBSNssWQHUqUKImdJDD-M_8Pkhjm8OZfTOb-CYdp6LrdIloAYdA8wTfjcmr" TargetMode="External"/><Relationship Id="rId482" Type="http://schemas.openxmlformats.org/officeDocument/2006/relationships/hyperlink" Target="https://lookaside.facebook.com/mcl/multimedia/lookaside/?download_info=AZsnMfZfAx5fFG7K3BS1MdLLQu4bQeBTwi3edaga3sAp8mxey_9JUCxYoqvyvBznlVFWxlF1OhGR20LP0yLgcmn7-vS8xWoEJOg0ZtQ_GpTd9nnkfpWDN44IzclPxoZxHVfLTyMH6cZHO3KsWyerI0aQhVPd" TargetMode="External"/><Relationship Id="rId81" Type="http://schemas.openxmlformats.org/officeDocument/2006/relationships/hyperlink" Target="https://lookaside.facebook.com/mcl/multimedia/lookaside/?download_info=AZuiVSa2PwBr-jvueTw31bq4IRU8QES3kPr0Foi_yDXIpUIEKuqs4DBe5Bn55uTU4zpUhQIknGTua5Jr_tYcR4wRgF-l_chlS11Vw1_6vA_TRUpApI-lsSF7xGeAxj6McWwqS7YGJWz-s3sneLGWmh4WQJsw" TargetMode="External"/><Relationship Id="rId135" Type="http://schemas.openxmlformats.org/officeDocument/2006/relationships/hyperlink" Target="https://lookaside.facebook.com/mcl/multimedia/lookaside/?download_info=AZs3OakAgQS9FX9LpOuGAN3r3eRa0nkiE1g_TK3mUv4334gxq9urSvZofUM2CccdQNWVMd_XRsrX5LVaEewYwWvQhcvnHMzc-MZFyiVMBlK4TP7cAUK0RpD_GzsUdfzYJnFGmx9cKUnWZ9dQyP9vtBghZE_T" TargetMode="External"/><Relationship Id="rId177" Type="http://schemas.openxmlformats.org/officeDocument/2006/relationships/hyperlink" Target="https://lookaside.facebook.com/mcl/multimedia/lookaside/?download_info=AZtJWs3Gx-gALGjfoZnNsD2qfPlZTBn3urWwd-_uP9r_llct2ZVC3d02_MVJA4fqw8O6gydsRf5kKCffhrjatp7e2zETzb2QmlQl2zdpD__TsIg3CLq0SmCtmI3I1VyOIilPuhS7bX7GjhK5j7UWz0PcrXqA" TargetMode="External"/><Relationship Id="rId342" Type="http://schemas.openxmlformats.org/officeDocument/2006/relationships/hyperlink" Target="https://lookaside.facebook.com/mcl/multimedia/lookaside/?download_info=AZsmAqmLcGejgcwb9FWi-yrZDqqw2mwl57CqxJwKtnP1ykQ_xGpTrYXzUX7kCC6FKQooZRh8j4Rdg1Knc7Q6i6zEwxvIQ3e3bCEquZ_mk_siZcjVqG4ejMAi1rk-nxCyM22GgqlzHNuXGU_T2Na4o0PeOEI" TargetMode="External"/><Relationship Id="rId384" Type="http://schemas.openxmlformats.org/officeDocument/2006/relationships/hyperlink" Target="https://lookaside.facebook.com/mcl/multimedia/lookaside/?download_info=AZven-Ue_Rd8knv9GBJIQ3BTcvYL5qStU3G2VVcxRWMwHvIQauHZgtqFk3a5_-_lnFEYVFlsqiemxaCxUwmlPIcLk2FpaTg0YMU9tc_Za8xrcIxf6t23tWIj7Ds8VL94xB6y9kNt3Sdv8vkDR6vN3cVrzMFg" TargetMode="External"/><Relationship Id="rId202" Type="http://schemas.openxmlformats.org/officeDocument/2006/relationships/hyperlink" Target="https://lookaside.facebook.com/mcl/multimedia/lookaside/?download_info=AZud127UJv5TiboZhkds3yNX7aFpVQ2Al5z0kUgnc5Aojk0zRGUaq6ppX52T56c3zxn4UGqbXBQ9gLd6kgC_wC2eXefy69ULZgO-pd-Pwu1YeOcZET8nhhX0bqP25mH90IwUFoB5txDt_oXlrH3ov9vlt_9v" TargetMode="External"/><Relationship Id="rId244" Type="http://schemas.openxmlformats.org/officeDocument/2006/relationships/hyperlink" Target="https://lookaside.facebook.com/mcl/multimedia/lookaside/?download_info=AZutOQwJvRUxe8VX3YQYODxyy8WWjA4j3dtM4jK7vB0-6vflRZ43v8elQd-2h7QwJRchNYYtFxvwTv78NDoQVAPLTIgz2TC7v5IUhUykFaAYSHwSgWh1xHjdzSXTqtG9jfbffaHka3MT89COQvHgG8c_30HH" TargetMode="External"/><Relationship Id="rId39" Type="http://schemas.openxmlformats.org/officeDocument/2006/relationships/hyperlink" Target="https://lookaside.facebook.com/mcl/multimedia/lookaside/?download_info=AZs05xIPWqDhv0uu9rfmogWtPC3TizcqXCN2_sLiGjWollm2mpXZ9CCBUHMDHuYfGp4lKfTfGhki2AHDlJwK4fdXweVqNVTdzXj0UHrmRfAztpHwJtqQD7TW5_NzkgMor828HX-ANrctlcKYS85TXYNQvuk" TargetMode="External"/><Relationship Id="rId286" Type="http://schemas.openxmlformats.org/officeDocument/2006/relationships/hyperlink" Target="https://lookaside.facebook.com/mcl/multimedia/lookaside/?download_info=AZvgp1kp0lUXwTQp2wCUEouJWxj7aFk8RlnRGa13bpDvrvjoMownvtWrO7MJ_xy-hE3GC1idk7iDUNUd56Vn7d8rXVHEj4Xnh9ozToc0yaNIDIYvtFD13TOF5xVVoTnosMd_OLn9myEBxBheos2rR6T8quM" TargetMode="External"/><Relationship Id="rId451" Type="http://schemas.openxmlformats.org/officeDocument/2006/relationships/hyperlink" Target="https://lookaside.facebook.com/mcl/multimedia/lookaside/?download_info=AZs3hVdAr8PY-8Mg3YK6qOAlpniJaC2ieafOswyL7z04gTMgm9CrnbLgnXcp2X2CXiQ975kke900KsIpRLb__wcpiZ8Svcrauw_0a4Ftox626-tDhlGuQtMlh8K8RbiTT_77vIqeTZIzRDr5IYS3uKVaqigo" TargetMode="External"/><Relationship Id="rId493" Type="http://schemas.openxmlformats.org/officeDocument/2006/relationships/hyperlink" Target="https://lookaside.facebook.com/mcl/multimedia/lookaside/?download_info=AZtMVSVOvodqizafgdlwZF_aRMWSp-iwIak5YCDLq7HF3HKbSvv_3ugc7QejxP9gmETThmFgud_E3vcJz4KXYG9xsRxPOIldAfjCvBFHN1u7YKLs24BDuJxgctZruo_gMe-QbCI-0WkUguEjXRuBQxjuwX-EgQ" TargetMode="External"/><Relationship Id="rId507" Type="http://schemas.openxmlformats.org/officeDocument/2006/relationships/hyperlink" Target="https://lookaside.facebook.com/mcl/multimedia/lookaside/?download_info=AZtNG1R3t29crRsfONP0Sg62JIfrperNRoRRhaHmS4J3_BIjqo08PyU-CnhBwzzaSD4zDWkoRgvJT6w6d938IxCxJxMlax79myXJ_itJl9Z69VVStfRs3FxEdxj40Xfe6kCoCsnFqxwgRdEfohpPnPzFnD8M" TargetMode="External"/><Relationship Id="rId50" Type="http://schemas.openxmlformats.org/officeDocument/2006/relationships/hyperlink" Target="https://lookaside.facebook.com/mcl/multimedia/lookaside/?download_info=AZuPgAtWueaFXfBt2spNwgctHAvJ41cVrx6P_nLnTqIYGjE7qFfWqF1GCTI9FaAllS2J6n9hBOmhoplHHup2nnIQCqU4DVZ3Mi3zfwr0aZTstCRpWXIlIZfC8ayZMkBrOiwzCXcZsBbi93HuI4OhoAuNfJ25" TargetMode="External"/><Relationship Id="rId104" Type="http://schemas.openxmlformats.org/officeDocument/2006/relationships/hyperlink" Target="https://lookaside.facebook.com/mcl/multimedia/lookaside/?download_info=AZseJqRvaGGMArWdbusSY4Fe59dXuTsMHMjZVfqvWbgS10yPDj48Q0ALCrmyVFlLldcXF-ppXmwV_COAp4XhVMbERWTgpsU6n0QDc0t0yeQFQFUeuYGLx3sNeZJfH0TLTBB-VMcQISDy-GJpdTo9EKzQpG6M" TargetMode="External"/><Relationship Id="rId146" Type="http://schemas.openxmlformats.org/officeDocument/2006/relationships/hyperlink" Target="https://lookaside.facebook.com/mcl/multimedia/lookaside/?download_info=AZs6dO6vjztNG2VCnmW6vZPNGPPCk2c5NgZC4tgYhggiP55LqrQ8vcOQqpdaDMryv8TzcTVbwFJZ9ElRVK7KDNJtBme5W0arlDsJU-xFNmdVifbrw_kphuUB359nt5i0AxIs1HiSnogk6wMBpD7oPIVtS7k" TargetMode="External"/><Relationship Id="rId188" Type="http://schemas.openxmlformats.org/officeDocument/2006/relationships/hyperlink" Target="https://lookaside.facebook.com/mcl/multimedia/lookaside/?download_info=AZtj8YGgpdC2oG0bdWJsIPIWmPNUnnUr6XEgkoXbYi1c1o3_bQ8SFncSWc2zF5pLKHBxXbMSGdFUMVaY1awy76fNg_hrz1fuK6_M6lTxS2IT2yrCrzsGloTnUCJEQSZpEoqYVbDlskc8DRpwyqC6Ul2P5ykf" TargetMode="External"/><Relationship Id="rId311" Type="http://schemas.openxmlformats.org/officeDocument/2006/relationships/hyperlink" Target="https://lookaside.facebook.com/mcl/multimedia/lookaside/?download_info=AZvYYbtvbAcO_NzetJK-pfHACQaa3S-PLhL2uKCBSKndtfw024USomYFwruvvLOEF1wPk5JDxjLEtZT3h7FLaqrHzEHhik-9JwO3PiV7vRZeedaegL16BQHZYjqJBokB-P4MuDB9Xvy_oH2W769RabqShyDMbQ" TargetMode="External"/><Relationship Id="rId353" Type="http://schemas.openxmlformats.org/officeDocument/2006/relationships/hyperlink" Target="https://lookaside.facebook.com/mcl/multimedia/lookaside/?download_info=AZuXal6UUFIE08bMSP4Q2wvAJrbIWctUAUljaMZhLTANiVYtBm5AQy3PhWu8Mm4YS8-tF2oLmQTIrRzScjvqM3T4xIzjgzgp6tudLKnif2EMq2x_q930a1epjVcYLXG09ciDTHo2FyRg2uthVyXarfYZc2E" TargetMode="External"/><Relationship Id="rId395" Type="http://schemas.openxmlformats.org/officeDocument/2006/relationships/hyperlink" Target="https://lookaside.facebook.com/mcl/multimedia/lookaside/?download_info=AZs-XNcf4iSJVw3FlzmeuM2KGlKLK0846KnZ5ppyx31aLwzIfU5cC035ZaLjtEXJ6YrlOF4lDlt_oNDkZ7XbfclhPfweGS0nEmEYE-w0U9pIR_lvdvbTO273Qqpwqu5tfG28Qt0KTLJX34bteH86rx5cJEM" TargetMode="External"/><Relationship Id="rId409" Type="http://schemas.openxmlformats.org/officeDocument/2006/relationships/hyperlink" Target="https://lookaside.facebook.com/mcl/multimedia/lookaside/?download_info=AZuFCrRD9yZeXM_1s632m_jexkFEI7UaRpNJc79-IX4j8MapPQGGmB_9QZdue1nNWaGtPduB8Itkj9c-v5RWLXU2U13tmA7vjEhyW2C7ytIINzi_0pnjo6S0NIe1hhj0yBsp8gCIcNLGaI_0pjUVn8gjHWw7" TargetMode="External"/><Relationship Id="rId92" Type="http://schemas.openxmlformats.org/officeDocument/2006/relationships/hyperlink" Target="https://lookaside.facebook.com/mcl/multimedia/lookaside/?download_info=AZt_U7RDw7WzBns9GWYdeVvSoYCXfKvwcptHL9ygk3hJ9xbGBwkeZqwgpGBR0i1HDGaf_ozYLzLppL8McQ4NtHyQ_U-8VB9uNvpOCtDviRv5VatOH57gwQ8-W91-OfuLeM9Qq3k3SRMR0lGJkAOPnyx-JrI" TargetMode="External"/><Relationship Id="rId213" Type="http://schemas.openxmlformats.org/officeDocument/2006/relationships/hyperlink" Target="https://lookaside.facebook.com/mcl/multimedia/lookaside/?download_info=AZt9ZMo0DR3XEWkZxmBmdK212w5UZn855Fozd2zM-9Cg0STUXeVY42lo3RAI8YMnh-J3hldVWCJYxPL0foKNr51c8LLadS0YX29MKpy2TgBsPwo_xuDmz8LiiUWlt_nvctzw2S8U0_Yh5KwE4QOgbmVuWq1t" TargetMode="External"/><Relationship Id="rId420" Type="http://schemas.openxmlformats.org/officeDocument/2006/relationships/hyperlink" Target="https://lookaside.facebook.com/mcl/multimedia/lookaside/?download_info=AZtnw2qge8k9cEl5XcUOjUIbo8Sjd11vRnnu6teuWzwxxlq4xjuDI2xT9ZP4UyyeGnb-juoinumCx4HDCCbB8PUllbHZiG0SrZkveuBvpwa8xgOiSEsc46xpYDTT5UiG0a0ZolDX_EzOMXxg_xQY7xp4qHI" TargetMode="External"/><Relationship Id="rId255" Type="http://schemas.openxmlformats.org/officeDocument/2006/relationships/hyperlink" Target="https://lookaside.facebook.com/mcl/multimedia/lookaside/?download_info=AZtI9uzhy0aTxcVXNU50xxAwKzUZyKfhhsvn2yfuZWODFFnUSM7AOaYNfn88IVN83uZGNDQMpjwMz2kotrTcMCNq_idCAwaYlMWLYMjjmoGQYUW2MD0qRZCHfpx6Bc8bNQiqNpbuPCzUdpj0-u3iCMj89bw" TargetMode="External"/><Relationship Id="rId297" Type="http://schemas.openxmlformats.org/officeDocument/2006/relationships/hyperlink" Target="https://lookaside.facebook.com/mcl/multimedia/lookaside/?download_info=AZu6LCByFGBAOZHD_Fc9dTQTKejQ4w_C00pxRjsp5DW_QEk1mYhyJ7M1X6JuEjfCgH5M9Hz6DHDg_3j-sy54pLjeM4qnd-MXM9lI7FiCtHjAheLOWYaAt67QSRDleMbezyvatxRyuVeUExEi2efZ1CXGz7c" TargetMode="External"/><Relationship Id="rId462" Type="http://schemas.openxmlformats.org/officeDocument/2006/relationships/hyperlink" Target="https://lookaside.facebook.com/mcl/multimedia/lookaside/?download_info=AZsidz3Pd4sE258PAVz655-UYgwc2BMUIwyJJPgjeSPmqza0QuQ3HeA-xYbqSmFoP17PY6ivdm6OpLK41HD5EgeD1-dt-v-sKNTIEMkGuxq_9Sx_JzFFtyPKptw8CyobY-DDEusvKeeXELV_Dg87CQYOm8KP" TargetMode="External"/><Relationship Id="rId518" Type="http://schemas.openxmlformats.org/officeDocument/2006/relationships/hyperlink" Target="https://lookaside.facebook.com/mcl/multimedia/lookaside/?download_info=AZsIEd7AHWjXMDyOP5l7-7ChjakA7DIy2_nbjRo20moqJPl8G7A3a8CUl8CK_oUB5PzArEUUcEJFij4m92iRX1cjJhsRESW8QEO1YvgALhuv9tssZkL57BGZddPMlO4ylxM47U6HMiyChR2ZJwkQPvgI5ig" TargetMode="External"/><Relationship Id="rId115" Type="http://schemas.openxmlformats.org/officeDocument/2006/relationships/hyperlink" Target="https://lookaside.facebook.com/mcl/multimedia/lookaside/?download_info=AZtyC44I7knRgbO5uZ5sdyCCVNoqWoGV9wnTfhW2lPbANZTKEbUDWLo5H-eJZaA_gKa_9JKukNuIgAxouEfOYMa-FbmoDkZ1rCSuMren04I_pHcLGxG_xZQz0asSCn67xdtEi4vAWQkgVcz7itfxiaOCnCQT" TargetMode="External"/><Relationship Id="rId157" Type="http://schemas.openxmlformats.org/officeDocument/2006/relationships/hyperlink" Target="https://lookaside.facebook.com/mcl/multimedia/lookaside/?download_info=AZs0rmh1ibGj7Acu1Bl04Nf3vN8CCQUFxLjBN2wNw3awMxJT-B8OwVwe1SngkxZXRXcrmK67TssLRa1viIHF00u0dBtgS9eqLVlbicDiQKBVxJo9HgyeyWrtCT0TR5z4b7_0V0ANGvjAql67I2_aXvTZIXMY" TargetMode="External"/><Relationship Id="rId322" Type="http://schemas.openxmlformats.org/officeDocument/2006/relationships/hyperlink" Target="https://lookaside.facebook.com/mcl/multimedia/lookaside/?download_info=AZu-uvirc-mFoY4pL3Av_L_dQTYBGEzHTF5HrKzDmNTqGgqNdxNJ2qrpDLvipMHdZm8zkQ7D6Eq1kfC-goL96Lp_JSMiiJ9xCr8j37e_YjUFETyw3hicF1aCM1yGzfW2CZ7R7qUYb8xeoljFEhBR3y3jJcaA" TargetMode="External"/><Relationship Id="rId364" Type="http://schemas.openxmlformats.org/officeDocument/2006/relationships/hyperlink" Target="https://lookaside.facebook.com/mcl/multimedia/lookaside/?download_info=AZu2tOG9nrQauiE2z6JWdLeKNa1ANqVd_aNi_pfiCUh2Vw2QUuKp2H-3dPeAlskhWKeKzvghW5H1bzyrDK3isme5gC25nOME8GEcQV_FpTrup7GTqthL53hCo9hBnv_BxqegmAbc4b4J8r7WoTzbx6pYgqI" TargetMode="External"/><Relationship Id="rId61" Type="http://schemas.openxmlformats.org/officeDocument/2006/relationships/hyperlink" Target="https://lookaside.facebook.com/mcl/multimedia/lookaside/?download_info=AZv9EnNrzztGFdF32Qzj-qtlydKOPch0wOM4VFPIPC3nox-cWRcntW8_sKQ7Wy_Ih9PUlrszNyUkWzfv4ZGm54_RwLsc-LfD7jUMt0tBXhabylsVN1napJh1oS1XJNllHsiNrWf9resh_LvmsexRpHxuPV2y" TargetMode="External"/><Relationship Id="rId199" Type="http://schemas.openxmlformats.org/officeDocument/2006/relationships/hyperlink" Target="https://lookaside.facebook.com/mcl/multimedia/lookaside/?download_info=AZsw5yN2V6RASSNShQfg5yDFH7kXVGHUGVj6VWKJvw38mP1orR2uM0zo-hgaO4bhUJoFam7mezoUC5VuJMIljCEXZuQcLP6pLehxtRuLm6kXmtfurcxtf15y_a4fAdyNwRryjB2zYh9kyXB72ZmK5ykJcngN" TargetMode="External"/><Relationship Id="rId19" Type="http://schemas.openxmlformats.org/officeDocument/2006/relationships/hyperlink" Target="https://lookaside.facebook.com/mcl/multimedia/lookaside/?download_info=AZtTcfNk482QeQMy-h7zFpBA1JKo__1rRy5mKbGMvSKNQ_Dn7EU1S0oCMp6fYiAvYbJL50DNfSgbuNQadMvzLvAbXx14tDCTClyqFXgkCeG3b1qyU1NNe9hrB_Mu3S2r2vyaSs9PD921kWAmF7-VZzp6ZsUq" TargetMode="External"/><Relationship Id="rId224" Type="http://schemas.openxmlformats.org/officeDocument/2006/relationships/hyperlink" Target="https://lookaside.facebook.com/mcl/multimedia/lookaside/?download_info=AZsJmlmFglpQtsf0EUrGeWDu49t8CMj06zXTSmstaRHNkGamf4tf_eU-GmhmFvzsA_4YQB8cwCJ8hlh-8AFvsXnr_R6wH4czQJjx-5DAoYo27LsfnZuPS28DustOOVY699SEbmpegz4y8QaEPOntSoUn7Qjkww" TargetMode="External"/><Relationship Id="rId266" Type="http://schemas.openxmlformats.org/officeDocument/2006/relationships/hyperlink" Target="https://lookaside.facebook.com/mcl/multimedia/lookaside/?download_info=AZtwdo8d_WuULDFFG5qPWgRsg2nq-UjyOwvsqZDhwR_9SyiGwnEP7lhABEn2rotd7L1E6VgyKN9hBhE3mn45GFRCcuac3CBRyhlYqgGn9M5WM_yIeGO-bT2aQ66qIcM4bCHSaEdaeuz2iOqAfAeynX19-U7LIA" TargetMode="External"/><Relationship Id="rId431" Type="http://schemas.openxmlformats.org/officeDocument/2006/relationships/hyperlink" Target="https://lookaside.facebook.com/mcl/multimedia/lookaside/?download_info=AZshgJ7u2LuQI_k1Za5g21nxs_ccnYLVGb6LvEKylFeWSxyRSiFWfAC851QVMuH4kMSTASImJ2FBMhdZB-74OZ3nqrj1vwn6GBxTPtp1Qczq6E5v5PMfQm18qKFnxpLbbBSS9ALcXTKee1yctwAND0DspGRi" TargetMode="External"/><Relationship Id="rId473" Type="http://schemas.openxmlformats.org/officeDocument/2006/relationships/hyperlink" Target="https://lookaside.facebook.com/mcl/multimedia/lookaside/?download_info=AZv_G9oCEyal7sc-rUNJcbzFlntul_dx0udIaR8lgOl7QXQC4X5wpOqJOd6q5Mlt8WBB8Lx4Q-FeY3zzfuojUFaQJuWHyIIopislZKSBqKrOsg9JsSD4B2r4fB54IbQIl16OKTflFsZPzVk_F-MaOAXGCOo" TargetMode="External"/><Relationship Id="rId529" Type="http://schemas.openxmlformats.org/officeDocument/2006/relationships/hyperlink" Target="https://lookaside.facebook.com/mcl/multimedia/lookaside/?download_info=AZthc9XC6VoDR-FSZojVgBS5f8vgNt8QYkQSuTmMkY0SvYWVMQnL8iGv2rV6TSnHDtGW1lwy-MdUV-X8I87-kfKF9q3jxWK18ax7VP7RpazlEgGlEiWrVEYgCNSxeMl1rwjrr6wd9FBLJ07ogAuIeDdqtiE" TargetMode="External"/><Relationship Id="rId30" Type="http://schemas.openxmlformats.org/officeDocument/2006/relationships/hyperlink" Target="https://lookaside.facebook.com/mcl/multimedia/lookaside/?download_info=AZvuqwbIJf0TxXI84ewTDvkCFvYGYJNM5G_Tl4sQcoOVcouOtrOJ-7buYjTPYgPvZNi-zOhhxl3IvfT0eBdD4CZTgm3V-L6xUySuXDatV7l0jGFXFYRwTnqVc-NWWrIkVO7s3gufLMLmUSH8fUCnUl60G1Y" TargetMode="External"/><Relationship Id="rId126" Type="http://schemas.openxmlformats.org/officeDocument/2006/relationships/hyperlink" Target="https://lookaside.facebook.com/mcl/multimedia/lookaside/?download_info=AZtr_R7KkBF1hMHiCg8HWvtCR2FyGVl49xPppqA4DTw6Xzkr8w2vwu_7worDsYhKqDyFa_gnG9_iLdjUCz9FXy-OABAHgIINrF64RqyUuHu-p6Qd26xxstf16gs3w7VofTaHeAHjD-yXs0Qh5drPE4L0IYSD" TargetMode="External"/><Relationship Id="rId168" Type="http://schemas.openxmlformats.org/officeDocument/2006/relationships/hyperlink" Target="https://lookaside.facebook.com/mcl/multimedia/lookaside/?download_info=AZvQGmPnG6R0XNcijlnzgP7I2jETYxwxLtGcYyAE4pQOtxXvMpKJ2fVwjVUoN18jZG_-o1_9G-ePoOW15I0tEri2ogz8Bk5Q01eWXbO0R9-86Mfsf9K3V1G1wWJHfZ2s_QoP7FkvTtZN5GHJTQMj9MfS_Di1" TargetMode="External"/><Relationship Id="rId333" Type="http://schemas.openxmlformats.org/officeDocument/2006/relationships/hyperlink" Target="https://lookaside.facebook.com/mcl/multimedia/lookaside/?download_info=AZs7_UCc81xyry7qNFVdo6jMn2KrpfE_gil1kNMRhtFsuySCAMND-uyV4md0e6NWQBR-PduHEbQHOeaZ6qvxFQFjlphneVcAbvJXUr1He8jCzCA4mcYK8UwroE0SZYj_9BOrBBBcWG8VyAp0jUAcVI-R_sIY" TargetMode="External"/><Relationship Id="rId72" Type="http://schemas.openxmlformats.org/officeDocument/2006/relationships/hyperlink" Target="https://lookaside.facebook.com/mcl/multimedia/lookaside/?download_info=AZuyGu42dcQrGJG2kEOUoRh6S_EMHVRHJt0bm0Qhu8CxMQJFqCjpsFN6LD8D4OatrNjbRAXNCY-ix797_oDexI49wRX5052gUxM6OpwXu_hyUrmGN8P4I_iYpLam7NmS3vLdrf0bJKKUbeEUesirgjCCSutn" TargetMode="External"/><Relationship Id="rId375" Type="http://schemas.openxmlformats.org/officeDocument/2006/relationships/hyperlink" Target="https://lookaside.facebook.com/mcl/multimedia/lookaside/?download_info=AZvL88LXqArp5OkfM1iBmndRcaN-Bz_kKJUkXLH5Pz_3ku2DEcsBgFRiHCRC7z59iFtk7CMT9Or3wFc87E6Lsdnk3L4rErWSksy8KSBp00a0nt4BDUIJediKK28tUnIze_Aw2U9ZGIMeUaMIAk5--l1puuc" TargetMode="External"/><Relationship Id="rId3" Type="http://schemas.openxmlformats.org/officeDocument/2006/relationships/hyperlink" Target="https://lookaside.facebook.com/mcl/multimedia/lookaside/?download_info=AZvjikK6iheceqqEserXBkNE1yH6OvqdQPKYCpkJOGUZpITNBvcKj8KULeSwcf6OfcpTH0rUqBCwLe9_lDTwwXVvwjxAjy4t5Tn7ndiLPCmWy96_hZu3258M6XtMOD-fq6NWwe_9KuT73PfJWzPdGTAst6d5" TargetMode="External"/><Relationship Id="rId235" Type="http://schemas.openxmlformats.org/officeDocument/2006/relationships/hyperlink" Target="https://lookaside.facebook.com/mcl/multimedia/lookaside/?download_info=AZuvL9u5pnlD-pMiMHvQvNGLUva6sgRr3shiBQ3msqL_MwOsSkWqSIVmoRvWyexUL0NMRS3GnnjP6Nvj-ugDzepnW10wT47FcwFKQlze6I88ApwgO6TpKMAxNRFusBHky_ONXujkpzW8ni8nMgml6To6xS8" TargetMode="External"/><Relationship Id="rId277" Type="http://schemas.openxmlformats.org/officeDocument/2006/relationships/hyperlink" Target="https://lookaside.facebook.com/mcl/multimedia/lookaside/?download_info=AZtkS4ToZ4nMc8_eNpCdncSUGvdM9YB3CN85S1a0ZSm9DquuLpeM2WaJnbvrB7EhkHns1zVbMcJpehWB92Grf7yd_x54hRados08q_-woeDaawJtQfW7mOcm7MHxk4o_kT7JbPCb92aTkoLTu5ljb_rc45g-" TargetMode="External"/><Relationship Id="rId400" Type="http://schemas.openxmlformats.org/officeDocument/2006/relationships/hyperlink" Target="https://lookaside.facebook.com/mcl/multimedia/lookaside/?download_info=AZs_hTFjkrKtelJuj8SrsrN_AgXAFx_0r40VJBsKABoJNhj7eXfEbACK7QYz4UvfVg1q5b2XxAyeMgVbQwv_KKardZ-waM15sPeNIk3sC9CF5wPZqetYl9N63RZtBS7ybfA4xl7zTazzRwxT7HYiMyK5xveR" TargetMode="External"/><Relationship Id="rId442" Type="http://schemas.openxmlformats.org/officeDocument/2006/relationships/hyperlink" Target="https://lookaside.facebook.com/mcl/multimedia/lookaside/?download_info=AZumTlEJnY7IUuBquFSDxB0T7X1XgSySGd4381kZtBD3Vf405f0NEzSBx_SxQIdfy_L1DzIavwO8mU1wCQgoItRNh5p_FKqg6BEGskM_FKV-weZMJfdF24MyIE6uDeXEjguN4x-mY_aYxHBoMTw97lmDNdHI" TargetMode="External"/><Relationship Id="rId484" Type="http://schemas.openxmlformats.org/officeDocument/2006/relationships/hyperlink" Target="https://lookaside.facebook.com/mcl/multimedia/lookaside/?download_info=AZv_880oojqKPM9AzsXNJgQ_OVkrmUeNLkkY5zYQGKMDUU-4Gs1WABFFVRqdPU7tYMBrwTEQG7jQnC_PRv_R01um6dkEN3mFK4NF8XlabZahOQ5knPC6rR6gAGbpKHQV2AbCj5bdoNYoqy0Oa3YDco5czYc9" TargetMode="External"/><Relationship Id="rId137" Type="http://schemas.openxmlformats.org/officeDocument/2006/relationships/hyperlink" Target="https://lookaside.facebook.com/mcl/multimedia/lookaside/?download_info=AZtlBMle9kFZe6wDuOlS-ghc0Qo3MP1T-nKd4V_kCS-QUULoCcnDkqnHPX1qOpWr3d-cOIAePLbODw4EXH5_GhpGeFKP_mMh-WXPezo4hOCiNCmHXUaWm-tZ9GbHbJJaiguFBxTiZgDD65mPPzf1qZt8RpY" TargetMode="External"/><Relationship Id="rId302" Type="http://schemas.openxmlformats.org/officeDocument/2006/relationships/hyperlink" Target="https://lookaside.facebook.com/mcl/multimedia/lookaside/?download_info=AZv0ASfEvun9qInE39XBwal00jFgX2ZeEwvIkHLekKYo3h8_a6UMVT3vLJdfxEu6TTw2A9E17ZP4_Pv8y4Coo3Dxq726M0om5uqC45YZITTQeEedyDv4NXT15f0wu9nr2jB-hGPa1MAt3XdPEdRn2Z7SsVPc" TargetMode="External"/><Relationship Id="rId344" Type="http://schemas.openxmlformats.org/officeDocument/2006/relationships/hyperlink" Target="https://lookaside.facebook.com/mcl/multimedia/lookaside/?download_info=AZtkheIzhF1VqP0xDoz96ogtC9tYMX7ZFjuK-nvuy5AH92NjipKbjv4tGMERURMnsJ8pgQfMjnTwZ3d-dfdroboq5PpWT2bvyzEaq6ZmzGmg7ntHJmt7n_y6b_Z6vK8tXx5eenPWP33GnU3dYGmTB4tcXdE" TargetMode="External"/><Relationship Id="rId41" Type="http://schemas.openxmlformats.org/officeDocument/2006/relationships/hyperlink" Target="https://lookaside.facebook.com/mcl/multimedia/lookaside/?download_info=AZtl0GNWXlyQ2TOm0oYeaZjGwBM6Qzqc6-XAbtXdWGlJf5hJNPpwM_MIom0HZKtyoSxP-MAWsTyPPyhtAvypvHRPSRsAgWo_WzYuxoHWLaPhrslsN_5uZJUZF-k59UTuLB0f_t-IIxn7ObZNai9T8J81RxvFvQ" TargetMode="External"/><Relationship Id="rId83" Type="http://schemas.openxmlformats.org/officeDocument/2006/relationships/hyperlink" Target="https://lookaside.facebook.com/mcl/multimedia/lookaside/?download_info=AZvje7-AF2jYaOM3Ib11edSrThWluhCMeFlZlmLl4pzvpDBJApL5uNp-qyPqj7_nwLfx9QHcC7PTrvys11E6UmB57EG8i_8kmgel8yU3BegZpxnQeJ_5IK4ICdYCvppCt3kwBSWNF3Oif9LpfFXlxfvSYT-0" TargetMode="External"/><Relationship Id="rId179" Type="http://schemas.openxmlformats.org/officeDocument/2006/relationships/hyperlink" Target="https://lookaside.facebook.com/mcl/multimedia/lookaside/?download_info=AZuqUk67AFOfEPGyZ4d4NdPnuHfInLmsmbf0GPGi_SwiKFFWPkbbq1YnLjp49BnSuKbGmHfHcjtAbbLqcNQcD_-jSeW4HOpMchAiY8GrBkmv1PqGasZiOmAc1_r6ZEzgAtuvzd1Js1UaHQqhvhP2EbMxoiQ" TargetMode="External"/><Relationship Id="rId386" Type="http://schemas.openxmlformats.org/officeDocument/2006/relationships/hyperlink" Target="https://lookaside.facebook.com/mcl/multimedia/lookaside/?download_info=AZublVyHG_rVN3pOtYCamkMELXuIeQlDGJMAHy1EVomHWMxSi_zvpu8UkpiX-SAM_OZPotI7UJjMv4ayB55v5z-slv6ekGsxl8cY4Ou1JB36ssckSmm4xN2psqKxF62KK8l2EPde6Tp1Z5cJ_aAUlGa3Mr8j" TargetMode="External"/><Relationship Id="rId190" Type="http://schemas.openxmlformats.org/officeDocument/2006/relationships/hyperlink" Target="https://lookaside.facebook.com/mcl/multimedia/lookaside/?download_info=AZvdusSQg1LJokDZGOHbVb8iZN0fdSXh-9BnJ5D_YCHDtRAiqyIoNBARtbYzbWf87utJX8U9zkU9rb7fmN1rMD7EZKvzd4uMrXIDzxiwq_8g2kH9KB-APU_xRBNIHA0-lCZ7V7mubbL6WrXKVpnxi84Zcvvr" TargetMode="External"/><Relationship Id="rId204" Type="http://schemas.openxmlformats.org/officeDocument/2006/relationships/hyperlink" Target="https://lookaside.facebook.com/mcl/multimedia/lookaside/?download_info=AZt3pjKHdAtB7DP-ZA6AavhB2P_b2Tu9UsKGFEqYyvDnCtgyhzJTnG0QCmmuI5Q9k3LBRjxSVBPJsSsLAXTz7VVAirfI887U0ucRsQlrF5x-S6H0cKdBc9911sMLJ3OHBZ-_01VWZXdRG_vulFSs7q0iuKrw" TargetMode="External"/><Relationship Id="rId246" Type="http://schemas.openxmlformats.org/officeDocument/2006/relationships/hyperlink" Target="https://lookaside.facebook.com/mcl/multimedia/lookaside/?download_info=AZsSiTiqJXDwJ3L0PIiQPAU1sTMe70mNvPt5f4xqVLyVmUsWGprDWv7_hULwSVWMXmgRnx4znJGU2SoVEXkLHjK1dXxZKounwDYw5HpmSWL6R9qTwRHCJV__sYfyW45SbQgtGtdwSzAgABCVVVHtfzHu8U7iUQ" TargetMode="External"/><Relationship Id="rId288" Type="http://schemas.openxmlformats.org/officeDocument/2006/relationships/hyperlink" Target="https://lookaside.facebook.com/mcl/multimedia/lookaside/?download_info=AZv9lwLMTyT14Vpl2INkhgisWbo3VsoC4_TvwqvZOpFRhkqg9O31IiE86iDY3SQBEGdJ1NNmRZd4Sj4Gvy8q5EjSuOH-cHq1YCLs2nOm8-oRiUNEZP-LKQqj420ZvYrXl7iXGGrlLOJ3LwXzff6rAVP1rgo" TargetMode="External"/><Relationship Id="rId411" Type="http://schemas.openxmlformats.org/officeDocument/2006/relationships/hyperlink" Target="https://lookaside.facebook.com/mcl/multimedia/lookaside/?download_info=AZuEOTpNYd3TGPU19AwuEJlChr5Wk-oysT5Mc1ndgCutm8572aOO1YSRPNEL1QcyfTRvLF-BMJubWqM0Vk6RZXv7C8Wlkl0rcZnjOk16nuXq73-IXvNTTS7PDpnQXZKnW1IcnzI-D3AHPvMC5kI69K9adc8" TargetMode="External"/><Relationship Id="rId453" Type="http://schemas.openxmlformats.org/officeDocument/2006/relationships/hyperlink" Target="https://lookaside.facebook.com/mcl/multimedia/lookaside/?download_info=AZu0HtHDfc8TFb0RMwDUZ8EHn11SKFG2eWKuOKiI5euQWUQtv9OPzbmveeYCTtteKLdkKuU711tDsdbAEOCWGGnLLpx3owcdB01kiEK5MZbwlqhcylSbzkYUVswhTNXghyYsT591y2teQ8yjlqrEqn0B6SRV" TargetMode="External"/><Relationship Id="rId509" Type="http://schemas.openxmlformats.org/officeDocument/2006/relationships/hyperlink" Target="https://lookaside.facebook.com/mcl/multimedia/lookaside/?download_info=AZsB9wR8N0TuOV7CWUX6tWeNoNZIf-cO2Wp_vaGMTBeCQHiKCbkEwYLxMQZt-OQ0eDJfHtnZQxbBMzDbkJn9Lp4gKBsUxq8-bFOFBJ3scrok6GAxJH1h1XPuexM1C7vn6YemmyCs6-G5SSH1LAgD2dweU5I" TargetMode="External"/><Relationship Id="rId106" Type="http://schemas.openxmlformats.org/officeDocument/2006/relationships/hyperlink" Target="https://lookaside.facebook.com/mcl/multimedia/lookaside/?download_info=AZuN6RgUmZWIl92j5MsfKYEyj1Oj3UII2EFiiQD2LjR4YK4L85dZGfczegRogsVL_Solu6u9-DEHRfaJCVv1g6JLpI1IKgd1-8WScEARIM-VoJt8DuzGoadxGG9h_xzRqQ_kXpf4JkHX9XwMbcXfGu-m9L1m" TargetMode="External"/><Relationship Id="rId313" Type="http://schemas.openxmlformats.org/officeDocument/2006/relationships/hyperlink" Target="https://lookaside.facebook.com/mcl/multimedia/lookaside/?download_info=AZsjWl5jrXkLWd7-Tss0fxK06BSSIiEsArQ4NGgjXq66EaMhN9KGjvw1KDR1ENkdJYdGtwtQcXojr-w29B4P_P7T0A_b1CP2UtLjDc9rnY_voXgKk_i-YjGf7NBfOlQ07PpGixfiHJvgIIe2P00JUn1zoFY" TargetMode="External"/><Relationship Id="rId495" Type="http://schemas.openxmlformats.org/officeDocument/2006/relationships/hyperlink" Target="https://lookaside.facebook.com/mcl/multimedia/lookaside/?download_info=AZvHW7g9Rst4bAvCLesQ2EPWZcYobCJREKltEQAZwWT8nIuUJLbvCQ6QfhBW5ab_UxxZHW0kaP4Zf8JJQL0Gkpd7m55fHwcFDBzH_curChBitNsFxMTfohZUkNR3B4pOPR2JzsaB1K1RgJ_zqci8juibpK6_" TargetMode="External"/><Relationship Id="rId10" Type="http://schemas.openxmlformats.org/officeDocument/2006/relationships/hyperlink" Target="https://lookaside.facebook.com/mcl/multimedia/lookaside/?download_info=AZsqGpx6wpvbC_JGu1VoPwhPthp7PIt2AMOcEfuwRXmZNiVald6p-z82B8xzTnaCvigDnP-gYbroq2sZvtR5KpsbNjnruKASUG0c7fdaThWNto-XJI29PDz5d64Fj5V9qoBOPuWAMY2ODLG94WMWDFC3tCQ" TargetMode="External"/><Relationship Id="rId52" Type="http://schemas.openxmlformats.org/officeDocument/2006/relationships/hyperlink" Target="https://lookaside.facebook.com/mcl/multimedia/lookaside/?download_info=AZsCbkVqV3KkTYeLg9lON6RYvRRxIvbKrYST-aCszbrywQ2wmeZ9yW5lvT4SBs4Eo5kEncFdYzyj4wDdY_c0-SGJnhpjc0djU016T-qBm1aZ3NhQPI71IC8618XrLoByUvabamx4heuKjAaLbKS6zVm4VfqJ" TargetMode="External"/><Relationship Id="rId94" Type="http://schemas.openxmlformats.org/officeDocument/2006/relationships/hyperlink" Target="https://lookaside.facebook.com/mcl/multimedia/lookaside/?download_info=AZuLgABwrpIU4zhs1hqor1LBKWx1WxsySONiwSxdRSQMdh4AqhjGvlDCJRtOvx1LcfB2FxVAXdiZgvg21k4u1Uu1pksRE2Ij-Us21WGcr_PsWVTz0hGehNECBWZlQKAbUEMB7GKcB-_cIs0OhBVZLNzLEKg" TargetMode="External"/><Relationship Id="rId148" Type="http://schemas.openxmlformats.org/officeDocument/2006/relationships/hyperlink" Target="https://lookaside.facebook.com/mcl/multimedia/lookaside/?download_info=AZtemhA6JOG6YNETQq2zzD1b0n1FEwLvyFgxiXakv9wnQtFR4BxaMt7r5qGa2U8DLZ5I1W69RtIA2zMJqEsPVKAFQt970oIbo0bYV9e0aR28EMgdCDvYaV3KxPRo38dy5fHtptkN-iA6jDYVymxG9RcfKjvV" TargetMode="External"/><Relationship Id="rId355" Type="http://schemas.openxmlformats.org/officeDocument/2006/relationships/hyperlink" Target="https://lookaside.facebook.com/mcl/multimedia/lookaside/?download_info=AZup49CvE96DBqRurQePs0k5ywwZ2ZnLRsndWujkxaSXsmg0ZrDnNkVhPyiuzQj3N5RJIx9YtLTgRhLd5zekd2CCBKuVrVtWNotIwDd__FOhJocni7x3EKPlAT1Bpv0pJSZ08CnIn3pu8McrX9kKFl3ab6z_" TargetMode="External"/><Relationship Id="rId397" Type="http://schemas.openxmlformats.org/officeDocument/2006/relationships/hyperlink" Target="https://lookaside.facebook.com/mcl/multimedia/lookaside/?download_info=AZvb3tqg5aZ6ftJ-6kbGaO9YDJIV1OgJ7uLTOPqbORm6EoPyrzAg9PTabH3cM3vqf9zzYUDGbC4kGe9tW0gLE4r9ryG8mEvQGKDiOYxQZjCVj-gLY6Fu9MVVB7U9UAtEmb2MXWnM68AIRPKUBLF85r7K5AmQ" TargetMode="External"/><Relationship Id="rId520" Type="http://schemas.openxmlformats.org/officeDocument/2006/relationships/hyperlink" Target="https://lookaside.facebook.com/mcl/multimedia/lookaside/?download_info=AZuJGjURnLDBldDJ2Il4oJSY6h02391dQBIXqIGqRJJAZHUeuP-tJDpenSlQPEMdY0Z4ZddRNSwiV8mnGg2fWwcq9Mz458vNCM-c1ambaxDHg7qrydHnjv2xB5HY2eO_z2DKKVs-pCGQoevw4W3iO7-UK1c" TargetMode="External"/><Relationship Id="rId215" Type="http://schemas.openxmlformats.org/officeDocument/2006/relationships/hyperlink" Target="https://lookaside.facebook.com/mcl/multimedia/lookaside/?download_info=AZsdy7D7h-Ez29Pyp2O_B_G-P5xAZ9j9TyD5eG-LVLSqyde7dcoYtXH5lIxtF4lVyA8WehqAWlepu5zV9IzanrHRHIh2r9wD7uSPOx1DnEODJGTk92eF_IvSrFmfUe3C4gx8vIODCeNiNxikgDffHUnha9hi" TargetMode="External"/><Relationship Id="rId257" Type="http://schemas.openxmlformats.org/officeDocument/2006/relationships/hyperlink" Target="https://lookaside.facebook.com/mcl/multimedia/lookaside/?download_info=AZt4GObeHxLRpP8tG8RNtpbExTj4miuBU_abUUtavSB_TKg_r8ghoGCUWkOvw1e3N8qAkisr8P2K7R77fM8yDlTtqjJmTkRLRMrZwVjmUZ9n4aiaWZdYZgquyqNh_S5SoNUL6sHahdeeyo8fRcy6FLj7obaS-g" TargetMode="External"/><Relationship Id="rId422" Type="http://schemas.openxmlformats.org/officeDocument/2006/relationships/hyperlink" Target="https://lookaside.facebook.com/mcl/multimedia/lookaside/?download_info=AZsqujlhRiitKmUOpLz3dY-AKLA1vxviJyf4el3uTeq54rvdoZzEs7vV7wNLjgO5gRaOGKfysfy83M74PMEriYQm72NUhgvEVpW2bDDr6N1vkUOhy4HsKPOkIy-BsKozUIInENyGxNMAH6XXqe0-qNXXUDyduQ" TargetMode="External"/><Relationship Id="rId464" Type="http://schemas.openxmlformats.org/officeDocument/2006/relationships/hyperlink" Target="https://lookaside.facebook.com/mcl/multimedia/lookaside/?download_info=AZtShKc5E42szfmlYtLiFfIVEx0MwYxWSTZ0IrPu2iWk0eO8ugKKRT9Wqjy8fKdsqGCkEWtjgVCsb5NnGhhaW1ruOSfCQDOY3cvi7cJK0TKJppuGh46EUsZQCAu30ToVMc7JO-Grk9Kz4vfggcksY6ZU5D4" TargetMode="External"/><Relationship Id="rId299" Type="http://schemas.openxmlformats.org/officeDocument/2006/relationships/hyperlink" Target="https://lookaside.facebook.com/mcl/multimedia/lookaside/?download_info=AZubJRh3KfWx4kTN4wxF5tEriPKo_yg2pKhHzSfLuhpvZN-zgYK1f8YkgA6rzKZoBJqoe1bVOLdvyd-WdMYDdfu-5_w7YcK-HhrS4dHQrNnXIGZYz_MXDfvb5GV9C37wN5hOppnL0YrtDq4goW5OiWGb3A1A" TargetMode="External"/><Relationship Id="rId63" Type="http://schemas.openxmlformats.org/officeDocument/2006/relationships/hyperlink" Target="https://lookaside.facebook.com/mcl/multimedia/lookaside/?download_info=AZtz59KcQtNpzv3ymtVh2SrhOTl_UALCpMLPpVq3X3m7V8IDZQPq89BJZduZknHVCX2BD5ESO3xgkVEzYQvLcyV8VuVfIg14SkP5V1UdOBlfsN4KTX2o0F65BjvlNcuVxaUCxD6tHwz4cXdjEguAVHQz4F0" TargetMode="External"/><Relationship Id="rId159" Type="http://schemas.openxmlformats.org/officeDocument/2006/relationships/hyperlink" Target="https://lookaside.facebook.com/mcl/multimedia/lookaside/?download_info=AZsHPQSxSorcZOGfa8D7XiWpf3PofyFBTPxB8ZELWlzZrgaEKXX5LGhnGYZTYU2HXeBxeHsGSqVtLh0a-XHvKd86wuGoATylpy1U1nHTgNj5BMZY6CvQ5LeCnWEEEZYnynnawM31AvzddOBn3am0mIQsB0VP" TargetMode="External"/><Relationship Id="rId366" Type="http://schemas.openxmlformats.org/officeDocument/2006/relationships/hyperlink" Target="https://lookaside.facebook.com/mcl/multimedia/lookaside/?download_info=AZtNgpDKc_r0uvrtGArQqXlHCreSvOqBM547k8D4c3njZYRnc6YAIyM1hKKR3Pm2wL5tzo_4o_8dlhSzfjCM-_0YjglTUteP2mNKrAfAmWKLVIW61i_HH68I6AL7wVQDENVH3iNbODQJyW-FjRCfExj_c0MB" TargetMode="External"/><Relationship Id="rId226" Type="http://schemas.openxmlformats.org/officeDocument/2006/relationships/hyperlink" Target="https://lookaside.facebook.com/mcl/multimedia/lookaside/?download_info=AZtnmeIe-eVeCgGfkzxQ2zmFHJEfjJZewM2m8HfwN71iFUya_vV3sR2iGTvtdgXFJwBvkiJc4AjEFusrhN73jR8T-pVQsMXqY4jw9pLqQI3e-GATLf6gJF9vpdwLjU__Bf3-4_yEmGVgW67TIeQjhHRCItwx" TargetMode="External"/><Relationship Id="rId433" Type="http://schemas.openxmlformats.org/officeDocument/2006/relationships/hyperlink" Target="https://lookaside.facebook.com/mcl/multimedia/lookaside/?download_info=AZt739lrt7t0Wi7GKc6gV3DefA3WmXhrAQ61AsZItZwsuWai3h29TW5y6DEcZriJuRv7MzD8kXPT0ZmSl5AxOFodmUYughw6JXxeUZ_x0Ef1-xMwSo_x2l-2hcaj71WBNyD3kDxKSvWXpFQll-yXD6W_0GYs" TargetMode="External"/><Relationship Id="rId74" Type="http://schemas.openxmlformats.org/officeDocument/2006/relationships/hyperlink" Target="https://lookaside.facebook.com/mcl/multimedia/lookaside/?download_info=AZvvjqweJtJSekxslO_NVgSezoXoFGFtTeXMl3cF4XfxQUbxvuHo0Xr7Spb7zs84emK_NXGkw-ACRgskTvQxtCQytap1hH-wihSKefuMhlBWRbQwIxS1ZtD3trRT-3_xpwtqLiiZCsV58ObWF26WBvBWADIt" TargetMode="External"/><Relationship Id="rId377" Type="http://schemas.openxmlformats.org/officeDocument/2006/relationships/hyperlink" Target="https://lookaside.facebook.com/mcl/multimedia/lookaside/?download_info=AZuu2RKse2mFg1pTbCLsFqv7S_-COmwJgwVQGc5kCeqYXvOZ5cVpHyAmDc6hzst7wXgYVX0sRpPBei0L3H-z3srIF_9745-58TwQGrXLFc2CawRz7qcXIvDgSwa2LIvgBW5dHnyZF8hAnX5a3HI6wbpFaHu0" TargetMode="External"/><Relationship Id="rId500" Type="http://schemas.openxmlformats.org/officeDocument/2006/relationships/hyperlink" Target="https://lookaside.facebook.com/mcl/multimedia/lookaside/?download_info=AZs-y-nsqG2KqCS29w9qxPyKlpqT5QsrxL-ypvnod441BX7Pdd7QztAdo53tyjCKvlIY6V36LyS1YhzS1ihfaRqLoiGluCJuAl3CGGSvtq34G46nqokO-S5IYeMZhQArgG0EnI55lAMvyG3iok0zRC-787MP" TargetMode="External"/><Relationship Id="rId5" Type="http://schemas.openxmlformats.org/officeDocument/2006/relationships/hyperlink" Target="https://lookaside.facebook.com/mcl/multimedia/lookaside/?download_info=AZuWLXgpwdYNO3t803mboQQyaZVJaQoWxYn1nAmecdjpBjCCpXrxgubcpXVNNLY6599ujQpGeJara1f2_nq8eUC_gCv_CYhmrtWt8PIMVPmi-_xFyatJY44Dd3I9wbC2D0pFybxPe4v-81pNRmaNi7ZjJgA" TargetMode="External"/><Relationship Id="rId237" Type="http://schemas.openxmlformats.org/officeDocument/2006/relationships/hyperlink" Target="https://lookaside.facebook.com/mcl/multimedia/lookaside/?download_info=AZuFTwfI9BPWvwz5aJTO8daLYsAWPe15MR5DznvkOe7eL_c_U4jWYNnQ8cWkFhdoeccQWy3frBYzK3q7kZMWmL3916zl43GaHyWr6rE_s0ckKT-9dd8VGLnAB3an4nC2IFSTBtT15xjMf5AlLHrN2yvByf8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tagram.com/huangbrotherss/" TargetMode="External"/><Relationship Id="rId21" Type="http://schemas.openxmlformats.org/officeDocument/2006/relationships/hyperlink" Target="https://www.instagram.com/jam_cutepig/" TargetMode="External"/><Relationship Id="rId42" Type="http://schemas.openxmlformats.org/officeDocument/2006/relationships/hyperlink" Target="https://www.instagram.com/achu08177/" TargetMode="External"/><Relationship Id="rId47" Type="http://schemas.openxmlformats.org/officeDocument/2006/relationships/hyperlink" Target="https://www.instagram.com/xollox121/" TargetMode="External"/><Relationship Id="rId63" Type="http://schemas.openxmlformats.org/officeDocument/2006/relationships/hyperlink" Target="https://www.instagram.com/davio_magic/" TargetMode="External"/><Relationship Id="rId68" Type="http://schemas.openxmlformats.org/officeDocument/2006/relationships/hyperlink" Target="https://www.instagram.com/lilyflute/" TargetMode="External"/><Relationship Id="rId84" Type="http://schemas.openxmlformats.org/officeDocument/2006/relationships/vmlDrawing" Target="../drawings/vmlDrawing4.vml"/><Relationship Id="rId16" Type="http://schemas.openxmlformats.org/officeDocument/2006/relationships/hyperlink" Target="https://www.instagram.com/teacherchiang" TargetMode="External"/><Relationship Id="rId11" Type="http://schemas.openxmlformats.org/officeDocument/2006/relationships/hyperlink" Target="https://www.instagram.com/basil_77777/" TargetMode="External"/><Relationship Id="rId32" Type="http://schemas.openxmlformats.org/officeDocument/2006/relationships/hyperlink" Target="https://www.instagram.com/shasha77.daily/" TargetMode="External"/><Relationship Id="rId37" Type="http://schemas.openxmlformats.org/officeDocument/2006/relationships/hyperlink" Target="https://www.instagram.com/hahatai_official/" TargetMode="External"/><Relationship Id="rId53" Type="http://schemas.openxmlformats.org/officeDocument/2006/relationships/hyperlink" Target="https://www.instagram.com/gu_yuze/" TargetMode="External"/><Relationship Id="rId58" Type="http://schemas.openxmlformats.org/officeDocument/2006/relationships/hyperlink" Target="https://www.instagram.com/riceandshine.co/" TargetMode="External"/><Relationship Id="rId74" Type="http://schemas.openxmlformats.org/officeDocument/2006/relationships/hyperlink" Target="https://www.instagram.com/juliamisakii/" TargetMode="External"/><Relationship Id="rId79" Type="http://schemas.openxmlformats.org/officeDocument/2006/relationships/hyperlink" Target="https://www.instagram.com/daiying0/" TargetMode="External"/><Relationship Id="rId5" Type="http://schemas.openxmlformats.org/officeDocument/2006/relationships/hyperlink" Target="https://www.instagram.com/elephant_gogo/" TargetMode="External"/><Relationship Id="rId19" Type="http://schemas.openxmlformats.org/officeDocument/2006/relationships/hyperlink" Target="https://www.instagram.com/onionman__/" TargetMode="External"/><Relationship Id="rId14" Type="http://schemas.openxmlformats.org/officeDocument/2006/relationships/hyperlink" Target="https://www.instagram.com/ladyflavor_nowpo/" TargetMode="External"/><Relationship Id="rId22" Type="http://schemas.openxmlformats.org/officeDocument/2006/relationships/hyperlink" Target="https://www.instagram.com/andy1994x/" TargetMode="External"/><Relationship Id="rId27" Type="http://schemas.openxmlformats.org/officeDocument/2006/relationships/hyperlink" Target="https://www.instagram.com/linda831212/" TargetMode="External"/><Relationship Id="rId30" Type="http://schemas.openxmlformats.org/officeDocument/2006/relationships/hyperlink" Target="https://www.instagram.com/thetiffanychen/" TargetMode="External"/><Relationship Id="rId35" Type="http://schemas.openxmlformats.org/officeDocument/2006/relationships/hyperlink" Target="https://www.instagram.com/dannybeeech/" TargetMode="External"/><Relationship Id="rId43" Type="http://schemas.openxmlformats.org/officeDocument/2006/relationships/hyperlink" Target="https://www.instagram.com/achu08177/" TargetMode="External"/><Relationship Id="rId48" Type="http://schemas.openxmlformats.org/officeDocument/2006/relationships/hyperlink" Target="https://www.instagram.com/aries_8248/" TargetMode="External"/><Relationship Id="rId56" Type="http://schemas.openxmlformats.org/officeDocument/2006/relationships/hyperlink" Target="https://www.instagram.com/sundayright_dub/" TargetMode="External"/><Relationship Id="rId64" Type="http://schemas.openxmlformats.org/officeDocument/2006/relationships/hyperlink" Target="https://www.instagram.com/aottergirls/" TargetMode="External"/><Relationship Id="rId69" Type="http://schemas.openxmlformats.org/officeDocument/2006/relationships/hyperlink" Target="https://www.instagram.com/lingin1209/" TargetMode="External"/><Relationship Id="rId77" Type="http://schemas.openxmlformats.org/officeDocument/2006/relationships/hyperlink" Target="https://www.instagram.com/nana_aleng/" TargetMode="External"/><Relationship Id="rId8" Type="http://schemas.openxmlformats.org/officeDocument/2006/relationships/hyperlink" Target="https://www.instagram.com/pansci/" TargetMode="External"/><Relationship Id="rId51" Type="http://schemas.openxmlformats.org/officeDocument/2006/relationships/hyperlink" Target="https://www.instagram.com/twodeerman/" TargetMode="External"/><Relationship Id="rId72" Type="http://schemas.openxmlformats.org/officeDocument/2006/relationships/hyperlink" Target="https://www.instagram.com/2uncle987/" TargetMode="External"/><Relationship Id="rId80" Type="http://schemas.openxmlformats.org/officeDocument/2006/relationships/hyperlink" Target="https://www.instagram.com/hooleefun/" TargetMode="External"/><Relationship Id="rId85" Type="http://schemas.openxmlformats.org/officeDocument/2006/relationships/comments" Target="../comments4.xml"/><Relationship Id="rId3" Type="http://schemas.openxmlformats.org/officeDocument/2006/relationships/hyperlink" Target="https://www.instagram.com/fumeancat/" TargetMode="External"/><Relationship Id="rId12" Type="http://schemas.openxmlformats.org/officeDocument/2006/relationships/hyperlink" Target="https://www.instagram.com/ladyflavor_nowpo/" TargetMode="External"/><Relationship Id="rId17" Type="http://schemas.openxmlformats.org/officeDocument/2006/relationships/hyperlink" Target="https://www.instagram.com/lessonsfrommovies/" TargetMode="External"/><Relationship Id="rId25" Type="http://schemas.openxmlformats.org/officeDocument/2006/relationships/hyperlink" Target="https://www.instagram.com/bugcat_capoo/" TargetMode="External"/><Relationship Id="rId33" Type="http://schemas.openxmlformats.org/officeDocument/2006/relationships/hyperlink" Target="https://www.instagram.com/helloiamhook/" TargetMode="External"/><Relationship Id="rId38" Type="http://schemas.openxmlformats.org/officeDocument/2006/relationships/hyperlink" Target="https://www.instagram.com/peter_and_susan/" TargetMode="External"/><Relationship Id="rId46" Type="http://schemas.openxmlformats.org/officeDocument/2006/relationships/hyperlink" Target="https://www.instagram.com/peeta.gege/" TargetMode="External"/><Relationship Id="rId59" Type="http://schemas.openxmlformats.org/officeDocument/2006/relationships/hyperlink" Target="https://www.instagram.com/ala780705/" TargetMode="External"/><Relationship Id="rId67" Type="http://schemas.openxmlformats.org/officeDocument/2006/relationships/hyperlink" Target="https://www.instagram.com/6tan/" TargetMode="External"/><Relationship Id="rId20" Type="http://schemas.openxmlformats.org/officeDocument/2006/relationships/hyperlink" Target="https://www.instagram.com/baxuan_ig/" TargetMode="External"/><Relationship Id="rId41" Type="http://schemas.openxmlformats.org/officeDocument/2006/relationships/hyperlink" Target="https://www.instagram.com/ruruspiano/" TargetMode="External"/><Relationship Id="rId54" Type="http://schemas.openxmlformats.org/officeDocument/2006/relationships/hyperlink" Target="https://www.instagram.com/daddy.iam/" TargetMode="External"/><Relationship Id="rId62" Type="http://schemas.openxmlformats.org/officeDocument/2006/relationships/hyperlink" Target="https://www.instagram.com/sandykaka_/" TargetMode="External"/><Relationship Id="rId70" Type="http://schemas.openxmlformats.org/officeDocument/2006/relationships/hyperlink" Target="https://www.instagram.com/alvin701/" TargetMode="External"/><Relationship Id="rId75" Type="http://schemas.openxmlformats.org/officeDocument/2006/relationships/hyperlink" Target="https://www.instagram.com/lamashania/" TargetMode="External"/><Relationship Id="rId83" Type="http://schemas.openxmlformats.org/officeDocument/2006/relationships/hyperlink" Target="https://www.instagram.com/skauramomo/" TargetMode="External"/><Relationship Id="rId1" Type="http://schemas.openxmlformats.org/officeDocument/2006/relationships/hyperlink" Target="https://www.instagram.com/yga0721/" TargetMode="External"/><Relationship Id="rId6" Type="http://schemas.openxmlformats.org/officeDocument/2006/relationships/hyperlink" Target="https://www.instagram.com/1006nk/" TargetMode="External"/><Relationship Id="rId15" Type="http://schemas.openxmlformats.org/officeDocument/2006/relationships/hyperlink" Target="https://www.instagram.com/jaychang0127/" TargetMode="External"/><Relationship Id="rId23" Type="http://schemas.openxmlformats.org/officeDocument/2006/relationships/hyperlink" Target="https://www.instagram.com/imseriou/" TargetMode="External"/><Relationship Id="rId28" Type="http://schemas.openxmlformats.org/officeDocument/2006/relationships/hyperlink" Target="https://www.instagram.com/87acup/" TargetMode="External"/><Relationship Id="rId36" Type="http://schemas.openxmlformats.org/officeDocument/2006/relationships/hyperlink" Target="https://www.instagram.com/lynnwu0219_2/" TargetMode="External"/><Relationship Id="rId49" Type="http://schemas.openxmlformats.org/officeDocument/2006/relationships/hyperlink" Target="https://www.instagram.com/rosalina.kitchen/" TargetMode="External"/><Relationship Id="rId57" Type="http://schemas.openxmlformats.org/officeDocument/2006/relationships/hyperlink" Target="http://riceandshine.co/" TargetMode="External"/><Relationship Id="rId10" Type="http://schemas.openxmlformats.org/officeDocument/2006/relationships/hyperlink" Target="https://www.instagram.com/arielsvlog_816/" TargetMode="External"/><Relationship Id="rId31" Type="http://schemas.openxmlformats.org/officeDocument/2006/relationships/hyperlink" Target="https://www.instagram.com/annie72127/" TargetMode="External"/><Relationship Id="rId44" Type="http://schemas.openxmlformats.org/officeDocument/2006/relationships/hyperlink" Target="https://www.instagram.com/goodalicia/" TargetMode="External"/><Relationship Id="rId52" Type="http://schemas.openxmlformats.org/officeDocument/2006/relationships/hyperlink" Target="https://www.instagram.com/ethan_kuan_kuan/" TargetMode="External"/><Relationship Id="rId60" Type="http://schemas.openxmlformats.org/officeDocument/2006/relationships/hyperlink" Target="https://www.instagram.com/jasondchen/" TargetMode="External"/><Relationship Id="rId65" Type="http://schemas.openxmlformats.org/officeDocument/2006/relationships/hyperlink" Target="https://www.instagram.com/sandymandy_official/" TargetMode="External"/><Relationship Id="rId73" Type="http://schemas.openxmlformats.org/officeDocument/2006/relationships/hyperlink" Target="https://www.instagram.com/taiwan_bar/" TargetMode="External"/><Relationship Id="rId78" Type="http://schemas.openxmlformats.org/officeDocument/2006/relationships/hyperlink" Target="https://www.instagram.com/iam_3636/" TargetMode="External"/><Relationship Id="rId81" Type="http://schemas.openxmlformats.org/officeDocument/2006/relationships/hyperlink" Target="https://www.instagram.com/lebaby0v0/" TargetMode="External"/><Relationship Id="rId4" Type="http://schemas.openxmlformats.org/officeDocument/2006/relationships/hyperlink" Target="https://www.instagram.com/khshu_/" TargetMode="External"/><Relationship Id="rId9" Type="http://schemas.openxmlformats.org/officeDocument/2006/relationships/hyperlink" Target="https://www.instagram.com/nanaciaociao/" TargetMode="External"/><Relationship Id="rId13" Type="http://schemas.openxmlformats.org/officeDocument/2006/relationships/hyperlink" Target="https://www.instagram.com/ladyflavor_nowpo/" TargetMode="External"/><Relationship Id="rId18" Type="http://schemas.openxmlformats.org/officeDocument/2006/relationships/hyperlink" Target="https://www.instagram.com/soybeanmilk_cat/" TargetMode="External"/><Relationship Id="rId39" Type="http://schemas.openxmlformats.org/officeDocument/2006/relationships/hyperlink" Target="https://www.instagram.com/allie.liao/" TargetMode="External"/><Relationship Id="rId34" Type="http://schemas.openxmlformats.org/officeDocument/2006/relationships/hyperlink" Target="https://www.instagram.com/muyao4/" TargetMode="External"/><Relationship Id="rId50" Type="http://schemas.openxmlformats.org/officeDocument/2006/relationships/hyperlink" Target="https://www.instagram.com/thisgroupofpeople/" TargetMode="External"/><Relationship Id="rId55" Type="http://schemas.openxmlformats.org/officeDocument/2006/relationships/hyperlink" Target="https://www.instagram.com/flashwolves2013/" TargetMode="External"/><Relationship Id="rId76" Type="http://schemas.openxmlformats.org/officeDocument/2006/relationships/hyperlink" Target="https://www.instagram.com/mayukichou/" TargetMode="External"/><Relationship Id="rId7" Type="http://schemas.openxmlformats.org/officeDocument/2006/relationships/hyperlink" Target="https://www.instagram.com/howhowhasfriends" TargetMode="External"/><Relationship Id="rId71" Type="http://schemas.openxmlformats.org/officeDocument/2006/relationships/hyperlink" Target="https://www.instagram.com/ackj0301_ifbbpro/" TargetMode="External"/><Relationship Id="rId2" Type="http://schemas.openxmlformats.org/officeDocument/2006/relationships/hyperlink" Target="https://www.instagram.com/joemanweng/" TargetMode="External"/><Relationship Id="rId29" Type="http://schemas.openxmlformats.org/officeDocument/2006/relationships/hyperlink" Target="https://www.instagram.com/k3okii/" TargetMode="External"/><Relationship Id="rId24" Type="http://schemas.openxmlformats.org/officeDocument/2006/relationships/hyperlink" Target="https://www.instagram.com/sanyuan_japan/" TargetMode="External"/><Relationship Id="rId40" Type="http://schemas.openxmlformats.org/officeDocument/2006/relationships/hyperlink" Target="https://www.instagram.com/tsaigray2018/" TargetMode="External"/><Relationship Id="rId45" Type="http://schemas.openxmlformats.org/officeDocument/2006/relationships/hyperlink" Target="https://www.instagram.com/beauty___wu/" TargetMode="External"/><Relationship Id="rId66" Type="http://schemas.openxmlformats.org/officeDocument/2006/relationships/hyperlink" Target="https://www.instagram.com/mochi_dad/" TargetMode="External"/><Relationship Id="rId61" Type="http://schemas.openxmlformats.org/officeDocument/2006/relationships/hyperlink" Target="https://www.instagram.com/miao11255/" TargetMode="External"/><Relationship Id="rId82" Type="http://schemas.openxmlformats.org/officeDocument/2006/relationships/hyperlink" Target="https://www.instagram.com/0_shufen/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tagram.com/huangbrotherss/" TargetMode="External"/><Relationship Id="rId21" Type="http://schemas.openxmlformats.org/officeDocument/2006/relationships/hyperlink" Target="https://www.instagram.com/jam_cutepig/" TargetMode="External"/><Relationship Id="rId42" Type="http://schemas.openxmlformats.org/officeDocument/2006/relationships/hyperlink" Target="https://www.instagram.com/achu08177/" TargetMode="External"/><Relationship Id="rId47" Type="http://schemas.openxmlformats.org/officeDocument/2006/relationships/hyperlink" Target="https://www.instagram.com/xollox121/" TargetMode="External"/><Relationship Id="rId63" Type="http://schemas.openxmlformats.org/officeDocument/2006/relationships/hyperlink" Target="https://www.instagram.com/davio_magic/" TargetMode="External"/><Relationship Id="rId68" Type="http://schemas.openxmlformats.org/officeDocument/2006/relationships/hyperlink" Target="https://www.instagram.com/lilyflute/" TargetMode="External"/><Relationship Id="rId84" Type="http://schemas.openxmlformats.org/officeDocument/2006/relationships/vmlDrawing" Target="../drawings/vmlDrawing5.vml"/><Relationship Id="rId16" Type="http://schemas.openxmlformats.org/officeDocument/2006/relationships/hyperlink" Target="https://www.instagram.com/teacherchiang" TargetMode="External"/><Relationship Id="rId11" Type="http://schemas.openxmlformats.org/officeDocument/2006/relationships/hyperlink" Target="https://www.instagram.com/basil_77777/" TargetMode="External"/><Relationship Id="rId32" Type="http://schemas.openxmlformats.org/officeDocument/2006/relationships/hyperlink" Target="https://www.instagram.com/shasha77.daily/" TargetMode="External"/><Relationship Id="rId37" Type="http://schemas.openxmlformats.org/officeDocument/2006/relationships/hyperlink" Target="https://www.instagram.com/hahatai_official/" TargetMode="External"/><Relationship Id="rId53" Type="http://schemas.openxmlformats.org/officeDocument/2006/relationships/hyperlink" Target="https://www.instagram.com/gu_yuze/" TargetMode="External"/><Relationship Id="rId58" Type="http://schemas.openxmlformats.org/officeDocument/2006/relationships/hyperlink" Target="https://www.instagram.com/riceandshine.co/" TargetMode="External"/><Relationship Id="rId74" Type="http://schemas.openxmlformats.org/officeDocument/2006/relationships/hyperlink" Target="https://www.instagram.com/juliamisakii/" TargetMode="External"/><Relationship Id="rId79" Type="http://schemas.openxmlformats.org/officeDocument/2006/relationships/hyperlink" Target="https://www.instagram.com/daiying0/" TargetMode="External"/><Relationship Id="rId5" Type="http://schemas.openxmlformats.org/officeDocument/2006/relationships/hyperlink" Target="https://www.instagram.com/elephant_gogo/" TargetMode="External"/><Relationship Id="rId19" Type="http://schemas.openxmlformats.org/officeDocument/2006/relationships/hyperlink" Target="https://www.instagram.com/onionman__/" TargetMode="External"/><Relationship Id="rId14" Type="http://schemas.openxmlformats.org/officeDocument/2006/relationships/hyperlink" Target="https://www.instagram.com/ladyflavor_nowpo/" TargetMode="External"/><Relationship Id="rId22" Type="http://schemas.openxmlformats.org/officeDocument/2006/relationships/hyperlink" Target="https://www.instagram.com/andy1994x/" TargetMode="External"/><Relationship Id="rId27" Type="http://schemas.openxmlformats.org/officeDocument/2006/relationships/hyperlink" Target="https://www.instagram.com/linda831212/" TargetMode="External"/><Relationship Id="rId30" Type="http://schemas.openxmlformats.org/officeDocument/2006/relationships/hyperlink" Target="https://www.instagram.com/thetiffanychen/" TargetMode="External"/><Relationship Id="rId35" Type="http://schemas.openxmlformats.org/officeDocument/2006/relationships/hyperlink" Target="https://www.instagram.com/dannybeeech/" TargetMode="External"/><Relationship Id="rId43" Type="http://schemas.openxmlformats.org/officeDocument/2006/relationships/hyperlink" Target="https://www.instagram.com/achu08177/" TargetMode="External"/><Relationship Id="rId48" Type="http://schemas.openxmlformats.org/officeDocument/2006/relationships/hyperlink" Target="https://www.instagram.com/aries_8248/" TargetMode="External"/><Relationship Id="rId56" Type="http://schemas.openxmlformats.org/officeDocument/2006/relationships/hyperlink" Target="https://www.instagram.com/sundayright_dub/" TargetMode="External"/><Relationship Id="rId64" Type="http://schemas.openxmlformats.org/officeDocument/2006/relationships/hyperlink" Target="https://www.instagram.com/aottergirls/" TargetMode="External"/><Relationship Id="rId69" Type="http://schemas.openxmlformats.org/officeDocument/2006/relationships/hyperlink" Target="https://www.instagram.com/lingin1209/" TargetMode="External"/><Relationship Id="rId77" Type="http://schemas.openxmlformats.org/officeDocument/2006/relationships/hyperlink" Target="https://www.instagram.com/nana_aleng/" TargetMode="External"/><Relationship Id="rId8" Type="http://schemas.openxmlformats.org/officeDocument/2006/relationships/hyperlink" Target="https://www.instagram.com/pansci/" TargetMode="External"/><Relationship Id="rId51" Type="http://schemas.openxmlformats.org/officeDocument/2006/relationships/hyperlink" Target="https://www.instagram.com/twodeerman/" TargetMode="External"/><Relationship Id="rId72" Type="http://schemas.openxmlformats.org/officeDocument/2006/relationships/hyperlink" Target="https://www.instagram.com/2uncle987/" TargetMode="External"/><Relationship Id="rId80" Type="http://schemas.openxmlformats.org/officeDocument/2006/relationships/hyperlink" Target="https://www.instagram.com/hooleefun/" TargetMode="External"/><Relationship Id="rId85" Type="http://schemas.openxmlformats.org/officeDocument/2006/relationships/comments" Target="../comments5.xml"/><Relationship Id="rId3" Type="http://schemas.openxmlformats.org/officeDocument/2006/relationships/hyperlink" Target="https://www.instagram.com/fumeancat/" TargetMode="External"/><Relationship Id="rId12" Type="http://schemas.openxmlformats.org/officeDocument/2006/relationships/hyperlink" Target="https://www.instagram.com/ladyflavor_nowpo/" TargetMode="External"/><Relationship Id="rId17" Type="http://schemas.openxmlformats.org/officeDocument/2006/relationships/hyperlink" Target="https://www.instagram.com/lessonsfrommovies/" TargetMode="External"/><Relationship Id="rId25" Type="http://schemas.openxmlformats.org/officeDocument/2006/relationships/hyperlink" Target="https://www.instagram.com/bugcat_capoo/" TargetMode="External"/><Relationship Id="rId33" Type="http://schemas.openxmlformats.org/officeDocument/2006/relationships/hyperlink" Target="https://www.instagram.com/helloiamhook/" TargetMode="External"/><Relationship Id="rId38" Type="http://schemas.openxmlformats.org/officeDocument/2006/relationships/hyperlink" Target="https://www.instagram.com/peter_and_susan/" TargetMode="External"/><Relationship Id="rId46" Type="http://schemas.openxmlformats.org/officeDocument/2006/relationships/hyperlink" Target="https://www.instagram.com/peeta.gege/" TargetMode="External"/><Relationship Id="rId59" Type="http://schemas.openxmlformats.org/officeDocument/2006/relationships/hyperlink" Target="https://www.instagram.com/ala780705/" TargetMode="External"/><Relationship Id="rId67" Type="http://schemas.openxmlformats.org/officeDocument/2006/relationships/hyperlink" Target="https://www.instagram.com/6tan/" TargetMode="External"/><Relationship Id="rId20" Type="http://schemas.openxmlformats.org/officeDocument/2006/relationships/hyperlink" Target="https://www.instagram.com/baxuan_ig/" TargetMode="External"/><Relationship Id="rId41" Type="http://schemas.openxmlformats.org/officeDocument/2006/relationships/hyperlink" Target="https://www.instagram.com/ruruspiano/" TargetMode="External"/><Relationship Id="rId54" Type="http://schemas.openxmlformats.org/officeDocument/2006/relationships/hyperlink" Target="https://www.instagram.com/daddy.iam/" TargetMode="External"/><Relationship Id="rId62" Type="http://schemas.openxmlformats.org/officeDocument/2006/relationships/hyperlink" Target="https://www.instagram.com/sandykaka_/" TargetMode="External"/><Relationship Id="rId70" Type="http://schemas.openxmlformats.org/officeDocument/2006/relationships/hyperlink" Target="https://www.instagram.com/alvin701/" TargetMode="External"/><Relationship Id="rId75" Type="http://schemas.openxmlformats.org/officeDocument/2006/relationships/hyperlink" Target="https://www.instagram.com/lamashania/" TargetMode="External"/><Relationship Id="rId83" Type="http://schemas.openxmlformats.org/officeDocument/2006/relationships/hyperlink" Target="https://www.instagram.com/skauramomo/" TargetMode="External"/><Relationship Id="rId1" Type="http://schemas.openxmlformats.org/officeDocument/2006/relationships/hyperlink" Target="https://www.instagram.com/yga0721/" TargetMode="External"/><Relationship Id="rId6" Type="http://schemas.openxmlformats.org/officeDocument/2006/relationships/hyperlink" Target="https://www.instagram.com/1006nk/" TargetMode="External"/><Relationship Id="rId15" Type="http://schemas.openxmlformats.org/officeDocument/2006/relationships/hyperlink" Target="https://www.instagram.com/jaychang0127/" TargetMode="External"/><Relationship Id="rId23" Type="http://schemas.openxmlformats.org/officeDocument/2006/relationships/hyperlink" Target="https://www.instagram.com/imseriou/" TargetMode="External"/><Relationship Id="rId28" Type="http://schemas.openxmlformats.org/officeDocument/2006/relationships/hyperlink" Target="https://www.instagram.com/87acup/" TargetMode="External"/><Relationship Id="rId36" Type="http://schemas.openxmlformats.org/officeDocument/2006/relationships/hyperlink" Target="https://www.instagram.com/lynnwu0219_2/" TargetMode="External"/><Relationship Id="rId49" Type="http://schemas.openxmlformats.org/officeDocument/2006/relationships/hyperlink" Target="https://www.instagram.com/rosalina.kitchen/" TargetMode="External"/><Relationship Id="rId57" Type="http://schemas.openxmlformats.org/officeDocument/2006/relationships/hyperlink" Target="http://riceandshine.co/" TargetMode="External"/><Relationship Id="rId10" Type="http://schemas.openxmlformats.org/officeDocument/2006/relationships/hyperlink" Target="https://www.instagram.com/arielsvlog_816/" TargetMode="External"/><Relationship Id="rId31" Type="http://schemas.openxmlformats.org/officeDocument/2006/relationships/hyperlink" Target="https://www.instagram.com/annie72127/" TargetMode="External"/><Relationship Id="rId44" Type="http://schemas.openxmlformats.org/officeDocument/2006/relationships/hyperlink" Target="https://www.instagram.com/goodalicia/" TargetMode="External"/><Relationship Id="rId52" Type="http://schemas.openxmlformats.org/officeDocument/2006/relationships/hyperlink" Target="https://www.instagram.com/ethan_kuan_kuan/" TargetMode="External"/><Relationship Id="rId60" Type="http://schemas.openxmlformats.org/officeDocument/2006/relationships/hyperlink" Target="https://www.instagram.com/jasondchen/" TargetMode="External"/><Relationship Id="rId65" Type="http://schemas.openxmlformats.org/officeDocument/2006/relationships/hyperlink" Target="https://www.instagram.com/sandymandy_official/" TargetMode="External"/><Relationship Id="rId73" Type="http://schemas.openxmlformats.org/officeDocument/2006/relationships/hyperlink" Target="https://www.instagram.com/taiwan_bar/" TargetMode="External"/><Relationship Id="rId78" Type="http://schemas.openxmlformats.org/officeDocument/2006/relationships/hyperlink" Target="https://www.instagram.com/iam_3636/" TargetMode="External"/><Relationship Id="rId81" Type="http://schemas.openxmlformats.org/officeDocument/2006/relationships/hyperlink" Target="https://www.instagram.com/lebaby0v0/" TargetMode="External"/><Relationship Id="rId4" Type="http://schemas.openxmlformats.org/officeDocument/2006/relationships/hyperlink" Target="https://www.instagram.com/khshu_/" TargetMode="External"/><Relationship Id="rId9" Type="http://schemas.openxmlformats.org/officeDocument/2006/relationships/hyperlink" Target="https://www.instagram.com/nanaciaociao/" TargetMode="External"/><Relationship Id="rId13" Type="http://schemas.openxmlformats.org/officeDocument/2006/relationships/hyperlink" Target="https://www.instagram.com/ladyflavor_nowpo/" TargetMode="External"/><Relationship Id="rId18" Type="http://schemas.openxmlformats.org/officeDocument/2006/relationships/hyperlink" Target="https://www.instagram.com/soybeanmilk_cat/" TargetMode="External"/><Relationship Id="rId39" Type="http://schemas.openxmlformats.org/officeDocument/2006/relationships/hyperlink" Target="https://www.instagram.com/allie.liao/" TargetMode="External"/><Relationship Id="rId34" Type="http://schemas.openxmlformats.org/officeDocument/2006/relationships/hyperlink" Target="https://www.instagram.com/muyao4/" TargetMode="External"/><Relationship Id="rId50" Type="http://schemas.openxmlformats.org/officeDocument/2006/relationships/hyperlink" Target="https://www.instagram.com/thisgroupofpeople/" TargetMode="External"/><Relationship Id="rId55" Type="http://schemas.openxmlformats.org/officeDocument/2006/relationships/hyperlink" Target="https://www.instagram.com/flashwolves2013/" TargetMode="External"/><Relationship Id="rId76" Type="http://schemas.openxmlformats.org/officeDocument/2006/relationships/hyperlink" Target="https://www.instagram.com/mayukichou/" TargetMode="External"/><Relationship Id="rId7" Type="http://schemas.openxmlformats.org/officeDocument/2006/relationships/hyperlink" Target="https://www.instagram.com/howhowhasfriends" TargetMode="External"/><Relationship Id="rId71" Type="http://schemas.openxmlformats.org/officeDocument/2006/relationships/hyperlink" Target="https://www.instagram.com/ackj0301_ifbbpro/" TargetMode="External"/><Relationship Id="rId2" Type="http://schemas.openxmlformats.org/officeDocument/2006/relationships/hyperlink" Target="https://www.instagram.com/joemanweng/" TargetMode="External"/><Relationship Id="rId29" Type="http://schemas.openxmlformats.org/officeDocument/2006/relationships/hyperlink" Target="https://www.instagram.com/k3okii/" TargetMode="External"/><Relationship Id="rId24" Type="http://schemas.openxmlformats.org/officeDocument/2006/relationships/hyperlink" Target="https://www.instagram.com/sanyuan_japan/" TargetMode="External"/><Relationship Id="rId40" Type="http://schemas.openxmlformats.org/officeDocument/2006/relationships/hyperlink" Target="https://www.instagram.com/tsaigray2018/" TargetMode="External"/><Relationship Id="rId45" Type="http://schemas.openxmlformats.org/officeDocument/2006/relationships/hyperlink" Target="https://www.instagram.com/beauty___wu/" TargetMode="External"/><Relationship Id="rId66" Type="http://schemas.openxmlformats.org/officeDocument/2006/relationships/hyperlink" Target="https://www.instagram.com/mochi_dad/" TargetMode="External"/><Relationship Id="rId61" Type="http://schemas.openxmlformats.org/officeDocument/2006/relationships/hyperlink" Target="https://www.instagram.com/miao11255/" TargetMode="External"/><Relationship Id="rId82" Type="http://schemas.openxmlformats.org/officeDocument/2006/relationships/hyperlink" Target="https://www.instagram.com/0_shufen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shasha77.daily/" TargetMode="External"/><Relationship Id="rId299" Type="http://schemas.openxmlformats.org/officeDocument/2006/relationships/hyperlink" Target="https://www.instagram.com/dyfengshui/" TargetMode="External"/><Relationship Id="rId21" Type="http://schemas.openxmlformats.org/officeDocument/2006/relationships/hyperlink" Target="https://www.instagram.com/la.112814/" TargetMode="External"/><Relationship Id="rId63" Type="http://schemas.openxmlformats.org/officeDocument/2006/relationships/hyperlink" Target="https://dailyview.tw/top100/item/14457?theme=36&amp;range=30" TargetMode="External"/><Relationship Id="rId159" Type="http://schemas.openxmlformats.org/officeDocument/2006/relationships/hyperlink" Target="https://www.instagram.com/dinteroffical/" TargetMode="External"/><Relationship Id="rId324" Type="http://schemas.openxmlformats.org/officeDocument/2006/relationships/hyperlink" Target="https://dailyview.tw/top100/item/16108?theme=36&amp;range=30" TargetMode="External"/><Relationship Id="rId366" Type="http://schemas.openxmlformats.org/officeDocument/2006/relationships/hyperlink" Target="https://www.instagram.com/mensgametw/" TargetMode="External"/><Relationship Id="rId170" Type="http://schemas.openxmlformats.org/officeDocument/2006/relationships/hyperlink" Target="https://dailyview.tw/top100/item/13079?theme=36&amp;range=30" TargetMode="External"/><Relationship Id="rId226" Type="http://schemas.openxmlformats.org/officeDocument/2006/relationships/hyperlink" Target="https://www.instagram.com/dr.agree88/" TargetMode="External"/><Relationship Id="rId433" Type="http://schemas.openxmlformats.org/officeDocument/2006/relationships/hyperlink" Target="https://www.instagram.com/baogerneal/" TargetMode="External"/><Relationship Id="rId268" Type="http://schemas.openxmlformats.org/officeDocument/2006/relationships/hyperlink" Target="https://dailyview.tw/top100/item/23322?theme=36&amp;range=30" TargetMode="External"/><Relationship Id="rId32" Type="http://schemas.openxmlformats.org/officeDocument/2006/relationships/hyperlink" Target="https://dailyview.tw/top100/item/3673?theme=36&amp;range=30" TargetMode="External"/><Relationship Id="rId74" Type="http://schemas.openxmlformats.org/officeDocument/2006/relationships/hyperlink" Target="https://www.instagram.com/ethan_kuan_kuan/" TargetMode="External"/><Relationship Id="rId128" Type="http://schemas.openxmlformats.org/officeDocument/2006/relationships/hyperlink" Target="https://www.instagram.com/ruruspiano/" TargetMode="External"/><Relationship Id="rId335" Type="http://schemas.openxmlformats.org/officeDocument/2006/relationships/hyperlink" Target="https://www.instagram.com/minikiki_0529/" TargetMode="External"/><Relationship Id="rId377" Type="http://schemas.openxmlformats.org/officeDocument/2006/relationships/hyperlink" Target="https://dailyview.tw/top100/item/2816?theme=36&amp;range=30" TargetMode="External"/><Relationship Id="rId5" Type="http://schemas.openxmlformats.org/officeDocument/2006/relationships/hyperlink" Target="https://www.instagram.com/elephant_gogo/" TargetMode="External"/><Relationship Id="rId181" Type="http://schemas.openxmlformats.org/officeDocument/2006/relationships/hyperlink" Target="https://dailyview.tw/top100/item/2495?theme=36&amp;range=30" TargetMode="External"/><Relationship Id="rId237" Type="http://schemas.openxmlformats.org/officeDocument/2006/relationships/hyperlink" Target="https://dailyview.tw/top100/item/11740?theme=36&amp;range=30" TargetMode="External"/><Relationship Id="rId402" Type="http://schemas.openxmlformats.org/officeDocument/2006/relationships/hyperlink" Target="https://dailyview.tw/top100/item/5194?theme=36&amp;range=30" TargetMode="External"/><Relationship Id="rId279" Type="http://schemas.openxmlformats.org/officeDocument/2006/relationships/hyperlink" Target="https://www.instagram.com/yxxndoi_/" TargetMode="External"/><Relationship Id="rId444" Type="http://schemas.openxmlformats.org/officeDocument/2006/relationships/hyperlink" Target="https://dailyview.tw/top100/item/21184?theme=36&amp;range=30" TargetMode="External"/><Relationship Id="rId43" Type="http://schemas.openxmlformats.org/officeDocument/2006/relationships/hyperlink" Target="https://www.instagram.com/helloiamhook/" TargetMode="External"/><Relationship Id="rId139" Type="http://schemas.openxmlformats.org/officeDocument/2006/relationships/hyperlink" Target="https://www.instagram.com/ackj0301_ifbbpro/" TargetMode="External"/><Relationship Id="rId290" Type="http://schemas.openxmlformats.org/officeDocument/2006/relationships/hyperlink" Target="https://dailyview.tw/top100/item/12984?theme=36&amp;range=30" TargetMode="External"/><Relationship Id="rId304" Type="http://schemas.openxmlformats.org/officeDocument/2006/relationships/hyperlink" Target="https://dailyview.tw/top100/item/23325?theme=36&amp;range=30" TargetMode="External"/><Relationship Id="rId346" Type="http://schemas.openxmlformats.org/officeDocument/2006/relationships/hyperlink" Target="https://dailyview.tw/top100/item/6872?theme=36&amp;range=30" TargetMode="External"/><Relationship Id="rId388" Type="http://schemas.openxmlformats.org/officeDocument/2006/relationships/hyperlink" Target="https://www.instagram.com/jy_luv.peace/" TargetMode="External"/><Relationship Id="rId85" Type="http://schemas.openxmlformats.org/officeDocument/2006/relationships/hyperlink" Target="https://www.instagram.com/achusan0817/" TargetMode="External"/><Relationship Id="rId150" Type="http://schemas.openxmlformats.org/officeDocument/2006/relationships/hyperlink" Target="https://dailyview.tw/top100/item/1257?theme=36&amp;range=30" TargetMode="External"/><Relationship Id="rId192" Type="http://schemas.openxmlformats.org/officeDocument/2006/relationships/hyperlink" Target="https://www.instagram.com/1988.bomb/" TargetMode="External"/><Relationship Id="rId206" Type="http://schemas.openxmlformats.org/officeDocument/2006/relationships/hyperlink" Target="https://www.instagram.com/daniel__d.l/" TargetMode="External"/><Relationship Id="rId413" Type="http://schemas.openxmlformats.org/officeDocument/2006/relationships/hyperlink" Target="https://www.instagram.com/yueaz1/" TargetMode="External"/><Relationship Id="rId248" Type="http://schemas.openxmlformats.org/officeDocument/2006/relationships/hyperlink" Target="https://dailyview.tw/top100/item/19315?theme=36&amp;range=30" TargetMode="External"/><Relationship Id="rId455" Type="http://schemas.openxmlformats.org/officeDocument/2006/relationships/hyperlink" Target="https://www.instagram.com/hi2inv/" TargetMode="External"/><Relationship Id="rId12" Type="http://schemas.openxmlformats.org/officeDocument/2006/relationships/hyperlink" Target="https://www.instagram.com/thetiffanychen/" TargetMode="External"/><Relationship Id="rId108" Type="http://schemas.openxmlformats.org/officeDocument/2006/relationships/hyperlink" Target="https://www.instagram.com/skauramomo/" TargetMode="External"/><Relationship Id="rId315" Type="http://schemas.openxmlformats.org/officeDocument/2006/relationships/hyperlink" Target="https://www.instagram.com/potterking712/" TargetMode="External"/><Relationship Id="rId357" Type="http://schemas.openxmlformats.org/officeDocument/2006/relationships/hyperlink" Target="https://dailyview.tw/top100/item/12993?theme=36&amp;range=30" TargetMode="External"/><Relationship Id="rId54" Type="http://schemas.openxmlformats.org/officeDocument/2006/relationships/hyperlink" Target="https://dailyview.tw/top100/item/19358?theme=36&amp;range=30" TargetMode="External"/><Relationship Id="rId96" Type="http://schemas.openxmlformats.org/officeDocument/2006/relationships/hyperlink" Target="https://dailyview.tw/top100/item/2819?theme=36&amp;range=30" TargetMode="External"/><Relationship Id="rId161" Type="http://schemas.openxmlformats.org/officeDocument/2006/relationships/hyperlink" Target="https://www.instagram.com/musiclin_1107/" TargetMode="External"/><Relationship Id="rId217" Type="http://schemas.openxmlformats.org/officeDocument/2006/relationships/hyperlink" Target="https://dailyview.tw/top100/item/11753?theme=36&amp;range=30" TargetMode="External"/><Relationship Id="rId399" Type="http://schemas.openxmlformats.org/officeDocument/2006/relationships/hyperlink" Target="https://www.instagram.com/weiteng0710/" TargetMode="External"/><Relationship Id="rId259" Type="http://schemas.openxmlformats.org/officeDocument/2006/relationships/hyperlink" Target="https://www.instagram.com/hellohorlung/" TargetMode="External"/><Relationship Id="rId424" Type="http://schemas.openxmlformats.org/officeDocument/2006/relationships/hyperlink" Target="https://dailyview.tw/top100/item/15718?theme=36&amp;range=30" TargetMode="External"/><Relationship Id="rId23" Type="http://schemas.openxmlformats.org/officeDocument/2006/relationships/hyperlink" Target="https://dailyview.tw/top100/item/12056?theme=36&amp;range=30" TargetMode="External"/><Relationship Id="rId119" Type="http://schemas.openxmlformats.org/officeDocument/2006/relationships/hyperlink" Target="https://www.instagram.com/arielsvlog_816/" TargetMode="External"/><Relationship Id="rId270" Type="http://schemas.openxmlformats.org/officeDocument/2006/relationships/hyperlink" Target="https://dailyview.tw/top100/item/23338?theme=36&amp;range=30" TargetMode="External"/><Relationship Id="rId326" Type="http://schemas.openxmlformats.org/officeDocument/2006/relationships/hyperlink" Target="https://dailyview.tw/top100/item/2824?theme=36&amp;range=30" TargetMode="External"/><Relationship Id="rId65" Type="http://schemas.openxmlformats.org/officeDocument/2006/relationships/hyperlink" Target="https://www.instagram.com/dannybeeech/" TargetMode="External"/><Relationship Id="rId130" Type="http://schemas.openxmlformats.org/officeDocument/2006/relationships/hyperlink" Target="https://www.instagram.com/p.league.official/" TargetMode="External"/><Relationship Id="rId368" Type="http://schemas.openxmlformats.org/officeDocument/2006/relationships/hyperlink" Target="https://www.instagram.com/hsin0126/" TargetMode="External"/><Relationship Id="rId172" Type="http://schemas.openxmlformats.org/officeDocument/2006/relationships/hyperlink" Target="https://dailyview.tw/top100/item/3677?theme=36&amp;range=30" TargetMode="External"/><Relationship Id="rId228" Type="http://schemas.openxmlformats.org/officeDocument/2006/relationships/hyperlink" Target="https://www.instagram.com/gabisdk/" TargetMode="External"/><Relationship Id="rId435" Type="http://schemas.openxmlformats.org/officeDocument/2006/relationships/hyperlink" Target="https://www.instagram.com/atoga.jesus/" TargetMode="External"/><Relationship Id="rId281" Type="http://schemas.openxmlformats.org/officeDocument/2006/relationships/hyperlink" Target="https://www.instagram.com/kid7fat/" TargetMode="External"/><Relationship Id="rId337" Type="http://schemas.openxmlformats.org/officeDocument/2006/relationships/hyperlink" Target="https://www.instagram.com/zoebitalk/" TargetMode="External"/><Relationship Id="rId34" Type="http://schemas.openxmlformats.org/officeDocument/2006/relationships/hyperlink" Target="https://www.instagram.com/power3067830678/" TargetMode="External"/><Relationship Id="rId76" Type="http://schemas.openxmlformats.org/officeDocument/2006/relationships/hyperlink" Target="https://dailyview.tw/top100/item/26853?theme=36&amp;range=30" TargetMode="External"/><Relationship Id="rId141" Type="http://schemas.openxmlformats.org/officeDocument/2006/relationships/hyperlink" Target="https://www.instagram.com/aottergirls/" TargetMode="External"/><Relationship Id="rId379" Type="http://schemas.openxmlformats.org/officeDocument/2006/relationships/hyperlink" Target="https://dailyview.tw/top100/item/23584?theme=36&amp;range=30" TargetMode="External"/><Relationship Id="rId7" Type="http://schemas.openxmlformats.org/officeDocument/2006/relationships/hyperlink" Target="https://dailyview.tw/top100/item/1259?theme=36&amp;range=30" TargetMode="External"/><Relationship Id="rId183" Type="http://schemas.openxmlformats.org/officeDocument/2006/relationships/hyperlink" Target="https://dailyview.tw/top100/item/2495?theme=36&amp;range=30" TargetMode="External"/><Relationship Id="rId239" Type="http://schemas.openxmlformats.org/officeDocument/2006/relationships/hyperlink" Target="https://dailyview.tw/top100/item/24695?theme=36&amp;range=30" TargetMode="External"/><Relationship Id="rId390" Type="http://schemas.openxmlformats.org/officeDocument/2006/relationships/hyperlink" Target="https://www.instagram.com/fingermaster56/" TargetMode="External"/><Relationship Id="rId404" Type="http://schemas.openxmlformats.org/officeDocument/2006/relationships/hyperlink" Target="https://dailyview.tw/top100/item/23580?theme=36&amp;range=30" TargetMode="External"/><Relationship Id="rId446" Type="http://schemas.openxmlformats.org/officeDocument/2006/relationships/hyperlink" Target="https://dailyview.tw/top100/item/11738?theme=36&amp;range=30" TargetMode="External"/><Relationship Id="rId250" Type="http://schemas.openxmlformats.org/officeDocument/2006/relationships/hyperlink" Target="https://dailyview.tw/top100/item/16084?theme=36&amp;range=30" TargetMode="External"/><Relationship Id="rId292" Type="http://schemas.openxmlformats.org/officeDocument/2006/relationships/hyperlink" Target="https://dailyview.tw/top100/item/23595?theme=36&amp;range=30" TargetMode="External"/><Relationship Id="rId306" Type="http://schemas.openxmlformats.org/officeDocument/2006/relationships/hyperlink" Target="https://dailyview.tw/top100/item/23333?theme=36&amp;range=30" TargetMode="External"/><Relationship Id="rId45" Type="http://schemas.openxmlformats.org/officeDocument/2006/relationships/hyperlink" Target="https://www.instagram.com/thedodomen/" TargetMode="External"/><Relationship Id="rId87" Type="http://schemas.openxmlformats.org/officeDocument/2006/relationships/hyperlink" Target="https://www.instagram.com/achu08177/" TargetMode="External"/><Relationship Id="rId110" Type="http://schemas.openxmlformats.org/officeDocument/2006/relationships/hyperlink" Target="https://www.instagram.com/muyao4/" TargetMode="External"/><Relationship Id="rId348" Type="http://schemas.openxmlformats.org/officeDocument/2006/relationships/hyperlink" Target="https://www.instagram.com/feipo1998/" TargetMode="External"/><Relationship Id="rId152" Type="http://schemas.openxmlformats.org/officeDocument/2006/relationships/hyperlink" Target="https://dailyview.tw/top100/item/23512?theme=36&amp;range=30" TargetMode="External"/><Relationship Id="rId194" Type="http://schemas.openxmlformats.org/officeDocument/2006/relationships/hyperlink" Target="https://www.instagram.com/godtoneasia/" TargetMode="External"/><Relationship Id="rId208" Type="http://schemas.openxmlformats.org/officeDocument/2006/relationships/hyperlink" Target="https://www.instagram.com/rene_superawesome/" TargetMode="External"/><Relationship Id="rId415" Type="http://schemas.openxmlformats.org/officeDocument/2006/relationships/hyperlink" Target="https://www.instagram.com/shygo_lone/" TargetMode="External"/><Relationship Id="rId457" Type="http://schemas.openxmlformats.org/officeDocument/2006/relationships/hyperlink" Target="https://www.instagram.com/beckbook/" TargetMode="External"/><Relationship Id="rId261" Type="http://schemas.openxmlformats.org/officeDocument/2006/relationships/hyperlink" Target="https://www.instagram.com/ccwhyao/" TargetMode="External"/><Relationship Id="rId14" Type="http://schemas.openxmlformats.org/officeDocument/2006/relationships/hyperlink" Target="https://www.instagram.com/nanaciaociao/" TargetMode="External"/><Relationship Id="rId56" Type="http://schemas.openxmlformats.org/officeDocument/2006/relationships/hyperlink" Target="https://www.instagram.com/1105ya/" TargetMode="External"/><Relationship Id="rId317" Type="http://schemas.openxmlformats.org/officeDocument/2006/relationships/hyperlink" Target="https://www.instagram.com/scspple7545/" TargetMode="External"/><Relationship Id="rId359" Type="http://schemas.openxmlformats.org/officeDocument/2006/relationships/hyperlink" Target="https://dailyview.tw/top100/item/23444?theme=36&amp;range=30" TargetMode="External"/><Relationship Id="rId98" Type="http://schemas.openxmlformats.org/officeDocument/2006/relationships/hyperlink" Target="https://www.instagram.com/soon6669/" TargetMode="External"/><Relationship Id="rId121" Type="http://schemas.openxmlformats.org/officeDocument/2006/relationships/hyperlink" Target="https://dailyview.tw/top100/item/19377?theme=36&amp;range=30" TargetMode="External"/><Relationship Id="rId163" Type="http://schemas.openxmlformats.org/officeDocument/2006/relationships/hyperlink" Target="https://www.instagram.com/daptoper/" TargetMode="External"/><Relationship Id="rId219" Type="http://schemas.openxmlformats.org/officeDocument/2006/relationships/hyperlink" Target="https://dailyview.tw/top100/item/24696?theme=36&amp;range=30" TargetMode="External"/><Relationship Id="rId370" Type="http://schemas.openxmlformats.org/officeDocument/2006/relationships/hyperlink" Target="https://www.instagram.com/imamogood/" TargetMode="External"/><Relationship Id="rId426" Type="http://schemas.openxmlformats.org/officeDocument/2006/relationships/hyperlink" Target="https://dailyview.tw/top100/item/11749?theme=36&amp;range=30" TargetMode="External"/><Relationship Id="rId230" Type="http://schemas.openxmlformats.org/officeDocument/2006/relationships/hyperlink" Target="https://www.instagram.com/nickpan129/" TargetMode="External"/><Relationship Id="rId25" Type="http://schemas.openxmlformats.org/officeDocument/2006/relationships/hyperlink" Target="https://dailyview.tw/top100/item/12056?theme=36&amp;range=30" TargetMode="External"/><Relationship Id="rId67" Type="http://schemas.openxmlformats.org/officeDocument/2006/relationships/hyperlink" Target="https://www.instagram.com/mochi_dad/" TargetMode="External"/><Relationship Id="rId272" Type="http://schemas.openxmlformats.org/officeDocument/2006/relationships/hyperlink" Target="https://dailyview.tw/top100/item/19362?theme=36&amp;range=30" TargetMode="External"/><Relationship Id="rId328" Type="http://schemas.openxmlformats.org/officeDocument/2006/relationships/hyperlink" Target="https://dailyview.tw/top100/item/16410?theme=36&amp;range=30" TargetMode="External"/><Relationship Id="rId132" Type="http://schemas.openxmlformats.org/officeDocument/2006/relationships/hyperlink" Target="https://www.instagram.com/local_mom_ellie/" TargetMode="External"/><Relationship Id="rId174" Type="http://schemas.openxmlformats.org/officeDocument/2006/relationships/hyperlink" Target="https://www.instagram.com/vgsa.tw/" TargetMode="External"/><Relationship Id="rId381" Type="http://schemas.openxmlformats.org/officeDocument/2006/relationships/hyperlink" Target="https://dailyview.tw/top100/item/23423?theme=36&amp;range=30" TargetMode="External"/><Relationship Id="rId241" Type="http://schemas.openxmlformats.org/officeDocument/2006/relationships/hyperlink" Target="https://dailyview.tw/top100/item/19309?theme=36&amp;range=30" TargetMode="External"/><Relationship Id="rId437" Type="http://schemas.openxmlformats.org/officeDocument/2006/relationships/hyperlink" Target="https://www.instagram.com/oyalaws/" TargetMode="External"/><Relationship Id="rId36" Type="http://schemas.openxmlformats.org/officeDocument/2006/relationships/hyperlink" Target="http://riceandshine.co/" TargetMode="External"/><Relationship Id="rId283" Type="http://schemas.openxmlformats.org/officeDocument/2006/relationships/hyperlink" Target="https://www.instagram.com/nikichen926/" TargetMode="External"/><Relationship Id="rId339" Type="http://schemas.openxmlformats.org/officeDocument/2006/relationships/hyperlink" Target="https://www.instagram.com/liketaitai/" TargetMode="External"/><Relationship Id="rId78" Type="http://schemas.openxmlformats.org/officeDocument/2006/relationships/hyperlink" Target="https://www.instagram.com/taiwan_bar/" TargetMode="External"/><Relationship Id="rId101" Type="http://schemas.openxmlformats.org/officeDocument/2006/relationships/hyperlink" Target="https://www.instagram.com/lamashania/" TargetMode="External"/><Relationship Id="rId143" Type="http://schemas.openxmlformats.org/officeDocument/2006/relationships/hyperlink" Target="https://www.instagram.com/nana_aleng/" TargetMode="External"/><Relationship Id="rId185" Type="http://schemas.openxmlformats.org/officeDocument/2006/relationships/hyperlink" Target="https://dailyview.tw/top100/item/20924?theme=36&amp;range=30" TargetMode="External"/><Relationship Id="rId350" Type="http://schemas.openxmlformats.org/officeDocument/2006/relationships/hyperlink" Target="https://www.instagram.com/zamy_ding/" TargetMode="External"/><Relationship Id="rId406" Type="http://schemas.openxmlformats.org/officeDocument/2006/relationships/hyperlink" Target="https://dailyview.tw/top100/item/12996?theme=36&amp;range=30" TargetMode="External"/><Relationship Id="rId9" Type="http://schemas.openxmlformats.org/officeDocument/2006/relationships/hyperlink" Target="https://dailyview.tw/top100/item/13874?theme=36&amp;range=30" TargetMode="External"/><Relationship Id="rId210" Type="http://schemas.openxmlformats.org/officeDocument/2006/relationships/hyperlink" Target="https://www.instagram.com/ijk_0211/" TargetMode="External"/><Relationship Id="rId392" Type="http://schemas.openxmlformats.org/officeDocument/2006/relationships/hyperlink" Target="https://www.instagram.com/dollshin/" TargetMode="External"/><Relationship Id="rId448" Type="http://schemas.openxmlformats.org/officeDocument/2006/relationships/hyperlink" Target="https://dailyview.tw/top100/item/1279?theme=36&amp;range=30" TargetMode="External"/><Relationship Id="rId252" Type="http://schemas.openxmlformats.org/officeDocument/2006/relationships/hyperlink" Target="https://dailyview.tw/top100/item/9225?theme=36&amp;range=30" TargetMode="External"/><Relationship Id="rId294" Type="http://schemas.openxmlformats.org/officeDocument/2006/relationships/hyperlink" Target="https://dailyview.tw/top100/item/9606?theme=36&amp;range=30" TargetMode="External"/><Relationship Id="rId308" Type="http://schemas.openxmlformats.org/officeDocument/2006/relationships/hyperlink" Target="https://dailyview.tw/top100/item/1275?theme=36&amp;range=30" TargetMode="External"/><Relationship Id="rId47" Type="http://schemas.openxmlformats.org/officeDocument/2006/relationships/hyperlink" Target="https://www.instagram.com/2uncle987/" TargetMode="External"/><Relationship Id="rId89" Type="http://schemas.openxmlformats.org/officeDocument/2006/relationships/hyperlink" Target="https://www.instagram.com/flashwolves2013/" TargetMode="External"/><Relationship Id="rId112" Type="http://schemas.openxmlformats.org/officeDocument/2006/relationships/hyperlink" Target="https://www.instagram.com/annie72127/" TargetMode="External"/><Relationship Id="rId154" Type="http://schemas.openxmlformats.org/officeDocument/2006/relationships/hyperlink" Target="https://dailyview.tw/top100/item/27722?theme=36&amp;range=30" TargetMode="External"/><Relationship Id="rId361" Type="http://schemas.openxmlformats.org/officeDocument/2006/relationships/hyperlink" Target="https://dailyview.tw/top100/item/9446?theme=36&amp;range=30" TargetMode="External"/><Relationship Id="rId196" Type="http://schemas.openxmlformats.org/officeDocument/2006/relationships/hyperlink" Target="https://www.instagram.com/hsu_po_/" TargetMode="External"/><Relationship Id="rId417" Type="http://schemas.openxmlformats.org/officeDocument/2006/relationships/hyperlink" Target="https://www.instagram.com/xilanceylan/" TargetMode="External"/><Relationship Id="rId459" Type="http://schemas.openxmlformats.org/officeDocument/2006/relationships/hyperlink" Target="https://www.instagram.com/sun_gojo99/" TargetMode="External"/><Relationship Id="rId16" Type="http://schemas.openxmlformats.org/officeDocument/2006/relationships/hyperlink" Target="https://www.instagram.com/soybeanmilk_cat/" TargetMode="External"/><Relationship Id="rId221" Type="http://schemas.openxmlformats.org/officeDocument/2006/relationships/hyperlink" Target="https://dailyview.tw/top100/item/22683?theme=36&amp;range=30" TargetMode="External"/><Relationship Id="rId263" Type="http://schemas.openxmlformats.org/officeDocument/2006/relationships/hyperlink" Target="https://www.instagram.com/tesscube/" TargetMode="External"/><Relationship Id="rId319" Type="http://schemas.openxmlformats.org/officeDocument/2006/relationships/hyperlink" Target="https://www.instagram.com/superagentzack/" TargetMode="External"/><Relationship Id="rId58" Type="http://schemas.openxmlformats.org/officeDocument/2006/relationships/hyperlink" Target="https://dailyview.tw/top100/item/1250?theme=36&amp;range=30" TargetMode="External"/><Relationship Id="rId123" Type="http://schemas.openxmlformats.org/officeDocument/2006/relationships/hyperlink" Target="https://dailyview.tw/top100/item/12992?theme=36&amp;range=30" TargetMode="External"/><Relationship Id="rId330" Type="http://schemas.openxmlformats.org/officeDocument/2006/relationships/hyperlink" Target="https://dailyview.tw/top100/item/5453?theme=36&amp;range=30" TargetMode="External"/><Relationship Id="rId165" Type="http://schemas.openxmlformats.org/officeDocument/2006/relationships/hyperlink" Target="https://www.instagram.com/happyeantv/" TargetMode="External"/><Relationship Id="rId372" Type="http://schemas.openxmlformats.org/officeDocument/2006/relationships/hyperlink" Target="https://www.instagram.com/hanhanpovideo/" TargetMode="External"/><Relationship Id="rId428" Type="http://schemas.openxmlformats.org/officeDocument/2006/relationships/hyperlink" Target="https://dailyview.tw/top100/item/15713?theme=36&amp;range=30" TargetMode="External"/><Relationship Id="rId232" Type="http://schemas.openxmlformats.org/officeDocument/2006/relationships/hyperlink" Target="https://www.instagram.com/mannam_pyc/" TargetMode="External"/><Relationship Id="rId274" Type="http://schemas.openxmlformats.org/officeDocument/2006/relationships/hyperlink" Target="https://dailyview.tw/top100/item/18052?theme=36&amp;range=30" TargetMode="External"/><Relationship Id="rId27" Type="http://schemas.openxmlformats.org/officeDocument/2006/relationships/hyperlink" Target="https://dailyview.tw/top100/item/12056?theme=36&amp;range=30" TargetMode="External"/><Relationship Id="rId69" Type="http://schemas.openxmlformats.org/officeDocument/2006/relationships/hyperlink" Target="https://www.instagram.com/huangbrotherss/" TargetMode="External"/><Relationship Id="rId134" Type="http://schemas.openxmlformats.org/officeDocument/2006/relationships/hyperlink" Target="https://www.instagram.com/howeat219/" TargetMode="External"/><Relationship Id="rId80" Type="http://schemas.openxmlformats.org/officeDocument/2006/relationships/hyperlink" Target="https://www.instagram.com/popdaily/" TargetMode="External"/><Relationship Id="rId176" Type="http://schemas.openxmlformats.org/officeDocument/2006/relationships/hyperlink" Target="https://www.instagram.com/yu.young_fate/" TargetMode="External"/><Relationship Id="rId341" Type="http://schemas.openxmlformats.org/officeDocument/2006/relationships/hyperlink" Target="https://www.instagram.com/empty_1207/" TargetMode="External"/><Relationship Id="rId383" Type="http://schemas.openxmlformats.org/officeDocument/2006/relationships/hyperlink" Target="https://dailyview.tw/top100/item/17852?theme=36&amp;range=30" TargetMode="External"/><Relationship Id="rId439" Type="http://schemas.openxmlformats.org/officeDocument/2006/relationships/hyperlink" Target="https://www.instagram.com/mimi.c_0913/" TargetMode="External"/><Relationship Id="rId201" Type="http://schemas.openxmlformats.org/officeDocument/2006/relationships/hyperlink" Target="https://dailyview.tw/top100/item/18076?theme=36&amp;range=30" TargetMode="External"/><Relationship Id="rId243" Type="http://schemas.openxmlformats.org/officeDocument/2006/relationships/hyperlink" Target="https://dailyview.tw/top100/item/3084?theme=36&amp;range=30" TargetMode="External"/><Relationship Id="rId285" Type="http://schemas.openxmlformats.org/officeDocument/2006/relationships/hyperlink" Target="https://www.instagram.com/jbao_5000/" TargetMode="External"/><Relationship Id="rId450" Type="http://schemas.openxmlformats.org/officeDocument/2006/relationships/hyperlink" Target="https://dailyview.tw/top100/item/23418?theme=36&amp;range=30" TargetMode="External"/><Relationship Id="rId38" Type="http://schemas.openxmlformats.org/officeDocument/2006/relationships/hyperlink" Target="https://www.instagram.com/linda831212/" TargetMode="External"/><Relationship Id="rId103" Type="http://schemas.openxmlformats.org/officeDocument/2006/relationships/hyperlink" Target="https://www.instagram.com/bonjour.louis/" TargetMode="External"/><Relationship Id="rId310" Type="http://schemas.openxmlformats.org/officeDocument/2006/relationships/hyperlink" Target="https://dailyview.tw/top100/item/2818?theme=36&amp;range=30" TargetMode="External"/><Relationship Id="rId91" Type="http://schemas.openxmlformats.org/officeDocument/2006/relationships/hyperlink" Target="https://dailyview.tw/top100/item/2804?theme=36&amp;range=30" TargetMode="External"/><Relationship Id="rId145" Type="http://schemas.openxmlformats.org/officeDocument/2006/relationships/hyperlink" Target="https://www.instagram.com/cheapaoe/" TargetMode="External"/><Relationship Id="rId187" Type="http://schemas.openxmlformats.org/officeDocument/2006/relationships/hyperlink" Target="https://dailyview.tw/top100/item/19376?theme=36&amp;range=30" TargetMode="External"/><Relationship Id="rId352" Type="http://schemas.openxmlformats.org/officeDocument/2006/relationships/hyperlink" Target="https://www.instagram.com/basil_77777/" TargetMode="External"/><Relationship Id="rId394" Type="http://schemas.openxmlformats.org/officeDocument/2006/relationships/hyperlink" Target="https://www.instagram.com/xiucao.han/" TargetMode="External"/><Relationship Id="rId408" Type="http://schemas.openxmlformats.org/officeDocument/2006/relationships/hyperlink" Target="https://dailyview.tw/top100/item/19333?theme=36&amp;range=30" TargetMode="External"/><Relationship Id="rId212" Type="http://schemas.openxmlformats.org/officeDocument/2006/relationships/hyperlink" Target="https://www.instagram.com/pinksophia0818/" TargetMode="External"/><Relationship Id="rId254" Type="http://schemas.openxmlformats.org/officeDocument/2006/relationships/hyperlink" Target="https://dailyview.tw/top100/item/17762?theme=36&amp;range=30" TargetMode="External"/><Relationship Id="rId49" Type="http://schemas.openxmlformats.org/officeDocument/2006/relationships/hyperlink" Target="https://www.instagram.com/peter825/" TargetMode="External"/><Relationship Id="rId114" Type="http://schemas.openxmlformats.org/officeDocument/2006/relationships/hyperlink" Target="https://dailyview.tw/top100/item/13454?theme=36&amp;range=30" TargetMode="External"/><Relationship Id="rId296" Type="http://schemas.openxmlformats.org/officeDocument/2006/relationships/hyperlink" Target="https://dailyview.tw/top100/item/2840?theme=36&amp;range=30" TargetMode="External"/><Relationship Id="rId461" Type="http://schemas.openxmlformats.org/officeDocument/2006/relationships/hyperlink" Target="https://www.instagram.com/leejay329/" TargetMode="External"/><Relationship Id="rId60" Type="http://schemas.openxmlformats.org/officeDocument/2006/relationships/hyperlink" Target="https://www.instagram.com/miao11255/" TargetMode="External"/><Relationship Id="rId156" Type="http://schemas.openxmlformats.org/officeDocument/2006/relationships/hyperlink" Target="https://dailyview.tw/top100/item/1271?theme=36&amp;range=30" TargetMode="External"/><Relationship Id="rId198" Type="http://schemas.openxmlformats.org/officeDocument/2006/relationships/hyperlink" Target="https://www.instagram.com/brianptseng/" TargetMode="External"/><Relationship Id="rId321" Type="http://schemas.openxmlformats.org/officeDocument/2006/relationships/hyperlink" Target="https://www.instagram.com/ironbullim/" TargetMode="External"/><Relationship Id="rId363" Type="http://schemas.openxmlformats.org/officeDocument/2006/relationships/hyperlink" Target="https://dailyview.tw/top100/item/8642?theme=36&amp;range=30" TargetMode="External"/><Relationship Id="rId419" Type="http://schemas.openxmlformats.org/officeDocument/2006/relationships/hyperlink" Target="https://www.instagram.com/crispyfriedabc/" TargetMode="External"/><Relationship Id="rId223" Type="http://schemas.openxmlformats.org/officeDocument/2006/relationships/hyperlink" Target="https://dailyview.tw/top100/item/20219?theme=36&amp;range=30" TargetMode="External"/><Relationship Id="rId430" Type="http://schemas.openxmlformats.org/officeDocument/2006/relationships/hyperlink" Target="https://dailyview.tw/top100/item/23331?theme=36&amp;range=30" TargetMode="External"/><Relationship Id="rId18" Type="http://schemas.openxmlformats.org/officeDocument/2006/relationships/hyperlink" Target="https://dailyview.tw/top100/item/3047?theme=36&amp;range=30" TargetMode="External"/><Relationship Id="rId265" Type="http://schemas.openxmlformats.org/officeDocument/2006/relationships/hyperlink" Target="https://www.instagram.com/getwie__/" TargetMode="External"/><Relationship Id="rId125" Type="http://schemas.openxmlformats.org/officeDocument/2006/relationships/hyperlink" Target="https://dailyview.tw/top100/item/7651?theme=36&amp;range=30" TargetMode="External"/><Relationship Id="rId167" Type="http://schemas.openxmlformats.org/officeDocument/2006/relationships/hyperlink" Target="https://www.instagram.com/denqdenq/" TargetMode="External"/><Relationship Id="rId332" Type="http://schemas.openxmlformats.org/officeDocument/2006/relationships/hyperlink" Target="https://dailyview.tw/top100/item/14833?theme=36&amp;range=30" TargetMode="External"/><Relationship Id="rId374" Type="http://schemas.openxmlformats.org/officeDocument/2006/relationships/hyperlink" Target="https://www.instagram.com/popolee520/" TargetMode="External"/><Relationship Id="rId71" Type="http://schemas.openxmlformats.org/officeDocument/2006/relationships/hyperlink" Target="https://www.instagram.com/k3okii/" TargetMode="External"/><Relationship Id="rId234" Type="http://schemas.openxmlformats.org/officeDocument/2006/relationships/hyperlink" Target="https://www.instagram.com/homeya_f/" TargetMode="External"/><Relationship Id="rId2" Type="http://schemas.openxmlformats.org/officeDocument/2006/relationships/hyperlink" Target="https://dailyview.tw/top100/item/1246?theme=36&amp;range=30" TargetMode="External"/><Relationship Id="rId29" Type="http://schemas.openxmlformats.org/officeDocument/2006/relationships/hyperlink" Target="https://www.instagram.com/lynnwu0219_2/" TargetMode="External"/><Relationship Id="rId276" Type="http://schemas.openxmlformats.org/officeDocument/2006/relationships/hyperlink" Target="https://dailyview.tw/top100/item/18052?theme=36&amp;range=30" TargetMode="External"/><Relationship Id="rId441" Type="http://schemas.openxmlformats.org/officeDocument/2006/relationships/hyperlink" Target="https://www.instagram.com/pierreliupei/" TargetMode="External"/><Relationship Id="rId40" Type="http://schemas.openxmlformats.org/officeDocument/2006/relationships/hyperlink" Target="https://www.instagram.com/howhowhasfriends" TargetMode="External"/><Relationship Id="rId115" Type="http://schemas.openxmlformats.org/officeDocument/2006/relationships/hyperlink" Target="https://www.instagram.com/alvin701/" TargetMode="External"/><Relationship Id="rId136" Type="http://schemas.openxmlformats.org/officeDocument/2006/relationships/hyperlink" Target="https://www.instagram.com/mayukichou/" TargetMode="External"/><Relationship Id="rId157" Type="http://schemas.openxmlformats.org/officeDocument/2006/relationships/hyperlink" Target="https://www.instagram.com/wackyboys520/" TargetMode="External"/><Relationship Id="rId178" Type="http://schemas.openxmlformats.org/officeDocument/2006/relationships/hyperlink" Target="https://www.instagram.com/chah.ggggg/" TargetMode="External"/><Relationship Id="rId301" Type="http://schemas.openxmlformats.org/officeDocument/2006/relationships/hyperlink" Target="https://www.instagram.com/iamlarrie/" TargetMode="External"/><Relationship Id="rId322" Type="http://schemas.openxmlformats.org/officeDocument/2006/relationships/hyperlink" Target="https://dailyview.tw/top100/item/15716?theme=36&amp;range=30" TargetMode="External"/><Relationship Id="rId343" Type="http://schemas.openxmlformats.org/officeDocument/2006/relationships/hyperlink" Target="https://www.instagram.com/fan0914fan/" TargetMode="External"/><Relationship Id="rId364" Type="http://schemas.openxmlformats.org/officeDocument/2006/relationships/hyperlink" Target="https://www.instagram.com/syuauke/" TargetMode="External"/><Relationship Id="rId61" Type="http://schemas.openxmlformats.org/officeDocument/2006/relationships/hyperlink" Target="https://www.instagram.com/sundayright_dub/" TargetMode="External"/><Relationship Id="rId82" Type="http://schemas.openxmlformats.org/officeDocument/2006/relationships/hyperlink" Target="https://www.instagram.com/jasondchen/" TargetMode="External"/><Relationship Id="rId199" Type="http://schemas.openxmlformats.org/officeDocument/2006/relationships/hyperlink" Target="https://dailyview.tw/top100/item/11950?theme=36&amp;range=30" TargetMode="External"/><Relationship Id="rId203" Type="http://schemas.openxmlformats.org/officeDocument/2006/relationships/hyperlink" Target="https://dailyview.tw/top100/item/15398?theme=36&amp;range=30" TargetMode="External"/><Relationship Id="rId385" Type="http://schemas.openxmlformats.org/officeDocument/2006/relationships/hyperlink" Target="https://dailyview.tw/top100/item/18050?theme=36&amp;range=30" TargetMode="External"/><Relationship Id="rId19" Type="http://schemas.openxmlformats.org/officeDocument/2006/relationships/hyperlink" Target="https://www.instagram.com/baxuan_ig/" TargetMode="External"/><Relationship Id="rId224" Type="http://schemas.openxmlformats.org/officeDocument/2006/relationships/hyperlink" Target="https://www.instagram.com/ryuuu0409/" TargetMode="External"/><Relationship Id="rId245" Type="http://schemas.openxmlformats.org/officeDocument/2006/relationships/hyperlink" Target="https://dailyview.tw/top100/item/14264?theme=36&amp;range=30" TargetMode="External"/><Relationship Id="rId266" Type="http://schemas.openxmlformats.org/officeDocument/2006/relationships/hyperlink" Target="https://dailyview.tw/top100/item/14707?theme=36&amp;range=30" TargetMode="External"/><Relationship Id="rId287" Type="http://schemas.openxmlformats.org/officeDocument/2006/relationships/hyperlink" Target="https://www.instagram.com/standy1002/" TargetMode="External"/><Relationship Id="rId410" Type="http://schemas.openxmlformats.org/officeDocument/2006/relationships/hyperlink" Target="https://dailyview.tw/top100/item/23411?theme=36&amp;range=30" TargetMode="External"/><Relationship Id="rId431" Type="http://schemas.openxmlformats.org/officeDocument/2006/relationships/hyperlink" Target="https://www.instagram.com/trialanderror924/" TargetMode="External"/><Relationship Id="rId452" Type="http://schemas.openxmlformats.org/officeDocument/2006/relationships/hyperlink" Target="https://dailyview.tw/top100/item/23424?theme=36&amp;range=30" TargetMode="External"/><Relationship Id="rId30" Type="http://schemas.openxmlformats.org/officeDocument/2006/relationships/hyperlink" Target="https://dailyview.tw/top100/item/9605?theme=36&amp;range=30" TargetMode="External"/><Relationship Id="rId105" Type="http://schemas.openxmlformats.org/officeDocument/2006/relationships/hyperlink" Target="https://www.instagram.com/daiying0/" TargetMode="External"/><Relationship Id="rId126" Type="http://schemas.openxmlformats.org/officeDocument/2006/relationships/hyperlink" Target="https://www.instagram.com/cliffchuang3/" TargetMode="External"/><Relationship Id="rId147" Type="http://schemas.openxmlformats.org/officeDocument/2006/relationships/hyperlink" Target="https://www.instagram.com/mrhisbro/" TargetMode="External"/><Relationship Id="rId168" Type="http://schemas.openxmlformats.org/officeDocument/2006/relationships/hyperlink" Target="https://dailyview.tw/top100/item/14754?theme=36&amp;range=30" TargetMode="External"/><Relationship Id="rId312" Type="http://schemas.openxmlformats.org/officeDocument/2006/relationships/hyperlink" Target="https://dailyview.tw/top100/item/16625?theme=36&amp;range=30" TargetMode="External"/><Relationship Id="rId333" Type="http://schemas.openxmlformats.org/officeDocument/2006/relationships/hyperlink" Target="https://www.instagram.com/manmira630/" TargetMode="External"/><Relationship Id="rId354" Type="http://schemas.openxmlformats.org/officeDocument/2006/relationships/hyperlink" Target="https://www.instagram.com/coindevanity/" TargetMode="External"/><Relationship Id="rId51" Type="http://schemas.openxmlformats.org/officeDocument/2006/relationships/hyperlink" Target="https://www.instagram.com/goodalicia/" TargetMode="External"/><Relationship Id="rId72" Type="http://schemas.openxmlformats.org/officeDocument/2006/relationships/hyperlink" Target="https://dailyview.tw/top100/item/2841?theme=36&amp;range=30" TargetMode="External"/><Relationship Id="rId93" Type="http://schemas.openxmlformats.org/officeDocument/2006/relationships/hyperlink" Target="https://www.instagram.com/patrickliu0721/" TargetMode="External"/><Relationship Id="rId189" Type="http://schemas.openxmlformats.org/officeDocument/2006/relationships/hyperlink" Target="https://dailyview.tw/top100/item/1274?theme=36&amp;range=30" TargetMode="External"/><Relationship Id="rId375" Type="http://schemas.openxmlformats.org/officeDocument/2006/relationships/hyperlink" Target="https://dailyview.tw/top100/item/19364?theme=36&amp;range=30" TargetMode="External"/><Relationship Id="rId396" Type="http://schemas.openxmlformats.org/officeDocument/2006/relationships/hyperlink" Target="https://www.instagram.com/keelongxu/" TargetMode="External"/><Relationship Id="rId3" Type="http://schemas.openxmlformats.org/officeDocument/2006/relationships/hyperlink" Target="https://www.instagram.com/pansci/" TargetMode="External"/><Relationship Id="rId214" Type="http://schemas.openxmlformats.org/officeDocument/2006/relationships/hyperlink" Target="https://www.instagram.com/ookoukioo/" TargetMode="External"/><Relationship Id="rId235" Type="http://schemas.openxmlformats.org/officeDocument/2006/relationships/hyperlink" Target="https://dailyview.tw/top100/item/23323?theme=36&amp;range=30" TargetMode="External"/><Relationship Id="rId256" Type="http://schemas.openxmlformats.org/officeDocument/2006/relationships/hyperlink" Target="https://dailyview.tw/top100/item/20927?theme=36&amp;range=30" TargetMode="External"/><Relationship Id="rId277" Type="http://schemas.openxmlformats.org/officeDocument/2006/relationships/hyperlink" Target="https://www.instagram.com/bumpbro/" TargetMode="External"/><Relationship Id="rId298" Type="http://schemas.openxmlformats.org/officeDocument/2006/relationships/hyperlink" Target="https://dailyview.tw/top100/item/7650?theme=36&amp;range=30" TargetMode="External"/><Relationship Id="rId400" Type="http://schemas.openxmlformats.org/officeDocument/2006/relationships/hyperlink" Target="https://dailyview.tw/top100/item/3079?theme=36&amp;range=30" TargetMode="External"/><Relationship Id="rId421" Type="http://schemas.openxmlformats.org/officeDocument/2006/relationships/hyperlink" Target="https://www.instagram.com/baofuzhang/" TargetMode="External"/><Relationship Id="rId442" Type="http://schemas.openxmlformats.org/officeDocument/2006/relationships/hyperlink" Target="https://dailyview.tw/top100/item/2801?theme=36&amp;range=30" TargetMode="External"/><Relationship Id="rId116" Type="http://schemas.openxmlformats.org/officeDocument/2006/relationships/hyperlink" Target="https://dailyview.tw/top100/item/12003?theme=36&amp;range=30" TargetMode="External"/><Relationship Id="rId137" Type="http://schemas.openxmlformats.org/officeDocument/2006/relationships/hyperlink" Target="https://dailyview.tw/top100/item/22461?theme=36&amp;range=30" TargetMode="External"/><Relationship Id="rId158" Type="http://schemas.openxmlformats.org/officeDocument/2006/relationships/hyperlink" Target="https://dailyview.tw/top100/item/7805?theme=36&amp;range=30" TargetMode="External"/><Relationship Id="rId302" Type="http://schemas.openxmlformats.org/officeDocument/2006/relationships/hyperlink" Target="https://dailyview.tw/top100/item/16551?theme=36&amp;range=30" TargetMode="External"/><Relationship Id="rId323" Type="http://schemas.openxmlformats.org/officeDocument/2006/relationships/hyperlink" Target="https://www.instagram.com/foodtraveldaily/" TargetMode="External"/><Relationship Id="rId344" Type="http://schemas.openxmlformats.org/officeDocument/2006/relationships/hyperlink" Target="https://dailyview.tw/top100/item/5971?theme=36&amp;range=30" TargetMode="External"/><Relationship Id="rId20" Type="http://schemas.openxmlformats.org/officeDocument/2006/relationships/hyperlink" Target="https://dailyview.tw/top100/item/23575?theme=36&amp;range=30" TargetMode="External"/><Relationship Id="rId41" Type="http://schemas.openxmlformats.org/officeDocument/2006/relationships/hyperlink" Target="https://dailyview.tw/top100/item/1298?theme=36&amp;range=30" TargetMode="External"/><Relationship Id="rId62" Type="http://schemas.openxmlformats.org/officeDocument/2006/relationships/hyperlink" Target="https://www.instagram.com/tsaigray2018/" TargetMode="External"/><Relationship Id="rId83" Type="http://schemas.openxmlformats.org/officeDocument/2006/relationships/hyperlink" Target="https://www.instagram.com/onionman__/" TargetMode="External"/><Relationship Id="rId179" Type="http://schemas.openxmlformats.org/officeDocument/2006/relationships/hyperlink" Target="https://dailyview.tw/top100/item/28879?theme=36&amp;range=30" TargetMode="External"/><Relationship Id="rId365" Type="http://schemas.openxmlformats.org/officeDocument/2006/relationships/hyperlink" Target="https://dailyview.tw/top100/item/14460?theme=36&amp;range=30" TargetMode="External"/><Relationship Id="rId386" Type="http://schemas.openxmlformats.org/officeDocument/2006/relationships/hyperlink" Target="https://www.instagram.com/juliawu94/" TargetMode="External"/><Relationship Id="rId190" Type="http://schemas.openxmlformats.org/officeDocument/2006/relationships/hyperlink" Target="https://www.instagram.com/popoo_5200/" TargetMode="External"/><Relationship Id="rId204" Type="http://schemas.openxmlformats.org/officeDocument/2006/relationships/hyperlink" Target="https://www.instagram.com/chuchushoetw/" TargetMode="External"/><Relationship Id="rId225" Type="http://schemas.openxmlformats.org/officeDocument/2006/relationships/hyperlink" Target="https://dailyview.tw/top100/item/2807?theme=36&amp;range=30" TargetMode="External"/><Relationship Id="rId246" Type="http://schemas.openxmlformats.org/officeDocument/2006/relationships/hyperlink" Target="http://ourtv.tw/" TargetMode="External"/><Relationship Id="rId267" Type="http://schemas.openxmlformats.org/officeDocument/2006/relationships/hyperlink" Target="https://www.instagram.com/mrwaterdrop/" TargetMode="External"/><Relationship Id="rId288" Type="http://schemas.openxmlformats.org/officeDocument/2006/relationships/hyperlink" Target="https://dailyview.tw/top100/item/19318?theme=36&amp;range=30" TargetMode="External"/><Relationship Id="rId411" Type="http://schemas.openxmlformats.org/officeDocument/2006/relationships/hyperlink" Target="https://www.instagram.com/uzra0505/" TargetMode="External"/><Relationship Id="rId432" Type="http://schemas.openxmlformats.org/officeDocument/2006/relationships/hyperlink" Target="https://dailyview.tw/top100/item/23602?theme=36&amp;range=30" TargetMode="External"/><Relationship Id="rId453" Type="http://schemas.openxmlformats.org/officeDocument/2006/relationships/hyperlink" Target="https://www.instagram.com/govegantw/" TargetMode="External"/><Relationship Id="rId106" Type="http://schemas.openxmlformats.org/officeDocument/2006/relationships/hyperlink" Target="https://www.instagram.com/hooleefun/" TargetMode="External"/><Relationship Id="rId127" Type="http://schemas.openxmlformats.org/officeDocument/2006/relationships/hyperlink" Target="https://www.instagram.com/hannainjp/" TargetMode="External"/><Relationship Id="rId313" Type="http://schemas.openxmlformats.org/officeDocument/2006/relationships/hyperlink" Target="https://www.instagram.com/mr.joehobby/" TargetMode="External"/><Relationship Id="rId10" Type="http://schemas.openxmlformats.org/officeDocument/2006/relationships/hyperlink" Target="https://www.instagram.com/aries_8248/" TargetMode="External"/><Relationship Id="rId31" Type="http://schemas.openxmlformats.org/officeDocument/2006/relationships/hyperlink" Target="https://www.instagram.com/khshu_/" TargetMode="External"/><Relationship Id="rId52" Type="http://schemas.openxmlformats.org/officeDocument/2006/relationships/hyperlink" Target="https://dailyview.tw/top100/item/11956?theme=36&amp;range=30" TargetMode="External"/><Relationship Id="rId73" Type="http://schemas.openxmlformats.org/officeDocument/2006/relationships/hyperlink" Target="https://www.instagram.com/jaychang0127/" TargetMode="External"/><Relationship Id="rId94" Type="http://schemas.openxmlformats.org/officeDocument/2006/relationships/hyperlink" Target="https://www.instagram.com/kevin0204660/" TargetMode="External"/><Relationship Id="rId148" Type="http://schemas.openxmlformats.org/officeDocument/2006/relationships/hyperlink" Target="https://dailyview.tw/top100/item/21386?theme=36&amp;range=30" TargetMode="External"/><Relationship Id="rId169" Type="http://schemas.openxmlformats.org/officeDocument/2006/relationships/hyperlink" Target="https://www.instagram.com/ning3035/" TargetMode="External"/><Relationship Id="rId334" Type="http://schemas.openxmlformats.org/officeDocument/2006/relationships/hyperlink" Target="https://dailyview.tw/top100/item/1254?theme=36&amp;range=30" TargetMode="External"/><Relationship Id="rId355" Type="http://schemas.openxmlformats.org/officeDocument/2006/relationships/hyperlink" Target="https://dailyview.tw/top100/item/2472?theme=36&amp;range=30" TargetMode="External"/><Relationship Id="rId376" Type="http://schemas.openxmlformats.org/officeDocument/2006/relationships/hyperlink" Target="https://www.instagram.com/wayne75525/" TargetMode="External"/><Relationship Id="rId397" Type="http://schemas.openxmlformats.org/officeDocument/2006/relationships/hyperlink" Target="https://dailyview.tw/top100/item/7648?theme=36&amp;range=30" TargetMode="External"/><Relationship Id="rId4" Type="http://schemas.openxmlformats.org/officeDocument/2006/relationships/hyperlink" Target="https://www.instagram.com/fumeancat/" TargetMode="External"/><Relationship Id="rId180" Type="http://schemas.openxmlformats.org/officeDocument/2006/relationships/hyperlink" Target="https://www.instagram.com/chialing_maze/" TargetMode="External"/><Relationship Id="rId215" Type="http://schemas.openxmlformats.org/officeDocument/2006/relationships/hyperlink" Target="https://dailyview.tw/top100/item/2786?theme=36&amp;range=30" TargetMode="External"/><Relationship Id="rId236" Type="http://schemas.openxmlformats.org/officeDocument/2006/relationships/hyperlink" Target="https://www.instagram.com/seekerming/" TargetMode="External"/><Relationship Id="rId257" Type="http://schemas.openxmlformats.org/officeDocument/2006/relationships/hyperlink" Target="https://www.instagram.com/xiaohui_foodie/" TargetMode="External"/><Relationship Id="rId278" Type="http://schemas.openxmlformats.org/officeDocument/2006/relationships/hyperlink" Target="https://dailyview.tw/top100/item/16553?theme=36&amp;range=30" TargetMode="External"/><Relationship Id="rId401" Type="http://schemas.openxmlformats.org/officeDocument/2006/relationships/hyperlink" Target="https://www.instagram.com/chef_jamestw/" TargetMode="External"/><Relationship Id="rId422" Type="http://schemas.openxmlformats.org/officeDocument/2006/relationships/hyperlink" Target="https://dailyview.tw/top100/item/18063?theme=36&amp;range=30" TargetMode="External"/><Relationship Id="rId443" Type="http://schemas.openxmlformats.org/officeDocument/2006/relationships/hyperlink" Target="https://www.instagram.com/celineclar/" TargetMode="External"/><Relationship Id="rId303" Type="http://schemas.openxmlformats.org/officeDocument/2006/relationships/hyperlink" Target="https://www.instagram.com/jackieyutw/" TargetMode="External"/><Relationship Id="rId42" Type="http://schemas.openxmlformats.org/officeDocument/2006/relationships/hyperlink" Target="https://www.instagram.com/davio_magic/" TargetMode="External"/><Relationship Id="rId84" Type="http://schemas.openxmlformats.org/officeDocument/2006/relationships/hyperlink" Target="https://dailyview.tw/top100/item/3117?theme=36&amp;range=30" TargetMode="External"/><Relationship Id="rId138" Type="http://schemas.openxmlformats.org/officeDocument/2006/relationships/hyperlink" Target="https://www.instagram.com/irenelin0413/" TargetMode="External"/><Relationship Id="rId345" Type="http://schemas.openxmlformats.org/officeDocument/2006/relationships/hyperlink" Target="https://www.instagram.com/illywang/" TargetMode="External"/><Relationship Id="rId387" Type="http://schemas.openxmlformats.org/officeDocument/2006/relationships/hyperlink" Target="https://dailyview.tw/top100/item/8002?theme=36&amp;range=30" TargetMode="External"/><Relationship Id="rId191" Type="http://schemas.openxmlformats.org/officeDocument/2006/relationships/hyperlink" Target="https://dailyview.tw/top100/item/27090?theme=36&amp;range=30" TargetMode="External"/><Relationship Id="rId205" Type="http://schemas.openxmlformats.org/officeDocument/2006/relationships/hyperlink" Target="https://dailyview.tw/top100/item/1280?theme=36&amp;range=30" TargetMode="External"/><Relationship Id="rId247" Type="http://schemas.openxmlformats.org/officeDocument/2006/relationships/hyperlink" Target="https://www.instagram.com/ourtv.tw/" TargetMode="External"/><Relationship Id="rId412" Type="http://schemas.openxmlformats.org/officeDocument/2006/relationships/hyperlink" Target="https://dailyview.tw/top100/item/3694?theme=36&amp;range=30" TargetMode="External"/><Relationship Id="rId107" Type="http://schemas.openxmlformats.org/officeDocument/2006/relationships/hyperlink" Target="https://www.instagram.com/0_shufen/" TargetMode="External"/><Relationship Id="rId289" Type="http://schemas.openxmlformats.org/officeDocument/2006/relationships/hyperlink" Target="https://www.instagram.com/jengsu/" TargetMode="External"/><Relationship Id="rId454" Type="http://schemas.openxmlformats.org/officeDocument/2006/relationships/hyperlink" Target="https://dailyview.tw/top100/item/19365?theme=36&amp;range=30" TargetMode="External"/><Relationship Id="rId11" Type="http://schemas.openxmlformats.org/officeDocument/2006/relationships/hyperlink" Target="https://dailyview.tw/top100/item/2778?theme=36&amp;range=30" TargetMode="External"/><Relationship Id="rId53" Type="http://schemas.openxmlformats.org/officeDocument/2006/relationships/hyperlink" Target="https://www.instagram.com/peter_and_susan/" TargetMode="External"/><Relationship Id="rId149" Type="http://schemas.openxmlformats.org/officeDocument/2006/relationships/hyperlink" Target="https://www.instagram.com/big_star_ken/" TargetMode="External"/><Relationship Id="rId314" Type="http://schemas.openxmlformats.org/officeDocument/2006/relationships/hyperlink" Target="https://dailyview.tw/top100/item/14832?theme=36&amp;range=30" TargetMode="External"/><Relationship Id="rId356" Type="http://schemas.openxmlformats.org/officeDocument/2006/relationships/hyperlink" Target="https://www.instagram.com/uye_doka/" TargetMode="External"/><Relationship Id="rId398" Type="http://schemas.openxmlformats.org/officeDocument/2006/relationships/hyperlink" Target="https://www.instagram.com/monday_rays/" TargetMode="External"/><Relationship Id="rId95" Type="http://schemas.openxmlformats.org/officeDocument/2006/relationships/hyperlink" Target="https://www.instagram.com/6tan/" TargetMode="External"/><Relationship Id="rId160" Type="http://schemas.openxmlformats.org/officeDocument/2006/relationships/hyperlink" Target="https://dailyview.tw/top100/item/2798?theme=36&amp;range=30" TargetMode="External"/><Relationship Id="rId216" Type="http://schemas.openxmlformats.org/officeDocument/2006/relationships/hyperlink" Target="https://www.instagram.com/lobo_is_good/" TargetMode="External"/><Relationship Id="rId423" Type="http://schemas.openxmlformats.org/officeDocument/2006/relationships/hyperlink" Target="https://www.instagram.com/psyman_zz/" TargetMode="External"/><Relationship Id="rId258" Type="http://schemas.openxmlformats.org/officeDocument/2006/relationships/hyperlink" Target="https://dailyview.tw/top100/item/23421?theme=36&amp;range=30" TargetMode="External"/><Relationship Id="rId22" Type="http://schemas.openxmlformats.org/officeDocument/2006/relationships/hyperlink" Target="https://www.instagram.com/ladyflavor/" TargetMode="External"/><Relationship Id="rId64" Type="http://schemas.openxmlformats.org/officeDocument/2006/relationships/hyperlink" Target="https://www.instagram.com/twodeerman/" TargetMode="External"/><Relationship Id="rId118" Type="http://schemas.openxmlformats.org/officeDocument/2006/relationships/hyperlink" Target="https://dailyview.tw/top100/item/12004?theme=36&amp;range=30" TargetMode="External"/><Relationship Id="rId325" Type="http://schemas.openxmlformats.org/officeDocument/2006/relationships/hyperlink" Target="https://www.instagram.com/blackmancupid/" TargetMode="External"/><Relationship Id="rId367" Type="http://schemas.openxmlformats.org/officeDocument/2006/relationships/hyperlink" Target="https://dailyview.tw/top100/item/11962?theme=36&amp;range=30" TargetMode="External"/><Relationship Id="rId171" Type="http://schemas.openxmlformats.org/officeDocument/2006/relationships/hyperlink" Target="https://www.instagram.com/namewee/" TargetMode="External"/><Relationship Id="rId227" Type="http://schemas.openxmlformats.org/officeDocument/2006/relationships/hyperlink" Target="https://dailyview.tw/top100/item/23347?theme=36&amp;range=30" TargetMode="External"/><Relationship Id="rId269" Type="http://schemas.openxmlformats.org/officeDocument/2006/relationships/hyperlink" Target="https://www.instagram.com/s178178/" TargetMode="External"/><Relationship Id="rId434" Type="http://schemas.openxmlformats.org/officeDocument/2006/relationships/hyperlink" Target="https://dailyview.tw/top100/item/15723?theme=36&amp;range=30" TargetMode="External"/><Relationship Id="rId33" Type="http://schemas.openxmlformats.org/officeDocument/2006/relationships/hyperlink" Target="https://www.instagram.com/sandykaka_/" TargetMode="External"/><Relationship Id="rId129" Type="http://schemas.openxmlformats.org/officeDocument/2006/relationships/hyperlink" Target="https://dailyview.tw/top100/item/15719?theme=36&amp;range=30" TargetMode="External"/><Relationship Id="rId280" Type="http://schemas.openxmlformats.org/officeDocument/2006/relationships/hyperlink" Target="https://dailyview.tw/top100/item/23644?theme=36&amp;range=30" TargetMode="External"/><Relationship Id="rId336" Type="http://schemas.openxmlformats.org/officeDocument/2006/relationships/hyperlink" Target="https://dailyview.tw/top100/item/11946?theme=36&amp;range=30" TargetMode="External"/><Relationship Id="rId75" Type="http://schemas.openxmlformats.org/officeDocument/2006/relationships/hyperlink" Target="https://www.instagram.com/andy1994x/" TargetMode="External"/><Relationship Id="rId140" Type="http://schemas.openxmlformats.org/officeDocument/2006/relationships/hyperlink" Target="https://www.instagram.com/xollox121/" TargetMode="External"/><Relationship Id="rId182" Type="http://schemas.openxmlformats.org/officeDocument/2006/relationships/hyperlink" Target="https://www.instagram.com/linchialing_maze/" TargetMode="External"/><Relationship Id="rId378" Type="http://schemas.openxmlformats.org/officeDocument/2006/relationships/hyperlink" Target="https://www.instagram.com/xiaoyuchanytb/" TargetMode="External"/><Relationship Id="rId403" Type="http://schemas.openxmlformats.org/officeDocument/2006/relationships/hyperlink" Target="https://www.instagram.com/im_charlie87/" TargetMode="External"/><Relationship Id="rId6" Type="http://schemas.openxmlformats.org/officeDocument/2006/relationships/hyperlink" Target="https://www.instagram.com/1006nk/" TargetMode="External"/><Relationship Id="rId238" Type="http://schemas.openxmlformats.org/officeDocument/2006/relationships/hyperlink" Target="https://www.instagram.com/huang45490/" TargetMode="External"/><Relationship Id="rId445" Type="http://schemas.openxmlformats.org/officeDocument/2006/relationships/hyperlink" Target="https://www.instagram.com/zrbros/" TargetMode="External"/><Relationship Id="rId291" Type="http://schemas.openxmlformats.org/officeDocument/2006/relationships/hyperlink" Target="https://www.instagram.com/domidolo40/" TargetMode="External"/><Relationship Id="rId305" Type="http://schemas.openxmlformats.org/officeDocument/2006/relationships/hyperlink" Target="https://www.instagram.com/liyongnian168/" TargetMode="External"/><Relationship Id="rId347" Type="http://schemas.openxmlformats.org/officeDocument/2006/relationships/hyperlink" Target="https://www.instagram.com/lingjiepan/" TargetMode="External"/><Relationship Id="rId44" Type="http://schemas.openxmlformats.org/officeDocument/2006/relationships/hyperlink" Target="https://dailyview.tw/top100/item/14192?theme=36&amp;range=30" TargetMode="External"/><Relationship Id="rId86" Type="http://schemas.openxmlformats.org/officeDocument/2006/relationships/hyperlink" Target="https://dailyview.tw/top100/item/3127?theme=36&amp;range=30" TargetMode="External"/><Relationship Id="rId151" Type="http://schemas.openxmlformats.org/officeDocument/2006/relationships/hyperlink" Target="https://www.instagram.com/smallville780/" TargetMode="External"/><Relationship Id="rId389" Type="http://schemas.openxmlformats.org/officeDocument/2006/relationships/hyperlink" Target="https://dailyview.tw/top100/item/23465?theme=36&amp;range=30" TargetMode="External"/><Relationship Id="rId193" Type="http://schemas.openxmlformats.org/officeDocument/2006/relationships/hyperlink" Target="https://dailyview.tw/top100/item/23778?theme=36&amp;range=30" TargetMode="External"/><Relationship Id="rId207" Type="http://schemas.openxmlformats.org/officeDocument/2006/relationships/hyperlink" Target="https://dailyview.tw/top100/item/4745?theme=36&amp;range=30" TargetMode="External"/><Relationship Id="rId249" Type="http://schemas.openxmlformats.org/officeDocument/2006/relationships/hyperlink" Target="https://www.instagram.com/igotallday0628/" TargetMode="External"/><Relationship Id="rId414" Type="http://schemas.openxmlformats.org/officeDocument/2006/relationships/hyperlink" Target="https://dailyview.tw/top100/item/18053?theme=36&amp;range=30" TargetMode="External"/><Relationship Id="rId456" Type="http://schemas.openxmlformats.org/officeDocument/2006/relationships/hyperlink" Target="https://dailyview.tw/top100/item/23330?theme=36&amp;range=30" TargetMode="External"/><Relationship Id="rId13" Type="http://schemas.openxmlformats.org/officeDocument/2006/relationships/hyperlink" Target="https://www.instagram.com/joemanweng/" TargetMode="External"/><Relationship Id="rId109" Type="http://schemas.openxmlformats.org/officeDocument/2006/relationships/hyperlink" Target="https://www.instagram.com/iam_3636/" TargetMode="External"/><Relationship Id="rId260" Type="http://schemas.openxmlformats.org/officeDocument/2006/relationships/hyperlink" Target="https://dailyview.tw/top100/item/16250?theme=36&amp;range=30" TargetMode="External"/><Relationship Id="rId316" Type="http://schemas.openxmlformats.org/officeDocument/2006/relationships/hyperlink" Target="https://dailyview.tw/top100/item/8981?theme=36&amp;range=30" TargetMode="External"/><Relationship Id="rId55" Type="http://schemas.openxmlformats.org/officeDocument/2006/relationships/hyperlink" Target="https://www.instagram.com/teacherchiang" TargetMode="External"/><Relationship Id="rId97" Type="http://schemas.openxmlformats.org/officeDocument/2006/relationships/hyperlink" Target="https://www.instagram.com/rosalina.kitchen/" TargetMode="External"/><Relationship Id="rId120" Type="http://schemas.openxmlformats.org/officeDocument/2006/relationships/hyperlink" Target="https://www.instagram.com/peeta.gege/" TargetMode="External"/><Relationship Id="rId358" Type="http://schemas.openxmlformats.org/officeDocument/2006/relationships/hyperlink" Target="https://www.instagram.com/milei_foryou/" TargetMode="External"/><Relationship Id="rId162" Type="http://schemas.openxmlformats.org/officeDocument/2006/relationships/hyperlink" Target="https://dailyview.tw/top100/item/27721?theme=36&amp;range=30" TargetMode="External"/><Relationship Id="rId218" Type="http://schemas.openxmlformats.org/officeDocument/2006/relationships/hyperlink" Target="https://www.instagram.com/weiii1008/" TargetMode="External"/><Relationship Id="rId425" Type="http://schemas.openxmlformats.org/officeDocument/2006/relationships/hyperlink" Target="https://www.instagram.com/shawnlegends/" TargetMode="External"/><Relationship Id="rId271" Type="http://schemas.openxmlformats.org/officeDocument/2006/relationships/hyperlink" Target="https://www.instagram.com/bobo_kira/" TargetMode="External"/><Relationship Id="rId24" Type="http://schemas.openxmlformats.org/officeDocument/2006/relationships/hyperlink" Target="https://www.instagram.com/ladyflavor_cui/" TargetMode="External"/><Relationship Id="rId66" Type="http://schemas.openxmlformats.org/officeDocument/2006/relationships/hyperlink" Target="https://dailyview.tw/top100/item/1266?theme=36&amp;range=30" TargetMode="External"/><Relationship Id="rId131" Type="http://schemas.openxmlformats.org/officeDocument/2006/relationships/hyperlink" Target="https://www.instagram.com/hahatai_official/" TargetMode="External"/><Relationship Id="rId327" Type="http://schemas.openxmlformats.org/officeDocument/2006/relationships/hyperlink" Target="https://www.instagram.com/zhiting_li/" TargetMode="External"/><Relationship Id="rId369" Type="http://schemas.openxmlformats.org/officeDocument/2006/relationships/hyperlink" Target="https://dailyview.tw/top100/item/16627?theme=36&amp;range=30" TargetMode="External"/><Relationship Id="rId173" Type="http://schemas.openxmlformats.org/officeDocument/2006/relationships/hyperlink" Target="http://vgsa.tw/" TargetMode="External"/><Relationship Id="rId229" Type="http://schemas.openxmlformats.org/officeDocument/2006/relationships/hyperlink" Target="https://dailyview.tw/top100/item/3100?theme=36&amp;range=30" TargetMode="External"/><Relationship Id="rId380" Type="http://schemas.openxmlformats.org/officeDocument/2006/relationships/hyperlink" Target="https://www.instagram.com/jackstarteat/" TargetMode="External"/><Relationship Id="rId436" Type="http://schemas.openxmlformats.org/officeDocument/2006/relationships/hyperlink" Target="https://dailyview.tw/top100/item/2802?theme=36&amp;range=30" TargetMode="External"/><Relationship Id="rId240" Type="http://schemas.openxmlformats.org/officeDocument/2006/relationships/hyperlink" Target="https://www.instagram.com/carholic.yichen/" TargetMode="External"/><Relationship Id="rId35" Type="http://schemas.openxmlformats.org/officeDocument/2006/relationships/hyperlink" Target="https://dailyview.tw/top100/item/1247?theme=36&amp;range=30" TargetMode="External"/><Relationship Id="rId77" Type="http://schemas.openxmlformats.org/officeDocument/2006/relationships/hyperlink" Target="https://www.instagram.com/allie.liao/" TargetMode="External"/><Relationship Id="rId100" Type="http://schemas.openxmlformats.org/officeDocument/2006/relationships/hyperlink" Target="https://dailyview.tw/top100/item/18065?theme=36&amp;range=30" TargetMode="External"/><Relationship Id="rId282" Type="http://schemas.openxmlformats.org/officeDocument/2006/relationships/hyperlink" Target="https://dailyview.tw/top100/item/20638?theme=36&amp;range=30" TargetMode="External"/><Relationship Id="rId338" Type="http://schemas.openxmlformats.org/officeDocument/2006/relationships/hyperlink" Target="https://dailyview.tw/top100/item/20925?theme=36&amp;range=30" TargetMode="External"/><Relationship Id="rId8" Type="http://schemas.openxmlformats.org/officeDocument/2006/relationships/hyperlink" Target="https://www.instagram.com/jam_cutepig/" TargetMode="External"/><Relationship Id="rId142" Type="http://schemas.openxmlformats.org/officeDocument/2006/relationships/hyperlink" Target="https://www.instagram.com/qqe_52772/" TargetMode="External"/><Relationship Id="rId184" Type="http://schemas.openxmlformats.org/officeDocument/2006/relationships/hyperlink" Target="https://www.instagram.com/yaobinyang/" TargetMode="External"/><Relationship Id="rId391" Type="http://schemas.openxmlformats.org/officeDocument/2006/relationships/hyperlink" Target="https://dailyview.tw/top100/item/20920?theme=36&amp;range=30" TargetMode="External"/><Relationship Id="rId405" Type="http://schemas.openxmlformats.org/officeDocument/2006/relationships/hyperlink" Target="https://www.instagram.com/5title.official/" TargetMode="External"/><Relationship Id="rId447" Type="http://schemas.openxmlformats.org/officeDocument/2006/relationships/hyperlink" Target="https://www.instagram.com/loserzun/" TargetMode="External"/><Relationship Id="rId251" Type="http://schemas.openxmlformats.org/officeDocument/2006/relationships/hyperlink" Target="https://www.instagram.com/wannasinging_retry/" TargetMode="External"/><Relationship Id="rId46" Type="http://schemas.openxmlformats.org/officeDocument/2006/relationships/hyperlink" Target="https://dailyview.tw/top100/item/23345?theme=36&amp;range=30" TargetMode="External"/><Relationship Id="rId293" Type="http://schemas.openxmlformats.org/officeDocument/2006/relationships/hyperlink" Target="https://www.instagram.com/yuen_nnnnnn/" TargetMode="External"/><Relationship Id="rId307" Type="http://schemas.openxmlformats.org/officeDocument/2006/relationships/hyperlink" Target="https://www.instagram.com/kyontw/" TargetMode="External"/><Relationship Id="rId349" Type="http://schemas.openxmlformats.org/officeDocument/2006/relationships/hyperlink" Target="https://dailyview.tw/top100/item/23454?theme=36&amp;range=30" TargetMode="External"/><Relationship Id="rId88" Type="http://schemas.openxmlformats.org/officeDocument/2006/relationships/hyperlink" Target="https://dailyview.tw/top100/item/3127?theme=36&amp;range=30" TargetMode="External"/><Relationship Id="rId111" Type="http://schemas.openxmlformats.org/officeDocument/2006/relationships/hyperlink" Target="https://www.instagram.com/nini_food0822/" TargetMode="External"/><Relationship Id="rId153" Type="http://schemas.openxmlformats.org/officeDocument/2006/relationships/hyperlink" Target="https://www.instagram.com/a22731391/" TargetMode="External"/><Relationship Id="rId195" Type="http://schemas.openxmlformats.org/officeDocument/2006/relationships/hyperlink" Target="https://dailyview.tw/top100/item/1255?theme=36&amp;range=30" TargetMode="External"/><Relationship Id="rId209" Type="http://schemas.openxmlformats.org/officeDocument/2006/relationships/hyperlink" Target="https://dailyview.tw/top100/item/12002?theme=36&amp;range=30" TargetMode="External"/><Relationship Id="rId360" Type="http://schemas.openxmlformats.org/officeDocument/2006/relationships/hyperlink" Target="https://www.instagram.com/tsaibrotherderboofan/" TargetMode="External"/><Relationship Id="rId416" Type="http://schemas.openxmlformats.org/officeDocument/2006/relationships/hyperlink" Target="https://dailyview.tw/top100/item/18072?theme=36&amp;range=30" TargetMode="External"/><Relationship Id="rId220" Type="http://schemas.openxmlformats.org/officeDocument/2006/relationships/hyperlink" Target="https://www.instagram.com/yt.ericduan/" TargetMode="External"/><Relationship Id="rId458" Type="http://schemas.openxmlformats.org/officeDocument/2006/relationships/hyperlink" Target="https://dailyview.tw/top100/item/19367?theme=36&amp;range=30" TargetMode="External"/><Relationship Id="rId15" Type="http://schemas.openxmlformats.org/officeDocument/2006/relationships/hyperlink" Target="https://dailyview.tw/top100/item/13075?theme=36&amp;range=30" TargetMode="External"/><Relationship Id="rId57" Type="http://schemas.openxmlformats.org/officeDocument/2006/relationships/hyperlink" Target="https://www.instagram.com/lingin1209/" TargetMode="External"/><Relationship Id="rId262" Type="http://schemas.openxmlformats.org/officeDocument/2006/relationships/hyperlink" Target="https://dailyview.tw/top100/item/21936?theme=36&amp;range=30" TargetMode="External"/><Relationship Id="rId318" Type="http://schemas.openxmlformats.org/officeDocument/2006/relationships/hyperlink" Target="https://dailyview.tw/top100/item/2794?theme=36&amp;range=30" TargetMode="External"/><Relationship Id="rId99" Type="http://schemas.openxmlformats.org/officeDocument/2006/relationships/hyperlink" Target="https://www.instagram.com/imseriou/" TargetMode="External"/><Relationship Id="rId122" Type="http://schemas.openxmlformats.org/officeDocument/2006/relationships/hyperlink" Target="https://www.instagram.com/juliamisakii/" TargetMode="External"/><Relationship Id="rId164" Type="http://schemas.openxmlformats.org/officeDocument/2006/relationships/hyperlink" Target="https://dailyview.tw/top100/item/18056?theme=36&amp;range=30" TargetMode="External"/><Relationship Id="rId371" Type="http://schemas.openxmlformats.org/officeDocument/2006/relationships/hyperlink" Target="https://dailyview.tw/top100/item/1256?theme=36&amp;range=30" TargetMode="External"/><Relationship Id="rId427" Type="http://schemas.openxmlformats.org/officeDocument/2006/relationships/hyperlink" Target="https://www.instagram.com/liu8g/" TargetMode="External"/><Relationship Id="rId26" Type="http://schemas.openxmlformats.org/officeDocument/2006/relationships/hyperlink" Target="https://www.instagram.com/ladyflavor_nowpo/" TargetMode="External"/><Relationship Id="rId231" Type="http://schemas.openxmlformats.org/officeDocument/2006/relationships/hyperlink" Target="https://dailyview.tw/top100/item/23416?theme=36&amp;range=30" TargetMode="External"/><Relationship Id="rId273" Type="http://schemas.openxmlformats.org/officeDocument/2006/relationships/hyperlink" Target="https://www.instagram.com/cynthiarendelman/" TargetMode="External"/><Relationship Id="rId329" Type="http://schemas.openxmlformats.org/officeDocument/2006/relationships/hyperlink" Target="https://www.instagram.com/ajin_3068/" TargetMode="External"/><Relationship Id="rId68" Type="http://schemas.openxmlformats.org/officeDocument/2006/relationships/hyperlink" Target="https://www.instagram.com/thisgroupofpeople/" TargetMode="External"/><Relationship Id="rId133" Type="http://schemas.openxmlformats.org/officeDocument/2006/relationships/hyperlink" Target="https://www.instagram.com/inesinesw/" TargetMode="External"/><Relationship Id="rId175" Type="http://schemas.openxmlformats.org/officeDocument/2006/relationships/hyperlink" Target="https://dailyview.tw/top100/item/12235?theme=36&amp;range=30" TargetMode="External"/><Relationship Id="rId340" Type="http://schemas.openxmlformats.org/officeDocument/2006/relationships/hyperlink" Target="https://dailyview.tw/top100/item/11914?theme=36&amp;range=30" TargetMode="External"/><Relationship Id="rId200" Type="http://schemas.openxmlformats.org/officeDocument/2006/relationships/hyperlink" Target="https://www.instagram.com/ruge1222/" TargetMode="External"/><Relationship Id="rId382" Type="http://schemas.openxmlformats.org/officeDocument/2006/relationships/hyperlink" Target="https://www.instagram.com/bluepigeon0810/" TargetMode="External"/><Relationship Id="rId438" Type="http://schemas.openxmlformats.org/officeDocument/2006/relationships/hyperlink" Target="https://dailyview.tw/top100/item/27073?theme=36&amp;range=30" TargetMode="External"/><Relationship Id="rId242" Type="http://schemas.openxmlformats.org/officeDocument/2006/relationships/hyperlink" Target="https://www.instagram.com/egg_things/" TargetMode="External"/><Relationship Id="rId284" Type="http://schemas.openxmlformats.org/officeDocument/2006/relationships/hyperlink" Target="https://dailyview.tw/top100/item/27391?theme=36&amp;range=30" TargetMode="External"/><Relationship Id="rId37" Type="http://schemas.openxmlformats.org/officeDocument/2006/relationships/hyperlink" Target="https://www.instagram.com/riceandshine.co/" TargetMode="External"/><Relationship Id="rId79" Type="http://schemas.openxmlformats.org/officeDocument/2006/relationships/hyperlink" Target="https://www.instagram.com/lessonsfrommovies/" TargetMode="External"/><Relationship Id="rId102" Type="http://schemas.openxmlformats.org/officeDocument/2006/relationships/hyperlink" Target="https://www.instagram.com/lilyflute/" TargetMode="External"/><Relationship Id="rId144" Type="http://schemas.openxmlformats.org/officeDocument/2006/relationships/hyperlink" Target="https://www.instagram.com/uccu0323/" TargetMode="External"/><Relationship Id="rId90" Type="http://schemas.openxmlformats.org/officeDocument/2006/relationships/hyperlink" Target="https://www.instagram.com/87acup/" TargetMode="External"/><Relationship Id="rId186" Type="http://schemas.openxmlformats.org/officeDocument/2006/relationships/hyperlink" Target="https://www.instagram.com/oldwangstock/" TargetMode="External"/><Relationship Id="rId351" Type="http://schemas.openxmlformats.org/officeDocument/2006/relationships/hyperlink" Target="https://dailyview.tw/top100/item/14925?theme=36&amp;range=30" TargetMode="External"/><Relationship Id="rId393" Type="http://schemas.openxmlformats.org/officeDocument/2006/relationships/hyperlink" Target="https://dailyview.tw/top100/item/3216?theme=36&amp;range=30" TargetMode="External"/><Relationship Id="rId407" Type="http://schemas.openxmlformats.org/officeDocument/2006/relationships/hyperlink" Target="https://www.instagram.com/shinlii/" TargetMode="External"/><Relationship Id="rId449" Type="http://schemas.openxmlformats.org/officeDocument/2006/relationships/hyperlink" Target="https://www.instagram.com/liangjheruei/" TargetMode="External"/><Relationship Id="rId211" Type="http://schemas.openxmlformats.org/officeDocument/2006/relationships/hyperlink" Target="https://dailyview.tw/top100/item/12280?theme=36&amp;range=30" TargetMode="External"/><Relationship Id="rId253" Type="http://schemas.openxmlformats.org/officeDocument/2006/relationships/hyperlink" Target="https://www.instagram.com/_abedesu/" TargetMode="External"/><Relationship Id="rId295" Type="http://schemas.openxmlformats.org/officeDocument/2006/relationships/hyperlink" Target="https://www.instagram.com/de.jun_666/" TargetMode="External"/><Relationship Id="rId309" Type="http://schemas.openxmlformats.org/officeDocument/2006/relationships/hyperlink" Target="https://www.instagram.com/lancatofficial/" TargetMode="External"/><Relationship Id="rId460" Type="http://schemas.openxmlformats.org/officeDocument/2006/relationships/hyperlink" Target="https://dailyview.tw/top100/item/14638?theme=36&amp;range=30" TargetMode="External"/><Relationship Id="rId48" Type="http://schemas.openxmlformats.org/officeDocument/2006/relationships/hyperlink" Target="https://dailyview.tw/top100/item/19379?theme=36&amp;range=30" TargetMode="External"/><Relationship Id="rId113" Type="http://schemas.openxmlformats.org/officeDocument/2006/relationships/hyperlink" Target="https://www.instagram.com/beauty___wu/" TargetMode="External"/><Relationship Id="rId320" Type="http://schemas.openxmlformats.org/officeDocument/2006/relationships/hyperlink" Target="https://dailyview.tw/top100/item/23340?theme=36&amp;range=30" TargetMode="External"/><Relationship Id="rId155" Type="http://schemas.openxmlformats.org/officeDocument/2006/relationships/hyperlink" Target="https://www.instagram.com/jessetang11/" TargetMode="External"/><Relationship Id="rId197" Type="http://schemas.openxmlformats.org/officeDocument/2006/relationships/hyperlink" Target="https://dailyview.tw/top100/item/18045?theme=36&amp;range=30" TargetMode="External"/><Relationship Id="rId362" Type="http://schemas.openxmlformats.org/officeDocument/2006/relationships/hyperlink" Target="https://www.instagram.com/cocowine0205/" TargetMode="External"/><Relationship Id="rId418" Type="http://schemas.openxmlformats.org/officeDocument/2006/relationships/hyperlink" Target="https://dailyview.tw/top100/item/23505?theme=36&amp;range=30" TargetMode="External"/><Relationship Id="rId222" Type="http://schemas.openxmlformats.org/officeDocument/2006/relationships/hyperlink" Target="https://www.instagram.com/yorkesun/" TargetMode="External"/><Relationship Id="rId264" Type="http://schemas.openxmlformats.org/officeDocument/2006/relationships/hyperlink" Target="https://dailyview.tw/top100/item/2787?theme=36&amp;range=30" TargetMode="External"/><Relationship Id="rId17" Type="http://schemas.openxmlformats.org/officeDocument/2006/relationships/hyperlink" Target="https://www.instagram.com/bugcat_capoo/" TargetMode="External"/><Relationship Id="rId59" Type="http://schemas.openxmlformats.org/officeDocument/2006/relationships/hyperlink" Target="https://www.instagram.com/daddy.iam/" TargetMode="External"/><Relationship Id="rId124" Type="http://schemas.openxmlformats.org/officeDocument/2006/relationships/hyperlink" Target="https://www.instagram.com/froggychiu/" TargetMode="External"/><Relationship Id="rId70" Type="http://schemas.openxmlformats.org/officeDocument/2006/relationships/hyperlink" Target="https://dailyview.tw/top100/item/10692?theme=36&amp;range=30" TargetMode="External"/><Relationship Id="rId166" Type="http://schemas.openxmlformats.org/officeDocument/2006/relationships/hyperlink" Target="https://dailyview.tw/top100/item/19335?theme=36&amp;range=30" TargetMode="External"/><Relationship Id="rId331" Type="http://schemas.openxmlformats.org/officeDocument/2006/relationships/hyperlink" Target="https://www.instagram.com/tainanjosh/" TargetMode="External"/><Relationship Id="rId373" Type="http://schemas.openxmlformats.org/officeDocument/2006/relationships/hyperlink" Target="https://dailyview.tw/top100/item/6378?theme=36&amp;range=30" TargetMode="External"/><Relationship Id="rId429" Type="http://schemas.openxmlformats.org/officeDocument/2006/relationships/hyperlink" Target="https://www.instagram.com/warrant_lb/" TargetMode="External"/><Relationship Id="rId1" Type="http://schemas.openxmlformats.org/officeDocument/2006/relationships/hyperlink" Target="https://www.instagram.com/yga0721/" TargetMode="External"/><Relationship Id="rId233" Type="http://schemas.openxmlformats.org/officeDocument/2006/relationships/hyperlink" Target="https://dailyview.tw/top100/item/28881?theme=36&amp;range=30" TargetMode="External"/><Relationship Id="rId440" Type="http://schemas.openxmlformats.org/officeDocument/2006/relationships/hyperlink" Target="https://dailyview.tw/top100/item/18049?theme=36&amp;range=30" TargetMode="External"/><Relationship Id="rId28" Type="http://schemas.openxmlformats.org/officeDocument/2006/relationships/hyperlink" Target="https://www.instagram.com/ala780705/" TargetMode="External"/><Relationship Id="rId275" Type="http://schemas.openxmlformats.org/officeDocument/2006/relationships/hyperlink" Target="https://www.instagram.com/cynthia_intimacy/" TargetMode="External"/><Relationship Id="rId300" Type="http://schemas.openxmlformats.org/officeDocument/2006/relationships/hyperlink" Target="https://dailyview.tw/top100/item/19332?theme=36&amp;range=30" TargetMode="External"/><Relationship Id="rId81" Type="http://schemas.openxmlformats.org/officeDocument/2006/relationships/hyperlink" Target="https://www.instagram.com/sanyuan_japan/" TargetMode="External"/><Relationship Id="rId135" Type="http://schemas.openxmlformats.org/officeDocument/2006/relationships/hyperlink" Target="https://www.instagram.com/lebaby0v0/" TargetMode="External"/><Relationship Id="rId177" Type="http://schemas.openxmlformats.org/officeDocument/2006/relationships/hyperlink" Target="https://dailyview.tw/top100/item/18047?theme=36&amp;range=30" TargetMode="External"/><Relationship Id="rId342" Type="http://schemas.openxmlformats.org/officeDocument/2006/relationships/hyperlink" Target="https://dailyview.tw/top100/item/13080?theme=36&amp;range=30" TargetMode="External"/><Relationship Id="rId384" Type="http://schemas.openxmlformats.org/officeDocument/2006/relationships/hyperlink" Target="https://www.instagram.com/avis__0207/" TargetMode="External"/><Relationship Id="rId202" Type="http://schemas.openxmlformats.org/officeDocument/2006/relationships/hyperlink" Target="https://www.instagram.com/chillseph/" TargetMode="External"/><Relationship Id="rId244" Type="http://schemas.openxmlformats.org/officeDocument/2006/relationships/hyperlink" Target="https://www.instagram.com/sunshineelaii/" TargetMode="External"/><Relationship Id="rId39" Type="http://schemas.openxmlformats.org/officeDocument/2006/relationships/hyperlink" Target="https://dailyview.tw/top100/item/22984?theme=36&amp;range=30" TargetMode="External"/><Relationship Id="rId286" Type="http://schemas.openxmlformats.org/officeDocument/2006/relationships/hyperlink" Target="https://dailyview.tw/top100/item/15497?theme=36&amp;range=30" TargetMode="External"/><Relationship Id="rId451" Type="http://schemas.openxmlformats.org/officeDocument/2006/relationships/hyperlink" Target="https://www.instagram.com/dining_bro/" TargetMode="External"/><Relationship Id="rId50" Type="http://schemas.openxmlformats.org/officeDocument/2006/relationships/hyperlink" Target="https://www.instagram.com/sandymandy_official/" TargetMode="External"/><Relationship Id="rId104" Type="http://schemas.openxmlformats.org/officeDocument/2006/relationships/hyperlink" Target="https://www.instagram.com/aviva_1028/" TargetMode="External"/><Relationship Id="rId146" Type="http://schemas.openxmlformats.org/officeDocument/2006/relationships/hyperlink" Target="https://dailyview.tw/top100/item/15683?theme=36&amp;range=30" TargetMode="External"/><Relationship Id="rId188" Type="http://schemas.openxmlformats.org/officeDocument/2006/relationships/hyperlink" Target="https://www.instagram.com/rayduenglish/" TargetMode="External"/><Relationship Id="rId311" Type="http://schemas.openxmlformats.org/officeDocument/2006/relationships/hyperlink" Target="https://www.instagram.com/bailingguo_news/" TargetMode="External"/><Relationship Id="rId353" Type="http://schemas.openxmlformats.org/officeDocument/2006/relationships/hyperlink" Target="https://dailyview.tw/top100/item/15650?theme=36&amp;range=30" TargetMode="External"/><Relationship Id="rId395" Type="http://schemas.openxmlformats.org/officeDocument/2006/relationships/hyperlink" Target="https://dailyview.tw/top100/item/12995?theme=36&amp;range=30" TargetMode="External"/><Relationship Id="rId409" Type="http://schemas.openxmlformats.org/officeDocument/2006/relationships/hyperlink" Target="https://www.instagram.com/cyfang58/" TargetMode="External"/><Relationship Id="rId92" Type="http://schemas.openxmlformats.org/officeDocument/2006/relationships/hyperlink" Target="https://www.instagram.com/gu_yuze/" TargetMode="External"/><Relationship Id="rId213" Type="http://schemas.openxmlformats.org/officeDocument/2006/relationships/hyperlink" Target="https://dailyview.tw/top100/item/219?theme=36&amp;range=30" TargetMode="External"/><Relationship Id="rId420" Type="http://schemas.openxmlformats.org/officeDocument/2006/relationships/hyperlink" Target="https://dailyview.tw/top100/item/23577?theme=36&amp;range=30" TargetMode="External"/><Relationship Id="rId255" Type="http://schemas.openxmlformats.org/officeDocument/2006/relationships/hyperlink" Target="https://www.instagram.com/badtimestories365/" TargetMode="External"/><Relationship Id="rId297" Type="http://schemas.openxmlformats.org/officeDocument/2006/relationships/hyperlink" Target="https://www.instagram.com/crown_du/" TargetMode="External"/><Relationship Id="rId462" Type="http://schemas.openxmlformats.org/officeDocument/2006/relationships/hyperlink" Target="https://dailyview.tw/top100/item/23445?theme=36&amp;range=30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loserzun/" TargetMode="External"/><Relationship Id="rId21" Type="http://schemas.openxmlformats.org/officeDocument/2006/relationships/hyperlink" Target="https://dailyview.tw/top100/item/1274?theme=36&amp;range=30" TargetMode="External"/><Relationship Id="rId324" Type="http://schemas.openxmlformats.org/officeDocument/2006/relationships/hyperlink" Target="https://dailyview.tw/top100/item/15398?theme=36&amp;range=30" TargetMode="External"/><Relationship Id="rId531" Type="http://schemas.openxmlformats.org/officeDocument/2006/relationships/hyperlink" Target="https://dailyview.tw/top100/item/14638?theme=36&amp;range=30" TargetMode="External"/><Relationship Id="rId170" Type="http://schemas.openxmlformats.org/officeDocument/2006/relationships/hyperlink" Target="https://www.instagram.com/lingin1209/" TargetMode="External"/><Relationship Id="rId268" Type="http://schemas.openxmlformats.org/officeDocument/2006/relationships/hyperlink" Target="https://www.instagram.com/linzin.yt/" TargetMode="External"/><Relationship Id="rId475" Type="http://schemas.openxmlformats.org/officeDocument/2006/relationships/hyperlink" Target="https://www.instagram.com/monday_rays/" TargetMode="External"/><Relationship Id="rId32" Type="http://schemas.openxmlformats.org/officeDocument/2006/relationships/hyperlink" Target="https://www.instagram.com/onionman__/" TargetMode="External"/><Relationship Id="rId128" Type="http://schemas.openxmlformats.org/officeDocument/2006/relationships/hyperlink" Target="https://www.instagram.com/ala780705/" TargetMode="External"/><Relationship Id="rId335" Type="http://schemas.openxmlformats.org/officeDocument/2006/relationships/hyperlink" Target="https://www.instagram.com/ookoukioo/" TargetMode="External"/><Relationship Id="rId181" Type="http://schemas.openxmlformats.org/officeDocument/2006/relationships/hyperlink" Target="https://dailyview.tw/top100/item/19379?theme=36&amp;range=30" TargetMode="External"/><Relationship Id="rId402" Type="http://schemas.openxmlformats.org/officeDocument/2006/relationships/hyperlink" Target="https://www.instagram.com/dyfengshui/" TargetMode="External"/><Relationship Id="rId279" Type="http://schemas.openxmlformats.org/officeDocument/2006/relationships/hyperlink" Target="https://dailyview.tw/top100/item/23512?theme=36&amp;range=30" TargetMode="External"/><Relationship Id="rId444" Type="http://schemas.openxmlformats.org/officeDocument/2006/relationships/hyperlink" Target="https://dailyview.tw/top100/item/14925?theme=36&amp;range=30" TargetMode="External"/><Relationship Id="rId486" Type="http://schemas.openxmlformats.org/officeDocument/2006/relationships/hyperlink" Target="https://www.instagram.com/yueaz1/" TargetMode="External"/><Relationship Id="rId43" Type="http://schemas.openxmlformats.org/officeDocument/2006/relationships/hyperlink" Target="https://www.instagram.com/bugcat_capoo/" TargetMode="External"/><Relationship Id="rId139" Type="http://schemas.openxmlformats.org/officeDocument/2006/relationships/hyperlink" Target="https://dailyview.tw/top100/item/15683?theme=36&amp;range=30" TargetMode="External"/><Relationship Id="rId290" Type="http://schemas.openxmlformats.org/officeDocument/2006/relationships/hyperlink" Target="https://www.instagram.com/happyeantv/" TargetMode="External"/><Relationship Id="rId304" Type="http://schemas.openxmlformats.org/officeDocument/2006/relationships/hyperlink" Target="https://dailyview.tw/top100/item/2495?theme=36&amp;range=30" TargetMode="External"/><Relationship Id="rId346" Type="http://schemas.openxmlformats.org/officeDocument/2006/relationships/hyperlink" Target="https://dailyview.tw/top100/item/23347?theme=36&amp;range=30" TargetMode="External"/><Relationship Id="rId388" Type="http://schemas.openxmlformats.org/officeDocument/2006/relationships/hyperlink" Target="https://www.instagram.com/bumpbro/" TargetMode="External"/><Relationship Id="rId511" Type="http://schemas.openxmlformats.org/officeDocument/2006/relationships/hyperlink" Target="https://dailyview.tw/top100/item/27073?theme=36&amp;range=30" TargetMode="External"/><Relationship Id="rId85" Type="http://schemas.openxmlformats.org/officeDocument/2006/relationships/hyperlink" Target="https://dailyview.tw/top100/item/3127?theme=36&amp;range=30" TargetMode="External"/><Relationship Id="rId150" Type="http://schemas.openxmlformats.org/officeDocument/2006/relationships/hyperlink" Target="https://dailyview.tw/top100/item/8642?theme=36&amp;range=30" TargetMode="External"/><Relationship Id="rId192" Type="http://schemas.openxmlformats.org/officeDocument/2006/relationships/hyperlink" Target="https://www.instagram.com/donehannah/" TargetMode="External"/><Relationship Id="rId206" Type="http://schemas.openxmlformats.org/officeDocument/2006/relationships/hyperlink" Target="https://dailyview.tw/top100/item/12992?theme=36&amp;range=30" TargetMode="External"/><Relationship Id="rId413" Type="http://schemas.openxmlformats.org/officeDocument/2006/relationships/hyperlink" Target="https://dailyview.tw/top100/item/2818?theme=36&amp;range=30" TargetMode="External"/><Relationship Id="rId248" Type="http://schemas.openxmlformats.org/officeDocument/2006/relationships/hyperlink" Target="https://dailyview.tw/top100/item/19376?theme=36&amp;range=30" TargetMode="External"/><Relationship Id="rId455" Type="http://schemas.openxmlformats.org/officeDocument/2006/relationships/hyperlink" Target="https://www.instagram.com/wayne75525/" TargetMode="External"/><Relationship Id="rId497" Type="http://schemas.openxmlformats.org/officeDocument/2006/relationships/hyperlink" Target="https://dailyview.tw/top100/item/15718?theme=36&amp;range=30" TargetMode="External"/><Relationship Id="rId12" Type="http://schemas.openxmlformats.org/officeDocument/2006/relationships/hyperlink" Target="https://www.instagram.com/pansci/" TargetMode="External"/><Relationship Id="rId108" Type="http://schemas.openxmlformats.org/officeDocument/2006/relationships/hyperlink" Target="https://www.instagram.com/ginachiki/" TargetMode="External"/><Relationship Id="rId315" Type="http://schemas.openxmlformats.org/officeDocument/2006/relationships/hyperlink" Target="https://www.instagram.com/godtoneasia/" TargetMode="External"/><Relationship Id="rId357" Type="http://schemas.openxmlformats.org/officeDocument/2006/relationships/hyperlink" Target="https://www.instagram.com/huang45490/" TargetMode="External"/><Relationship Id="rId522" Type="http://schemas.openxmlformats.org/officeDocument/2006/relationships/hyperlink" Target="https://www.instagram.com/dining_bro/" TargetMode="External"/><Relationship Id="rId54" Type="http://schemas.openxmlformats.org/officeDocument/2006/relationships/hyperlink" Target="https://dailyview.tw/top100/item/2804?theme=36&amp;range=30" TargetMode="External"/><Relationship Id="rId96" Type="http://schemas.openxmlformats.org/officeDocument/2006/relationships/hyperlink" Target="https://www.instagram.com/corgimango/" TargetMode="External"/><Relationship Id="rId161" Type="http://schemas.openxmlformats.org/officeDocument/2006/relationships/hyperlink" Target="https://www.instagram.com/ciao_kitchen/" TargetMode="External"/><Relationship Id="rId217" Type="http://schemas.openxmlformats.org/officeDocument/2006/relationships/hyperlink" Target="https://www.instagram.com/three_muggles/" TargetMode="External"/><Relationship Id="rId399" Type="http://schemas.openxmlformats.org/officeDocument/2006/relationships/hyperlink" Target="https://dailyview.tw/top100/item/23595?theme=36&amp;range=30" TargetMode="External"/><Relationship Id="rId259" Type="http://schemas.openxmlformats.org/officeDocument/2006/relationships/hyperlink" Target="https://www.instagram.com/nowyouon/" TargetMode="External"/><Relationship Id="rId424" Type="http://schemas.openxmlformats.org/officeDocument/2006/relationships/hyperlink" Target="https://www.instagram.com/blackmancupid/" TargetMode="External"/><Relationship Id="rId466" Type="http://schemas.openxmlformats.org/officeDocument/2006/relationships/hyperlink" Target="https://dailyview.tw/top100/item/8002?theme=36&amp;range=30" TargetMode="External"/><Relationship Id="rId23" Type="http://schemas.openxmlformats.org/officeDocument/2006/relationships/hyperlink" Target="https://dailyview.tw/top100/item/12056?theme=36&amp;range=30" TargetMode="External"/><Relationship Id="rId119" Type="http://schemas.openxmlformats.org/officeDocument/2006/relationships/hyperlink" Target="https://www.instagram.com/chuchumei__/" TargetMode="External"/><Relationship Id="rId270" Type="http://schemas.openxmlformats.org/officeDocument/2006/relationships/hyperlink" Target="https://www.instagram.com/hsin0126/" TargetMode="External"/><Relationship Id="rId326" Type="http://schemas.openxmlformats.org/officeDocument/2006/relationships/hyperlink" Target="https://dailyview.tw/top100/item/1280?theme=36&amp;range=30" TargetMode="External"/><Relationship Id="rId533" Type="http://schemas.openxmlformats.org/officeDocument/2006/relationships/hyperlink" Target="https://dailyview.tw/top100/item/23445?theme=36&amp;range=30" TargetMode="External"/><Relationship Id="rId65" Type="http://schemas.openxmlformats.org/officeDocument/2006/relationships/hyperlink" Target="https://www.instagram.com/dannybeeech/" TargetMode="External"/><Relationship Id="rId130" Type="http://schemas.openxmlformats.org/officeDocument/2006/relationships/hyperlink" Target="https://www.instagram.com/602avenue/" TargetMode="External"/><Relationship Id="rId368" Type="http://schemas.openxmlformats.org/officeDocument/2006/relationships/hyperlink" Target="https://www.instagram.com/wannasinging_retry/" TargetMode="External"/><Relationship Id="rId172" Type="http://schemas.openxmlformats.org/officeDocument/2006/relationships/hyperlink" Target="https://www.instagram.com/niniru621/" TargetMode="External"/><Relationship Id="rId228" Type="http://schemas.openxmlformats.org/officeDocument/2006/relationships/hyperlink" Target="https://www.instagram.com/afunnywii/" TargetMode="External"/><Relationship Id="rId435" Type="http://schemas.openxmlformats.org/officeDocument/2006/relationships/hyperlink" Target="https://dailyview.tw/top100/item/13080?theme=36&amp;range=30" TargetMode="External"/><Relationship Id="rId477" Type="http://schemas.openxmlformats.org/officeDocument/2006/relationships/hyperlink" Target="https://dailyview.tw/top100/item/5194?theme=36&amp;range=30" TargetMode="External"/><Relationship Id="rId281" Type="http://schemas.openxmlformats.org/officeDocument/2006/relationships/hyperlink" Target="https://dailyview.tw/top100/item/27722?theme=36&amp;range=30" TargetMode="External"/><Relationship Id="rId337" Type="http://schemas.openxmlformats.org/officeDocument/2006/relationships/hyperlink" Target="https://www.instagram.com/weiii1008/" TargetMode="External"/><Relationship Id="rId502" Type="http://schemas.openxmlformats.org/officeDocument/2006/relationships/hyperlink" Target="https://www.instagram.com/warrant_lb/" TargetMode="External"/><Relationship Id="rId34" Type="http://schemas.openxmlformats.org/officeDocument/2006/relationships/hyperlink" Target="https://www.instagram.com/baxuan_ig/" TargetMode="External"/><Relationship Id="rId76" Type="http://schemas.openxmlformats.org/officeDocument/2006/relationships/hyperlink" Target="https://www.instagram.com/allie.liao/" TargetMode="External"/><Relationship Id="rId141" Type="http://schemas.openxmlformats.org/officeDocument/2006/relationships/hyperlink" Target="https://www.instagram.com/miao11255/" TargetMode="External"/><Relationship Id="rId379" Type="http://schemas.openxmlformats.org/officeDocument/2006/relationships/hyperlink" Target="https://dailyview.tw/top100/item/21936?theme=36&amp;range=30" TargetMode="External"/><Relationship Id="rId7" Type="http://schemas.openxmlformats.org/officeDocument/2006/relationships/hyperlink" Target="https://www.instagram.com/elephant_gogo/" TargetMode="External"/><Relationship Id="rId183" Type="http://schemas.openxmlformats.org/officeDocument/2006/relationships/hyperlink" Target="https://www.instagram.com/alephant_0427/" TargetMode="External"/><Relationship Id="rId239" Type="http://schemas.openxmlformats.org/officeDocument/2006/relationships/hyperlink" Target="https://dailyview.tw/top100/item/14707?theme=36&amp;range=30" TargetMode="External"/><Relationship Id="rId390" Type="http://schemas.openxmlformats.org/officeDocument/2006/relationships/hyperlink" Target="https://www.instagram.com/yxxndoi_/" TargetMode="External"/><Relationship Id="rId404" Type="http://schemas.openxmlformats.org/officeDocument/2006/relationships/hyperlink" Target="https://www.instagram.com/iamlarrie/" TargetMode="External"/><Relationship Id="rId446" Type="http://schemas.openxmlformats.org/officeDocument/2006/relationships/hyperlink" Target="https://dailyview.tw/top100/item/12993?theme=36&amp;range=30" TargetMode="External"/><Relationship Id="rId250" Type="http://schemas.openxmlformats.org/officeDocument/2006/relationships/hyperlink" Target="https://www.instagram.com/boyplaymj/" TargetMode="External"/><Relationship Id="rId292" Type="http://schemas.openxmlformats.org/officeDocument/2006/relationships/hyperlink" Target="https://www.instagram.com/denqdenq/" TargetMode="External"/><Relationship Id="rId306" Type="http://schemas.openxmlformats.org/officeDocument/2006/relationships/hyperlink" Target="https://dailyview.tw/top100/item/2495?theme=36&amp;range=30" TargetMode="External"/><Relationship Id="rId488" Type="http://schemas.openxmlformats.org/officeDocument/2006/relationships/hyperlink" Target="https://www.instagram.com/shygo_lone/" TargetMode="External"/><Relationship Id="rId45" Type="http://schemas.openxmlformats.org/officeDocument/2006/relationships/hyperlink" Target="https://www.instagram.com/thedodomen/" TargetMode="External"/><Relationship Id="rId87" Type="http://schemas.openxmlformats.org/officeDocument/2006/relationships/hyperlink" Target="https://www.instagram.com/goodalicia/" TargetMode="External"/><Relationship Id="rId110" Type="http://schemas.openxmlformats.org/officeDocument/2006/relationships/hyperlink" Target="https://www.instagram.com/egg_things/" TargetMode="External"/><Relationship Id="rId348" Type="http://schemas.openxmlformats.org/officeDocument/2006/relationships/hyperlink" Target="https://dailyview.tw/top100/item/3100?theme=36&amp;range=30" TargetMode="External"/><Relationship Id="rId513" Type="http://schemas.openxmlformats.org/officeDocument/2006/relationships/hyperlink" Target="https://dailyview.tw/top100/item/18049?theme=36&amp;range=30" TargetMode="External"/><Relationship Id="rId152" Type="http://schemas.openxmlformats.org/officeDocument/2006/relationships/hyperlink" Target="https://www.instagram.com/aottergirls/" TargetMode="External"/><Relationship Id="rId194" Type="http://schemas.openxmlformats.org/officeDocument/2006/relationships/hyperlink" Target="https://www.instagram.com/1105ya/" TargetMode="External"/><Relationship Id="rId208" Type="http://schemas.openxmlformats.org/officeDocument/2006/relationships/hyperlink" Target="https://www.instagram.com/shaogao/" TargetMode="External"/><Relationship Id="rId415" Type="http://schemas.openxmlformats.org/officeDocument/2006/relationships/hyperlink" Target="https://dailyview.tw/top100/item/16625?theme=36&amp;range=30" TargetMode="External"/><Relationship Id="rId457" Type="http://schemas.openxmlformats.org/officeDocument/2006/relationships/hyperlink" Target="https://www.instagram.com/xiaoyuchanytb/" TargetMode="External"/><Relationship Id="rId261" Type="http://schemas.openxmlformats.org/officeDocument/2006/relationships/hyperlink" Target="https://www.instagram.com/momanddad_band/" TargetMode="External"/><Relationship Id="rId499" Type="http://schemas.openxmlformats.org/officeDocument/2006/relationships/hyperlink" Target="https://dailyview.tw/top100/item/11749?theme=36&amp;range=30" TargetMode="External"/><Relationship Id="rId14" Type="http://schemas.openxmlformats.org/officeDocument/2006/relationships/hyperlink" Target="https://dailyview.tw/top100/item/13075?theme=36&amp;range=30" TargetMode="External"/><Relationship Id="rId56" Type="http://schemas.openxmlformats.org/officeDocument/2006/relationships/hyperlink" Target="https://dailyview.tw/top100/item/2841?theme=36&amp;range=30" TargetMode="External"/><Relationship Id="rId317" Type="http://schemas.openxmlformats.org/officeDocument/2006/relationships/hyperlink" Target="https://www.instagram.com/hsu_po_/" TargetMode="External"/><Relationship Id="rId359" Type="http://schemas.openxmlformats.org/officeDocument/2006/relationships/hyperlink" Target="https://www.instagram.com/carholic.yichen/" TargetMode="External"/><Relationship Id="rId524" Type="http://schemas.openxmlformats.org/officeDocument/2006/relationships/hyperlink" Target="https://www.instagram.com/govegantw/" TargetMode="External"/><Relationship Id="rId98" Type="http://schemas.openxmlformats.org/officeDocument/2006/relationships/hyperlink" Target="https://www.instagram.com/aries_8248/" TargetMode="External"/><Relationship Id="rId121" Type="http://schemas.openxmlformats.org/officeDocument/2006/relationships/hyperlink" Target="https://www.instagram.com/benwoooo/" TargetMode="External"/><Relationship Id="rId163" Type="http://schemas.openxmlformats.org/officeDocument/2006/relationships/hyperlink" Target="https://dailyview.tw/top100/item/2787?theme=36&amp;range=30" TargetMode="External"/><Relationship Id="rId219" Type="http://schemas.openxmlformats.org/officeDocument/2006/relationships/hyperlink" Target="https://www.instagram.com/emmy_on_earth/" TargetMode="External"/><Relationship Id="rId370" Type="http://schemas.openxmlformats.org/officeDocument/2006/relationships/hyperlink" Target="https://www.instagram.com/_abedesu/" TargetMode="External"/><Relationship Id="rId426" Type="http://schemas.openxmlformats.org/officeDocument/2006/relationships/hyperlink" Target="https://www.instagram.com/zhiting_li/" TargetMode="External"/><Relationship Id="rId230" Type="http://schemas.openxmlformats.org/officeDocument/2006/relationships/hyperlink" Target="https://dailyview.tw/top100/item/22461?theme=36&amp;range=30" TargetMode="External"/><Relationship Id="rId468" Type="http://schemas.openxmlformats.org/officeDocument/2006/relationships/hyperlink" Target="https://dailyview.tw/top100/item/23465?theme=36&amp;range=30" TargetMode="External"/><Relationship Id="rId25" Type="http://schemas.openxmlformats.org/officeDocument/2006/relationships/hyperlink" Target="https://dailyview.tw/top100/item/12056?theme=36&amp;range=30" TargetMode="External"/><Relationship Id="rId67" Type="http://schemas.openxmlformats.org/officeDocument/2006/relationships/hyperlink" Target="https://www.instagram.com/lynnwu0219_2/" TargetMode="External"/><Relationship Id="rId272" Type="http://schemas.openxmlformats.org/officeDocument/2006/relationships/hyperlink" Target="https://www.instagram.com/power3067830678/" TargetMode="External"/><Relationship Id="rId328" Type="http://schemas.openxmlformats.org/officeDocument/2006/relationships/hyperlink" Target="https://dailyview.tw/top100/item/4745?theme=36&amp;range=30" TargetMode="External"/><Relationship Id="rId132" Type="http://schemas.openxmlformats.org/officeDocument/2006/relationships/hyperlink" Target="https://dailyview.tw/top100/item/7650?theme=36&amp;range=30" TargetMode="External"/><Relationship Id="rId174" Type="http://schemas.openxmlformats.org/officeDocument/2006/relationships/hyperlink" Target="https://dailyview.tw/top100/item/12003?theme=36&amp;range=30" TargetMode="External"/><Relationship Id="rId381" Type="http://schemas.openxmlformats.org/officeDocument/2006/relationships/hyperlink" Target="https://dailyview.tw/top100/item/23322?theme=36&amp;range=30" TargetMode="External"/><Relationship Id="rId241" Type="http://schemas.openxmlformats.org/officeDocument/2006/relationships/hyperlink" Target="https://www.instagram.com/daiying0/" TargetMode="External"/><Relationship Id="rId437" Type="http://schemas.openxmlformats.org/officeDocument/2006/relationships/hyperlink" Target="https://dailyview.tw/top100/item/5971?theme=36&amp;range=30" TargetMode="External"/><Relationship Id="rId479" Type="http://schemas.openxmlformats.org/officeDocument/2006/relationships/hyperlink" Target="https://dailyview.tw/top100/item/23580?theme=36&amp;range=30" TargetMode="External"/><Relationship Id="rId36" Type="http://schemas.openxmlformats.org/officeDocument/2006/relationships/hyperlink" Target="https://www.instagram.com/jam_cutepig/" TargetMode="External"/><Relationship Id="rId283" Type="http://schemas.openxmlformats.org/officeDocument/2006/relationships/hyperlink" Target="https://dailyview.tw/top100/item/1271?theme=36&amp;range=30" TargetMode="External"/><Relationship Id="rId339" Type="http://schemas.openxmlformats.org/officeDocument/2006/relationships/hyperlink" Target="https://www.instagram.com/yt.ericduan/" TargetMode="External"/><Relationship Id="rId490" Type="http://schemas.openxmlformats.org/officeDocument/2006/relationships/hyperlink" Target="https://www.instagram.com/xilanceylan/" TargetMode="External"/><Relationship Id="rId504" Type="http://schemas.openxmlformats.org/officeDocument/2006/relationships/hyperlink" Target="https://www.instagram.com/trialanderror924/" TargetMode="External"/><Relationship Id="rId78" Type="http://schemas.openxmlformats.org/officeDocument/2006/relationships/hyperlink" Target="https://www.instagram.com/tsaigray2018/" TargetMode="External"/><Relationship Id="rId101" Type="http://schemas.openxmlformats.org/officeDocument/2006/relationships/hyperlink" Target="https://www.instagram.com/uccu0323/" TargetMode="External"/><Relationship Id="rId143" Type="http://schemas.openxmlformats.org/officeDocument/2006/relationships/hyperlink" Target="https://www.instagram.com/lobo_is_good/" TargetMode="External"/><Relationship Id="rId185" Type="http://schemas.openxmlformats.org/officeDocument/2006/relationships/hyperlink" Target="https://www.instagram.com/taiwan_bar/" TargetMode="External"/><Relationship Id="rId350" Type="http://schemas.openxmlformats.org/officeDocument/2006/relationships/hyperlink" Target="https://dailyview.tw/top100/item/23416?theme=36&amp;range=30" TargetMode="External"/><Relationship Id="rId406" Type="http://schemas.openxmlformats.org/officeDocument/2006/relationships/hyperlink" Target="https://www.instagram.com/jackieyutw/" TargetMode="External"/><Relationship Id="rId9" Type="http://schemas.openxmlformats.org/officeDocument/2006/relationships/hyperlink" Target="https://dailyview.tw/top100/item/1259?theme=36&amp;range=30" TargetMode="External"/><Relationship Id="rId210" Type="http://schemas.openxmlformats.org/officeDocument/2006/relationships/hyperlink" Target="https://www.instagram.com/peter825/" TargetMode="External"/><Relationship Id="rId392" Type="http://schemas.openxmlformats.org/officeDocument/2006/relationships/hyperlink" Target="https://www.instagram.com/kid7fat/" TargetMode="External"/><Relationship Id="rId448" Type="http://schemas.openxmlformats.org/officeDocument/2006/relationships/hyperlink" Target="https://dailyview.tw/top100/item/23444?theme=36&amp;range=30" TargetMode="External"/><Relationship Id="rId252" Type="http://schemas.openxmlformats.org/officeDocument/2006/relationships/hyperlink" Target="https://www.instagram.com/cindyhhh32/" TargetMode="External"/><Relationship Id="rId294" Type="http://schemas.openxmlformats.org/officeDocument/2006/relationships/hyperlink" Target="https://www.instagram.com/ning3035/" TargetMode="External"/><Relationship Id="rId308" Type="http://schemas.openxmlformats.org/officeDocument/2006/relationships/hyperlink" Target="https://dailyview.tw/top100/item/7651?theme=36&amp;range=30" TargetMode="External"/><Relationship Id="rId515" Type="http://schemas.openxmlformats.org/officeDocument/2006/relationships/hyperlink" Target="https://dailyview.tw/top100/item/2801?theme=36&amp;range=30" TargetMode="External"/><Relationship Id="rId47" Type="http://schemas.openxmlformats.org/officeDocument/2006/relationships/hyperlink" Target="https://www.instagram.com/huangbrotherss/" TargetMode="External"/><Relationship Id="rId89" Type="http://schemas.openxmlformats.org/officeDocument/2006/relationships/hyperlink" Target="https://www.instagram.com/beauty___wu/" TargetMode="External"/><Relationship Id="rId112" Type="http://schemas.openxmlformats.org/officeDocument/2006/relationships/hyperlink" Target="https://www.instagram.com/yu.young_fate/" TargetMode="External"/><Relationship Id="rId154" Type="http://schemas.openxmlformats.org/officeDocument/2006/relationships/hyperlink" Target="https://dailyview.tw/top100/item/12984?theme=36&amp;range=30" TargetMode="External"/><Relationship Id="rId361" Type="http://schemas.openxmlformats.org/officeDocument/2006/relationships/hyperlink" Target="https://www.instagram.com/sunshineelaii/" TargetMode="External"/><Relationship Id="rId196" Type="http://schemas.openxmlformats.org/officeDocument/2006/relationships/hyperlink" Target="https://www.instagram.com/cyfang58/" TargetMode="External"/><Relationship Id="rId417" Type="http://schemas.openxmlformats.org/officeDocument/2006/relationships/hyperlink" Target="https://dailyview.tw/top100/item/8981?theme=36&amp;range=30" TargetMode="External"/><Relationship Id="rId459" Type="http://schemas.openxmlformats.org/officeDocument/2006/relationships/hyperlink" Target="https://www.instagram.com/jackstarteat/" TargetMode="External"/><Relationship Id="rId16" Type="http://schemas.openxmlformats.org/officeDocument/2006/relationships/hyperlink" Target="https://www.instagram.com/zamy_ding/" TargetMode="External"/><Relationship Id="rId221" Type="http://schemas.openxmlformats.org/officeDocument/2006/relationships/hyperlink" Target="https://www.instagram.com/1_shiuan_0/" TargetMode="External"/><Relationship Id="rId263" Type="http://schemas.openxmlformats.org/officeDocument/2006/relationships/hyperlink" Target="https://www.instagram.com/kai_makeup_/" TargetMode="External"/><Relationship Id="rId319" Type="http://schemas.openxmlformats.org/officeDocument/2006/relationships/hyperlink" Target="https://www.instagram.com/brianptseng/" TargetMode="External"/><Relationship Id="rId470" Type="http://schemas.openxmlformats.org/officeDocument/2006/relationships/hyperlink" Target="https://dailyview.tw/top100/item/20920?theme=36&amp;range=30" TargetMode="External"/><Relationship Id="rId526" Type="http://schemas.openxmlformats.org/officeDocument/2006/relationships/hyperlink" Target="https://www.instagram.com/hi2inv/" TargetMode="External"/><Relationship Id="rId58" Type="http://schemas.openxmlformats.org/officeDocument/2006/relationships/hyperlink" Target="https://www.instagram.com/thetiffanychen/" TargetMode="External"/><Relationship Id="rId123" Type="http://schemas.openxmlformats.org/officeDocument/2006/relationships/hyperlink" Target="http://riceandshine.co/" TargetMode="External"/><Relationship Id="rId330" Type="http://schemas.openxmlformats.org/officeDocument/2006/relationships/hyperlink" Target="https://dailyview.tw/top100/item/12002?theme=36&amp;range=30" TargetMode="External"/><Relationship Id="rId165" Type="http://schemas.openxmlformats.org/officeDocument/2006/relationships/hyperlink" Target="https://www.instagram.com/mochi_dad/" TargetMode="External"/><Relationship Id="rId372" Type="http://schemas.openxmlformats.org/officeDocument/2006/relationships/hyperlink" Target="https://www.instagram.com/badtimestories365/" TargetMode="External"/><Relationship Id="rId428" Type="http://schemas.openxmlformats.org/officeDocument/2006/relationships/hyperlink" Target="https://www.instagram.com/ajin_3068/" TargetMode="External"/><Relationship Id="rId232" Type="http://schemas.openxmlformats.org/officeDocument/2006/relationships/hyperlink" Target="https://www.instagram.com/nana_aleng/" TargetMode="External"/><Relationship Id="rId274" Type="http://schemas.openxmlformats.org/officeDocument/2006/relationships/hyperlink" Target="https://www.instagram.com/mrhisbro/" TargetMode="External"/><Relationship Id="rId481" Type="http://schemas.openxmlformats.org/officeDocument/2006/relationships/hyperlink" Target="https://dailyview.tw/top100/item/12996?theme=36&amp;range=30" TargetMode="External"/><Relationship Id="rId27" Type="http://schemas.openxmlformats.org/officeDocument/2006/relationships/hyperlink" Target="https://dailyview.tw/top100/item/12056?theme=36&amp;range=30" TargetMode="External"/><Relationship Id="rId69" Type="http://schemas.openxmlformats.org/officeDocument/2006/relationships/hyperlink" Target="https://www.instagram.com/hahatai_official/" TargetMode="External"/><Relationship Id="rId134" Type="http://schemas.openxmlformats.org/officeDocument/2006/relationships/hyperlink" Target="https://www.instagram.com/5inana/" TargetMode="External"/><Relationship Id="rId80" Type="http://schemas.openxmlformats.org/officeDocument/2006/relationships/hyperlink" Target="https://www.instagram.com/ruruspiano/" TargetMode="External"/><Relationship Id="rId176" Type="http://schemas.openxmlformats.org/officeDocument/2006/relationships/hyperlink" Target="https://dailyview.tw/top100/item/2840?theme=36&amp;range=30" TargetMode="External"/><Relationship Id="rId341" Type="http://schemas.openxmlformats.org/officeDocument/2006/relationships/hyperlink" Target="https://www.instagram.com/yorkesun/" TargetMode="External"/><Relationship Id="rId383" Type="http://schemas.openxmlformats.org/officeDocument/2006/relationships/hyperlink" Target="https://dailyview.tw/top100/item/23338?theme=36&amp;range=30" TargetMode="External"/><Relationship Id="rId439" Type="http://schemas.openxmlformats.org/officeDocument/2006/relationships/hyperlink" Target="https://dailyview.tw/top100/item/6872?theme=36&amp;range=30" TargetMode="External"/><Relationship Id="rId201" Type="http://schemas.openxmlformats.org/officeDocument/2006/relationships/hyperlink" Target="https://www.instagram.com/mensgametw/" TargetMode="External"/><Relationship Id="rId243" Type="http://schemas.openxmlformats.org/officeDocument/2006/relationships/hyperlink" Target="https://www.instagram.com/zxsdexz/" TargetMode="External"/><Relationship Id="rId285" Type="http://schemas.openxmlformats.org/officeDocument/2006/relationships/hyperlink" Target="https://dailyview.tw/top100/item/7805?theme=36&amp;range=30" TargetMode="External"/><Relationship Id="rId450" Type="http://schemas.openxmlformats.org/officeDocument/2006/relationships/hyperlink" Target="https://dailyview.tw/top100/item/14460?theme=36&amp;range=30" TargetMode="External"/><Relationship Id="rId506" Type="http://schemas.openxmlformats.org/officeDocument/2006/relationships/hyperlink" Target="https://www.instagram.com/baogerneal/" TargetMode="External"/><Relationship Id="rId38" Type="http://schemas.openxmlformats.org/officeDocument/2006/relationships/hyperlink" Target="https://www.instagram.com/andy1994x/" TargetMode="External"/><Relationship Id="rId103" Type="http://schemas.openxmlformats.org/officeDocument/2006/relationships/hyperlink" Target="https://www.instagram.com/3ctim/" TargetMode="External"/><Relationship Id="rId310" Type="http://schemas.openxmlformats.org/officeDocument/2006/relationships/hyperlink" Target="https://dailyview.tw/top100/item/20924?theme=36&amp;range=30" TargetMode="External"/><Relationship Id="rId492" Type="http://schemas.openxmlformats.org/officeDocument/2006/relationships/hyperlink" Target="https://www.instagram.com/crispyfriedabc/" TargetMode="External"/><Relationship Id="rId91" Type="http://schemas.openxmlformats.org/officeDocument/2006/relationships/hyperlink" Target="https://www.instagram.com/coindevanity/" TargetMode="External"/><Relationship Id="rId145" Type="http://schemas.openxmlformats.org/officeDocument/2006/relationships/hyperlink" Target="https://www.instagram.com/lovemiihuang/" TargetMode="External"/><Relationship Id="rId187" Type="http://schemas.openxmlformats.org/officeDocument/2006/relationships/hyperlink" Target="https://www.instagram.com/kaoru_0409/" TargetMode="External"/><Relationship Id="rId352" Type="http://schemas.openxmlformats.org/officeDocument/2006/relationships/hyperlink" Target="https://dailyview.tw/top100/item/28881?theme=36&amp;range=30" TargetMode="External"/><Relationship Id="rId394" Type="http://schemas.openxmlformats.org/officeDocument/2006/relationships/hyperlink" Target="https://www.instagram.com/nikichen926/" TargetMode="External"/><Relationship Id="rId408" Type="http://schemas.openxmlformats.org/officeDocument/2006/relationships/hyperlink" Target="https://www.instagram.com/liyongnian168/" TargetMode="External"/><Relationship Id="rId212" Type="http://schemas.openxmlformats.org/officeDocument/2006/relationships/hyperlink" Target="https://www.instagram.com/coffee_time_corgi/" TargetMode="External"/><Relationship Id="rId254" Type="http://schemas.openxmlformats.org/officeDocument/2006/relationships/hyperlink" Target="https://dailyview.tw/top100/item/14832?theme=36&amp;range=30" TargetMode="External"/><Relationship Id="rId49" Type="http://schemas.openxmlformats.org/officeDocument/2006/relationships/hyperlink" Target="https://www.instagram.com/weiteng0710/" TargetMode="External"/><Relationship Id="rId114" Type="http://schemas.openxmlformats.org/officeDocument/2006/relationships/hyperlink" Target="https://www.instagram.com/zoebitalk/" TargetMode="External"/><Relationship Id="rId296" Type="http://schemas.openxmlformats.org/officeDocument/2006/relationships/hyperlink" Target="https://www.instagram.com/namewee/" TargetMode="External"/><Relationship Id="rId461" Type="http://schemas.openxmlformats.org/officeDocument/2006/relationships/hyperlink" Target="https://www.instagram.com/bluepigeon0810/" TargetMode="External"/><Relationship Id="rId517" Type="http://schemas.openxmlformats.org/officeDocument/2006/relationships/hyperlink" Target="https://dailyview.tw/top100/item/21184?theme=36&amp;range=30" TargetMode="External"/><Relationship Id="rId60" Type="http://schemas.openxmlformats.org/officeDocument/2006/relationships/hyperlink" Target="https://www.instagram.com/shasha77.daily/" TargetMode="External"/><Relationship Id="rId156" Type="http://schemas.openxmlformats.org/officeDocument/2006/relationships/hyperlink" Target="https://www.instagram.com/ironbullim/" TargetMode="External"/><Relationship Id="rId198" Type="http://schemas.openxmlformats.org/officeDocument/2006/relationships/hyperlink" Target="https://www.instagram.com/swhite523/" TargetMode="External"/><Relationship Id="rId321" Type="http://schemas.openxmlformats.org/officeDocument/2006/relationships/hyperlink" Target="https://www.instagram.com/ruge1222/" TargetMode="External"/><Relationship Id="rId363" Type="http://schemas.openxmlformats.org/officeDocument/2006/relationships/hyperlink" Target="http://ourtv.tw/" TargetMode="External"/><Relationship Id="rId419" Type="http://schemas.openxmlformats.org/officeDocument/2006/relationships/hyperlink" Target="https://dailyview.tw/top100/item/2794?theme=36&amp;range=30" TargetMode="External"/><Relationship Id="rId223" Type="http://schemas.openxmlformats.org/officeDocument/2006/relationships/hyperlink" Target="https://www.instagram.com/campfire_tw/" TargetMode="External"/><Relationship Id="rId430" Type="http://schemas.openxmlformats.org/officeDocument/2006/relationships/hyperlink" Target="https://www.instagram.com/tainanjosh/" TargetMode="External"/><Relationship Id="rId18" Type="http://schemas.openxmlformats.org/officeDocument/2006/relationships/hyperlink" Target="https://www.instagram.com/minikiki_0529/" TargetMode="External"/><Relationship Id="rId265" Type="http://schemas.openxmlformats.org/officeDocument/2006/relationships/hyperlink" Target="https://www.instagram.com/ninggoose/" TargetMode="External"/><Relationship Id="rId472" Type="http://schemas.openxmlformats.org/officeDocument/2006/relationships/hyperlink" Target="https://dailyview.tw/top100/item/3216?theme=36&amp;range=30" TargetMode="External"/><Relationship Id="rId528" Type="http://schemas.openxmlformats.org/officeDocument/2006/relationships/hyperlink" Target="https://www.instagram.com/beckbook/" TargetMode="External"/><Relationship Id="rId125" Type="http://schemas.openxmlformats.org/officeDocument/2006/relationships/hyperlink" Target="https://www.instagram.com/maomaotv/" TargetMode="External"/><Relationship Id="rId167" Type="http://schemas.openxmlformats.org/officeDocument/2006/relationships/hyperlink" Target="https://dailyview.tw/top100/item/2819?theme=36&amp;range=30" TargetMode="External"/><Relationship Id="rId332" Type="http://schemas.openxmlformats.org/officeDocument/2006/relationships/hyperlink" Target="https://dailyview.tw/top100/item/12280?theme=36&amp;range=30" TargetMode="External"/><Relationship Id="rId374" Type="http://schemas.openxmlformats.org/officeDocument/2006/relationships/hyperlink" Target="https://www.instagram.com/xiaohui_foodie/" TargetMode="External"/><Relationship Id="rId71" Type="http://schemas.openxmlformats.org/officeDocument/2006/relationships/hyperlink" Target="https://dailyview.tw/top100/item/2798?theme=36&amp;range=30" TargetMode="External"/><Relationship Id="rId234" Type="http://schemas.openxmlformats.org/officeDocument/2006/relationships/hyperlink" Target="https://www.instagram.com/weisway18/" TargetMode="External"/><Relationship Id="rId2" Type="http://schemas.openxmlformats.org/officeDocument/2006/relationships/hyperlink" Target="https://dailyview.tw/top100/item/1246?theme=36&amp;range=30" TargetMode="External"/><Relationship Id="rId29" Type="http://schemas.openxmlformats.org/officeDocument/2006/relationships/hyperlink" Target="https://www.instagram.com/teacherchiang" TargetMode="External"/><Relationship Id="rId276" Type="http://schemas.openxmlformats.org/officeDocument/2006/relationships/hyperlink" Target="https://www.instagram.com/big_star_ken/" TargetMode="External"/><Relationship Id="rId441" Type="http://schemas.openxmlformats.org/officeDocument/2006/relationships/hyperlink" Target="https://www.instagram.com/feipo1998/" TargetMode="External"/><Relationship Id="rId483" Type="http://schemas.openxmlformats.org/officeDocument/2006/relationships/hyperlink" Target="https://dailyview.tw/top100/item/19333?theme=36&amp;range=30" TargetMode="External"/><Relationship Id="rId40" Type="http://schemas.openxmlformats.org/officeDocument/2006/relationships/hyperlink" Target="https://www.instagram.com/imseriou/" TargetMode="External"/><Relationship Id="rId136" Type="http://schemas.openxmlformats.org/officeDocument/2006/relationships/hyperlink" Target="https://www.instagram.com/jasondchen/" TargetMode="External"/><Relationship Id="rId178" Type="http://schemas.openxmlformats.org/officeDocument/2006/relationships/hyperlink" Target="https://www.instagram.com/bobo_kira/" TargetMode="External"/><Relationship Id="rId301" Type="http://schemas.openxmlformats.org/officeDocument/2006/relationships/hyperlink" Target="https://www.instagram.com/chah.ggggg/" TargetMode="External"/><Relationship Id="rId343" Type="http://schemas.openxmlformats.org/officeDocument/2006/relationships/hyperlink" Target="https://www.instagram.com/ryuuu0409/" TargetMode="External"/><Relationship Id="rId82" Type="http://schemas.openxmlformats.org/officeDocument/2006/relationships/hyperlink" Target="https://www.instagram.com/achusan0817/" TargetMode="External"/><Relationship Id="rId203" Type="http://schemas.openxmlformats.org/officeDocument/2006/relationships/hyperlink" Target="https://www.instagram.com/20141010hero/" TargetMode="External"/><Relationship Id="rId385" Type="http://schemas.openxmlformats.org/officeDocument/2006/relationships/hyperlink" Target="https://dailyview.tw/top100/item/18052?theme=36&amp;range=30" TargetMode="External"/><Relationship Id="rId245" Type="http://schemas.openxmlformats.org/officeDocument/2006/relationships/hyperlink" Target="https://www.instagram.com/mypink0911/" TargetMode="External"/><Relationship Id="rId287" Type="http://schemas.openxmlformats.org/officeDocument/2006/relationships/hyperlink" Target="https://dailyview.tw/top100/item/27721?theme=36&amp;range=30" TargetMode="External"/><Relationship Id="rId410" Type="http://schemas.openxmlformats.org/officeDocument/2006/relationships/hyperlink" Target="https://www.instagram.com/kyontw/" TargetMode="External"/><Relationship Id="rId452" Type="http://schemas.openxmlformats.org/officeDocument/2006/relationships/hyperlink" Target="https://dailyview.tw/top100/item/1256?theme=36&amp;range=30" TargetMode="External"/><Relationship Id="rId494" Type="http://schemas.openxmlformats.org/officeDocument/2006/relationships/hyperlink" Target="https://www.instagram.com/baofuzhang/" TargetMode="External"/><Relationship Id="rId508" Type="http://schemas.openxmlformats.org/officeDocument/2006/relationships/hyperlink" Target="https://www.instagram.com/atoga.jesus/" TargetMode="External"/><Relationship Id="rId105" Type="http://schemas.openxmlformats.org/officeDocument/2006/relationships/hyperlink" Target="https://www.instagram.com/twodeerman/" TargetMode="External"/><Relationship Id="rId147" Type="http://schemas.openxmlformats.org/officeDocument/2006/relationships/hyperlink" Target="https://www.instagram.com/sandykaka_/" TargetMode="External"/><Relationship Id="rId312" Type="http://schemas.openxmlformats.org/officeDocument/2006/relationships/hyperlink" Target="https://dailyview.tw/top100/item/27090?theme=36&amp;range=30" TargetMode="External"/><Relationship Id="rId354" Type="http://schemas.openxmlformats.org/officeDocument/2006/relationships/hyperlink" Target="https://dailyview.tw/top100/item/23323?theme=36&amp;range=30" TargetMode="External"/><Relationship Id="rId51" Type="http://schemas.openxmlformats.org/officeDocument/2006/relationships/hyperlink" Target="https://www.instagram.com/linda831212/" TargetMode="External"/><Relationship Id="rId93" Type="http://schemas.openxmlformats.org/officeDocument/2006/relationships/hyperlink" Target="https://www.instagram.com/peeta.gege/" TargetMode="External"/><Relationship Id="rId189" Type="http://schemas.openxmlformats.org/officeDocument/2006/relationships/hyperlink" Target="https://www.instagram.com/hithisisachi/" TargetMode="External"/><Relationship Id="rId396" Type="http://schemas.openxmlformats.org/officeDocument/2006/relationships/hyperlink" Target="https://www.instagram.com/standy1002/" TargetMode="External"/><Relationship Id="rId214" Type="http://schemas.openxmlformats.org/officeDocument/2006/relationships/hyperlink" Target="https://www.instagram.com/xiucao.han/" TargetMode="External"/><Relationship Id="rId256" Type="http://schemas.openxmlformats.org/officeDocument/2006/relationships/hyperlink" Target="https://www.instagram.com/goris.sky/" TargetMode="External"/><Relationship Id="rId298" Type="http://schemas.openxmlformats.org/officeDocument/2006/relationships/hyperlink" Target="http://vgsa.tw/" TargetMode="External"/><Relationship Id="rId421" Type="http://schemas.openxmlformats.org/officeDocument/2006/relationships/hyperlink" Target="https://dailyview.tw/top100/item/23340?theme=36&amp;range=30" TargetMode="External"/><Relationship Id="rId463" Type="http://schemas.openxmlformats.org/officeDocument/2006/relationships/hyperlink" Target="https://www.instagram.com/avis__0207/" TargetMode="External"/><Relationship Id="rId519" Type="http://schemas.openxmlformats.org/officeDocument/2006/relationships/hyperlink" Target="https://dailyview.tw/top100/item/11738?theme=36&amp;range=30" TargetMode="External"/><Relationship Id="rId116" Type="http://schemas.openxmlformats.org/officeDocument/2006/relationships/hyperlink" Target="https://www.instagram.com/cb.otaku/" TargetMode="External"/><Relationship Id="rId158" Type="http://schemas.openxmlformats.org/officeDocument/2006/relationships/hyperlink" Target="https://www.instagram.com/tiest0913/" TargetMode="External"/><Relationship Id="rId323" Type="http://schemas.openxmlformats.org/officeDocument/2006/relationships/hyperlink" Target="https://www.instagram.com/chillseph/" TargetMode="External"/><Relationship Id="rId530" Type="http://schemas.openxmlformats.org/officeDocument/2006/relationships/hyperlink" Target="https://www.instagram.com/sun_gojo99/" TargetMode="External"/><Relationship Id="rId20" Type="http://schemas.openxmlformats.org/officeDocument/2006/relationships/hyperlink" Target="https://www.instagram.com/rayduenglish/" TargetMode="External"/><Relationship Id="rId62" Type="http://schemas.openxmlformats.org/officeDocument/2006/relationships/hyperlink" Target="https://www.instagram.com/helloiamhook/" TargetMode="External"/><Relationship Id="rId365" Type="http://schemas.openxmlformats.org/officeDocument/2006/relationships/hyperlink" Target="https://dailyview.tw/top100/item/19315?theme=36&amp;range=30" TargetMode="External"/><Relationship Id="rId225" Type="http://schemas.openxmlformats.org/officeDocument/2006/relationships/hyperlink" Target="https://www.instagram.com/cliffchuang3/" TargetMode="External"/><Relationship Id="rId267" Type="http://schemas.openxmlformats.org/officeDocument/2006/relationships/hyperlink" Target="http://linzin.yt/" TargetMode="External"/><Relationship Id="rId432" Type="http://schemas.openxmlformats.org/officeDocument/2006/relationships/hyperlink" Target="https://www.instagram.com/manmira630/" TargetMode="External"/><Relationship Id="rId474" Type="http://schemas.openxmlformats.org/officeDocument/2006/relationships/hyperlink" Target="https://dailyview.tw/top100/item/7648?theme=36&amp;range=30" TargetMode="External"/><Relationship Id="rId127" Type="http://schemas.openxmlformats.org/officeDocument/2006/relationships/hyperlink" Target="https://dailyview.tw/top100/item/11914?theme=36&amp;range=30" TargetMode="External"/><Relationship Id="rId31" Type="http://schemas.openxmlformats.org/officeDocument/2006/relationships/hyperlink" Target="https://www.instagram.com/soybeanmilk_cat/" TargetMode="External"/><Relationship Id="rId73" Type="http://schemas.openxmlformats.org/officeDocument/2006/relationships/hyperlink" Target="https://dailyview.tw/top100/item/19358?theme=36&amp;range=30" TargetMode="External"/><Relationship Id="rId169" Type="http://schemas.openxmlformats.org/officeDocument/2006/relationships/hyperlink" Target="https://www.instagram.com/wecook123123/" TargetMode="External"/><Relationship Id="rId334" Type="http://schemas.openxmlformats.org/officeDocument/2006/relationships/hyperlink" Target="https://dailyview.tw/top100/item/219?theme=36&amp;range=30" TargetMode="External"/><Relationship Id="rId376" Type="http://schemas.openxmlformats.org/officeDocument/2006/relationships/hyperlink" Target="https://www.instagram.com/hellohorlung/" TargetMode="External"/><Relationship Id="rId4" Type="http://schemas.openxmlformats.org/officeDocument/2006/relationships/hyperlink" Target="https://www.instagram.com/fumeancat/" TargetMode="External"/><Relationship Id="rId180" Type="http://schemas.openxmlformats.org/officeDocument/2006/relationships/hyperlink" Target="https://www.instagram.com/2uncle987/" TargetMode="External"/><Relationship Id="rId236" Type="http://schemas.openxmlformats.org/officeDocument/2006/relationships/hyperlink" Target="https://www.instagram.com/wia627/" TargetMode="External"/><Relationship Id="rId278" Type="http://schemas.openxmlformats.org/officeDocument/2006/relationships/hyperlink" Target="https://www.instagram.com/smallville780/" TargetMode="External"/><Relationship Id="rId401" Type="http://schemas.openxmlformats.org/officeDocument/2006/relationships/hyperlink" Target="https://dailyview.tw/top100/item/9606?theme=36&amp;range=30" TargetMode="External"/><Relationship Id="rId443" Type="http://schemas.openxmlformats.org/officeDocument/2006/relationships/hyperlink" Target="https://www.instagram.com/zamy_ding/" TargetMode="External"/><Relationship Id="rId303" Type="http://schemas.openxmlformats.org/officeDocument/2006/relationships/hyperlink" Target="https://www.instagram.com/chialing_maze/" TargetMode="External"/><Relationship Id="rId485" Type="http://schemas.openxmlformats.org/officeDocument/2006/relationships/hyperlink" Target="https://dailyview.tw/top100/item/3694?theme=36&amp;range=30" TargetMode="External"/><Relationship Id="rId42" Type="http://schemas.openxmlformats.org/officeDocument/2006/relationships/hyperlink" Target="https://www.instagram.com/sanyuan_japan/" TargetMode="External"/><Relationship Id="rId84" Type="http://schemas.openxmlformats.org/officeDocument/2006/relationships/hyperlink" Target="https://www.instagram.com/achu08177/" TargetMode="External"/><Relationship Id="rId138" Type="http://schemas.openxmlformats.org/officeDocument/2006/relationships/hyperlink" Target="https://www.instagram.com/cheapaoe/" TargetMode="External"/><Relationship Id="rId345" Type="http://schemas.openxmlformats.org/officeDocument/2006/relationships/hyperlink" Target="https://www.instagram.com/dr.agree88/" TargetMode="External"/><Relationship Id="rId387" Type="http://schemas.openxmlformats.org/officeDocument/2006/relationships/hyperlink" Target="https://dailyview.tw/top100/item/18052?theme=36&amp;range=30" TargetMode="External"/><Relationship Id="rId510" Type="http://schemas.openxmlformats.org/officeDocument/2006/relationships/hyperlink" Target="https://www.instagram.com/oyalaws/" TargetMode="External"/><Relationship Id="rId191" Type="http://schemas.openxmlformats.org/officeDocument/2006/relationships/hyperlink" Target="https://dailyview.tw/top100/item/15497?theme=36&amp;range=30" TargetMode="External"/><Relationship Id="rId205" Type="http://schemas.openxmlformats.org/officeDocument/2006/relationships/hyperlink" Target="https://www.instagram.com/juliamisakii/" TargetMode="External"/><Relationship Id="rId247" Type="http://schemas.openxmlformats.org/officeDocument/2006/relationships/hyperlink" Target="https://www.instagram.com/oldwangstock/" TargetMode="External"/><Relationship Id="rId412" Type="http://schemas.openxmlformats.org/officeDocument/2006/relationships/hyperlink" Target="https://www.instagram.com/lancatofficial/" TargetMode="External"/><Relationship Id="rId107" Type="http://schemas.openxmlformats.org/officeDocument/2006/relationships/hyperlink" Target="https://www.instagram.com/gu_yuze/" TargetMode="External"/><Relationship Id="rId289" Type="http://schemas.openxmlformats.org/officeDocument/2006/relationships/hyperlink" Target="https://dailyview.tw/top100/item/18056?theme=36&amp;range=30" TargetMode="External"/><Relationship Id="rId454" Type="http://schemas.openxmlformats.org/officeDocument/2006/relationships/hyperlink" Target="https://dailyview.tw/top100/item/19364?theme=36&amp;range=30" TargetMode="External"/><Relationship Id="rId496" Type="http://schemas.openxmlformats.org/officeDocument/2006/relationships/hyperlink" Target="https://www.instagram.com/psyman_zz/" TargetMode="External"/><Relationship Id="rId11" Type="http://schemas.openxmlformats.org/officeDocument/2006/relationships/hyperlink" Target="https://dailyview.tw/top100/item/1298?theme=36&amp;range=30" TargetMode="External"/><Relationship Id="rId53" Type="http://schemas.openxmlformats.org/officeDocument/2006/relationships/hyperlink" Target="https://www.instagram.com/87acup/" TargetMode="External"/><Relationship Id="rId149" Type="http://schemas.openxmlformats.org/officeDocument/2006/relationships/hyperlink" Target="https://www.instagram.com/cocowine0205/" TargetMode="External"/><Relationship Id="rId314" Type="http://schemas.openxmlformats.org/officeDocument/2006/relationships/hyperlink" Target="https://dailyview.tw/top100/item/23778?theme=36&amp;range=30" TargetMode="External"/><Relationship Id="rId356" Type="http://schemas.openxmlformats.org/officeDocument/2006/relationships/hyperlink" Target="https://dailyview.tw/top100/item/11740?theme=36&amp;range=30" TargetMode="External"/><Relationship Id="rId398" Type="http://schemas.openxmlformats.org/officeDocument/2006/relationships/hyperlink" Target="https://www.instagram.com/domidolo40/" TargetMode="External"/><Relationship Id="rId521" Type="http://schemas.openxmlformats.org/officeDocument/2006/relationships/hyperlink" Target="https://dailyview.tw/top100/item/23418?theme=36&amp;range=30" TargetMode="External"/><Relationship Id="rId95" Type="http://schemas.openxmlformats.org/officeDocument/2006/relationships/hyperlink" Target="https://www.instagram.com/milasky_love/" TargetMode="External"/><Relationship Id="rId160" Type="http://schemas.openxmlformats.org/officeDocument/2006/relationships/hyperlink" Target="https://dailyview.tw/top100/item/9446?theme=36&amp;range=30" TargetMode="External"/><Relationship Id="rId216" Type="http://schemas.openxmlformats.org/officeDocument/2006/relationships/hyperlink" Target="https://www.instagram.com/lamashania/" TargetMode="External"/><Relationship Id="rId423" Type="http://schemas.openxmlformats.org/officeDocument/2006/relationships/hyperlink" Target="https://dailyview.tw/top100/item/16108?theme=36&amp;range=30" TargetMode="External"/><Relationship Id="rId258" Type="http://schemas.openxmlformats.org/officeDocument/2006/relationships/hyperlink" Target="https://www.instagram.com/byleway/" TargetMode="External"/><Relationship Id="rId465" Type="http://schemas.openxmlformats.org/officeDocument/2006/relationships/hyperlink" Target="https://www.instagram.com/juliawu94/" TargetMode="External"/><Relationship Id="rId22" Type="http://schemas.openxmlformats.org/officeDocument/2006/relationships/hyperlink" Target="https://www.instagram.com/ladyflavor/" TargetMode="External"/><Relationship Id="rId64" Type="http://schemas.openxmlformats.org/officeDocument/2006/relationships/hyperlink" Target="https://www.instagram.com/muyao4/" TargetMode="External"/><Relationship Id="rId118" Type="http://schemas.openxmlformats.org/officeDocument/2006/relationships/hyperlink" Target="https://dailyview.tw/top100/item/1279?theme=36&amp;range=30" TargetMode="External"/><Relationship Id="rId325" Type="http://schemas.openxmlformats.org/officeDocument/2006/relationships/hyperlink" Target="https://www.instagram.com/chuchushoetw/" TargetMode="External"/><Relationship Id="rId367" Type="http://schemas.openxmlformats.org/officeDocument/2006/relationships/hyperlink" Target="https://dailyview.tw/top100/item/16084?theme=36&amp;range=30" TargetMode="External"/><Relationship Id="rId532" Type="http://schemas.openxmlformats.org/officeDocument/2006/relationships/hyperlink" Target="https://www.instagram.com/leejay329/" TargetMode="External"/><Relationship Id="rId171" Type="http://schemas.openxmlformats.org/officeDocument/2006/relationships/hyperlink" Target="https://dailyview.tw/top100/item/1250?theme=36&amp;range=30" TargetMode="External"/><Relationship Id="rId227" Type="http://schemas.openxmlformats.org/officeDocument/2006/relationships/hyperlink" Target="https://www.instagram.com/itsberrym/" TargetMode="External"/><Relationship Id="rId269" Type="http://schemas.openxmlformats.org/officeDocument/2006/relationships/hyperlink" Target="https://www.instagram.com/thechef_fred/" TargetMode="External"/><Relationship Id="rId434" Type="http://schemas.openxmlformats.org/officeDocument/2006/relationships/hyperlink" Target="https://www.instagram.com/empty_1207/" TargetMode="External"/><Relationship Id="rId476" Type="http://schemas.openxmlformats.org/officeDocument/2006/relationships/hyperlink" Target="https://www.instagram.com/chef_jamestw/" TargetMode="External"/><Relationship Id="rId33" Type="http://schemas.openxmlformats.org/officeDocument/2006/relationships/hyperlink" Target="https://dailyview.tw/top100/item/3117?theme=36&amp;range=30" TargetMode="External"/><Relationship Id="rId129" Type="http://schemas.openxmlformats.org/officeDocument/2006/relationships/hyperlink" Target="https://www.instagram.com/colorfulinsideus/" TargetMode="External"/><Relationship Id="rId280" Type="http://schemas.openxmlformats.org/officeDocument/2006/relationships/hyperlink" Target="https://www.instagram.com/a22731391/" TargetMode="External"/><Relationship Id="rId336" Type="http://schemas.openxmlformats.org/officeDocument/2006/relationships/hyperlink" Target="https://dailyview.tw/top100/item/2786?theme=36&amp;range=30" TargetMode="External"/><Relationship Id="rId501" Type="http://schemas.openxmlformats.org/officeDocument/2006/relationships/hyperlink" Target="https://dailyview.tw/top100/item/15713?theme=36&amp;range=30" TargetMode="External"/><Relationship Id="rId75" Type="http://schemas.openxmlformats.org/officeDocument/2006/relationships/hyperlink" Target="https://dailyview.tw/top100/item/6378?theme=36&amp;range=30" TargetMode="External"/><Relationship Id="rId140" Type="http://schemas.openxmlformats.org/officeDocument/2006/relationships/hyperlink" Target="https://www.instagram.com/wanghungche/" TargetMode="External"/><Relationship Id="rId182" Type="http://schemas.openxmlformats.org/officeDocument/2006/relationships/hyperlink" Target="https://www.instagram.com/traveggo/" TargetMode="External"/><Relationship Id="rId378" Type="http://schemas.openxmlformats.org/officeDocument/2006/relationships/hyperlink" Target="https://www.instagram.com/ccwhyao/" TargetMode="External"/><Relationship Id="rId403" Type="http://schemas.openxmlformats.org/officeDocument/2006/relationships/hyperlink" Target="https://dailyview.tw/top100/item/19332?theme=36&amp;range=30" TargetMode="External"/><Relationship Id="rId6" Type="http://schemas.openxmlformats.org/officeDocument/2006/relationships/hyperlink" Target="https://dailyview.tw/top100/item/3673?theme=36&amp;range=30" TargetMode="External"/><Relationship Id="rId238" Type="http://schemas.openxmlformats.org/officeDocument/2006/relationships/hyperlink" Target="https://www.instagram.com/getwie__/" TargetMode="External"/><Relationship Id="rId445" Type="http://schemas.openxmlformats.org/officeDocument/2006/relationships/hyperlink" Target="https://www.instagram.com/uye_doka/" TargetMode="External"/><Relationship Id="rId487" Type="http://schemas.openxmlformats.org/officeDocument/2006/relationships/hyperlink" Target="https://dailyview.tw/top100/item/18053?theme=36&amp;range=30" TargetMode="External"/><Relationship Id="rId291" Type="http://schemas.openxmlformats.org/officeDocument/2006/relationships/hyperlink" Target="https://dailyview.tw/top100/item/19335?theme=36&amp;range=30" TargetMode="External"/><Relationship Id="rId305" Type="http://schemas.openxmlformats.org/officeDocument/2006/relationships/hyperlink" Target="https://www.instagram.com/linchialing_maze/" TargetMode="External"/><Relationship Id="rId347" Type="http://schemas.openxmlformats.org/officeDocument/2006/relationships/hyperlink" Target="https://www.instagram.com/gabisdk/" TargetMode="External"/><Relationship Id="rId512" Type="http://schemas.openxmlformats.org/officeDocument/2006/relationships/hyperlink" Target="https://www.instagram.com/mimi.c_0913/" TargetMode="External"/><Relationship Id="rId44" Type="http://schemas.openxmlformats.org/officeDocument/2006/relationships/hyperlink" Target="https://dailyview.tw/top100/item/3047?theme=36&amp;range=30" TargetMode="External"/><Relationship Id="rId86" Type="http://schemas.openxmlformats.org/officeDocument/2006/relationships/hyperlink" Target="https://www.instagram.com/da_chien_huang/" TargetMode="External"/><Relationship Id="rId151" Type="http://schemas.openxmlformats.org/officeDocument/2006/relationships/hyperlink" Target="https://www.instagram.com/martinispig/" TargetMode="External"/><Relationship Id="rId389" Type="http://schemas.openxmlformats.org/officeDocument/2006/relationships/hyperlink" Target="https://dailyview.tw/top100/item/16553?theme=36&amp;range=30" TargetMode="External"/><Relationship Id="rId193" Type="http://schemas.openxmlformats.org/officeDocument/2006/relationships/hyperlink" Target="https://www.instagram.com/inesinesw/" TargetMode="External"/><Relationship Id="rId207" Type="http://schemas.openxmlformats.org/officeDocument/2006/relationships/hyperlink" Target="https://www.instagram.com/kart_wang/" TargetMode="External"/><Relationship Id="rId249" Type="http://schemas.openxmlformats.org/officeDocument/2006/relationships/hyperlink" Target="https://www.instagram.com/walkerdad1228/" TargetMode="External"/><Relationship Id="rId414" Type="http://schemas.openxmlformats.org/officeDocument/2006/relationships/hyperlink" Target="https://www.instagram.com/bailingguo_news/" TargetMode="External"/><Relationship Id="rId456" Type="http://schemas.openxmlformats.org/officeDocument/2006/relationships/hyperlink" Target="https://dailyview.tw/top100/item/2816?theme=36&amp;range=30" TargetMode="External"/><Relationship Id="rId498" Type="http://schemas.openxmlformats.org/officeDocument/2006/relationships/hyperlink" Target="https://www.instagram.com/shawnlegends/" TargetMode="External"/><Relationship Id="rId13" Type="http://schemas.openxmlformats.org/officeDocument/2006/relationships/hyperlink" Target="https://www.instagram.com/nanaciaociao/" TargetMode="External"/><Relationship Id="rId109" Type="http://schemas.openxmlformats.org/officeDocument/2006/relationships/hyperlink" Target="https://www.instagram.com/daddy.iam/" TargetMode="External"/><Relationship Id="rId260" Type="http://schemas.openxmlformats.org/officeDocument/2006/relationships/hyperlink" Target="https://www.instagram.com/0_shufen/" TargetMode="External"/><Relationship Id="rId316" Type="http://schemas.openxmlformats.org/officeDocument/2006/relationships/hyperlink" Target="https://dailyview.tw/top100/item/1255?theme=36&amp;range=30" TargetMode="External"/><Relationship Id="rId523" Type="http://schemas.openxmlformats.org/officeDocument/2006/relationships/hyperlink" Target="https://dailyview.tw/top100/item/23424?theme=36&amp;range=30" TargetMode="External"/><Relationship Id="rId55" Type="http://schemas.openxmlformats.org/officeDocument/2006/relationships/hyperlink" Target="https://www.instagram.com/k3okii/" TargetMode="External"/><Relationship Id="rId97" Type="http://schemas.openxmlformats.org/officeDocument/2006/relationships/hyperlink" Target="https://www.instagram.com/xollox121/" TargetMode="External"/><Relationship Id="rId120" Type="http://schemas.openxmlformats.org/officeDocument/2006/relationships/hyperlink" Target="https://www.instagram.com/flashwolves2013/" TargetMode="External"/><Relationship Id="rId358" Type="http://schemas.openxmlformats.org/officeDocument/2006/relationships/hyperlink" Target="https://dailyview.tw/top100/item/24695?theme=36&amp;range=30" TargetMode="External"/><Relationship Id="rId162" Type="http://schemas.openxmlformats.org/officeDocument/2006/relationships/hyperlink" Target="https://www.instagram.com/tesscube/" TargetMode="External"/><Relationship Id="rId218" Type="http://schemas.openxmlformats.org/officeDocument/2006/relationships/hyperlink" Target="https://www.instagram.com/uni_catto/" TargetMode="External"/><Relationship Id="rId425" Type="http://schemas.openxmlformats.org/officeDocument/2006/relationships/hyperlink" Target="https://dailyview.tw/top100/item/2824?theme=36&amp;range=30" TargetMode="External"/><Relationship Id="rId467" Type="http://schemas.openxmlformats.org/officeDocument/2006/relationships/hyperlink" Target="https://www.instagram.com/jy_luv.peace/" TargetMode="External"/><Relationship Id="rId271" Type="http://schemas.openxmlformats.org/officeDocument/2006/relationships/hyperlink" Target="https://dailyview.tw/top100/item/16627?theme=36&amp;range=30" TargetMode="External"/><Relationship Id="rId24" Type="http://schemas.openxmlformats.org/officeDocument/2006/relationships/hyperlink" Target="https://www.instagram.com/ladyflavor_cui/" TargetMode="External"/><Relationship Id="rId66" Type="http://schemas.openxmlformats.org/officeDocument/2006/relationships/hyperlink" Target="https://dailyview.tw/top100/item/1266?theme=36&amp;range=30" TargetMode="External"/><Relationship Id="rId131" Type="http://schemas.openxmlformats.org/officeDocument/2006/relationships/hyperlink" Target="https://www.instagram.com/crown_du/" TargetMode="External"/><Relationship Id="rId327" Type="http://schemas.openxmlformats.org/officeDocument/2006/relationships/hyperlink" Target="https://www.instagram.com/daniel__d.l/" TargetMode="External"/><Relationship Id="rId369" Type="http://schemas.openxmlformats.org/officeDocument/2006/relationships/hyperlink" Target="https://dailyview.tw/top100/item/9225?theme=36&amp;range=30" TargetMode="External"/><Relationship Id="rId173" Type="http://schemas.openxmlformats.org/officeDocument/2006/relationships/hyperlink" Target="https://www.instagram.com/alvin701/" TargetMode="External"/><Relationship Id="rId229" Type="http://schemas.openxmlformats.org/officeDocument/2006/relationships/hyperlink" Target="https://www.instagram.com/mayukichou/" TargetMode="External"/><Relationship Id="rId380" Type="http://schemas.openxmlformats.org/officeDocument/2006/relationships/hyperlink" Target="https://www.instagram.com/mrwaterdrop/" TargetMode="External"/><Relationship Id="rId436" Type="http://schemas.openxmlformats.org/officeDocument/2006/relationships/hyperlink" Target="https://www.instagram.com/fan0914fan/" TargetMode="External"/><Relationship Id="rId240" Type="http://schemas.openxmlformats.org/officeDocument/2006/relationships/hyperlink" Target="https://www.instagram.com/iam_3636/" TargetMode="External"/><Relationship Id="rId478" Type="http://schemas.openxmlformats.org/officeDocument/2006/relationships/hyperlink" Target="https://www.instagram.com/im_charlie87/" TargetMode="External"/><Relationship Id="rId35" Type="http://schemas.openxmlformats.org/officeDocument/2006/relationships/hyperlink" Target="https://dailyview.tw/top100/item/23575?theme=36&amp;range=30" TargetMode="External"/><Relationship Id="rId77" Type="http://schemas.openxmlformats.org/officeDocument/2006/relationships/hyperlink" Target="https://www.instagram.com/nickwang1988/" TargetMode="External"/><Relationship Id="rId100" Type="http://schemas.openxmlformats.org/officeDocument/2006/relationships/hyperlink" Target="https://www.instagram.com/rosalina.kitchen/" TargetMode="External"/><Relationship Id="rId282" Type="http://schemas.openxmlformats.org/officeDocument/2006/relationships/hyperlink" Target="https://www.instagram.com/jessetang11/" TargetMode="External"/><Relationship Id="rId338" Type="http://schemas.openxmlformats.org/officeDocument/2006/relationships/hyperlink" Target="https://dailyview.tw/top100/item/24696?theme=36&amp;range=30" TargetMode="External"/><Relationship Id="rId503" Type="http://schemas.openxmlformats.org/officeDocument/2006/relationships/hyperlink" Target="https://dailyview.tw/top100/item/23331?theme=36&amp;range=30" TargetMode="External"/><Relationship Id="rId8" Type="http://schemas.openxmlformats.org/officeDocument/2006/relationships/hyperlink" Target="https://www.instagram.com/1006nk/" TargetMode="External"/><Relationship Id="rId142" Type="http://schemas.openxmlformats.org/officeDocument/2006/relationships/hyperlink" Target="https://www.instagram.com/children0704/" TargetMode="External"/><Relationship Id="rId184" Type="http://schemas.openxmlformats.org/officeDocument/2006/relationships/hyperlink" Target="https://www.instagram.com/eatzzz7/" TargetMode="External"/><Relationship Id="rId391" Type="http://schemas.openxmlformats.org/officeDocument/2006/relationships/hyperlink" Target="https://dailyview.tw/top100/item/23644?theme=36&amp;range=30" TargetMode="External"/><Relationship Id="rId405" Type="http://schemas.openxmlformats.org/officeDocument/2006/relationships/hyperlink" Target="https://dailyview.tw/top100/item/16551?theme=36&amp;range=30" TargetMode="External"/><Relationship Id="rId447" Type="http://schemas.openxmlformats.org/officeDocument/2006/relationships/hyperlink" Target="https://www.instagram.com/milei_foryou/" TargetMode="External"/><Relationship Id="rId251" Type="http://schemas.openxmlformats.org/officeDocument/2006/relationships/hyperlink" Target="https://www.instagram.com/b2btramy888888/" TargetMode="External"/><Relationship Id="rId489" Type="http://schemas.openxmlformats.org/officeDocument/2006/relationships/hyperlink" Target="https://dailyview.tw/top100/item/18072?theme=36&amp;range=30" TargetMode="External"/><Relationship Id="rId46" Type="http://schemas.openxmlformats.org/officeDocument/2006/relationships/hyperlink" Target="https://dailyview.tw/top100/item/23345?theme=36&amp;range=30" TargetMode="External"/><Relationship Id="rId293" Type="http://schemas.openxmlformats.org/officeDocument/2006/relationships/hyperlink" Target="https://dailyview.tw/top100/item/14754?theme=36&amp;range=30" TargetMode="External"/><Relationship Id="rId307" Type="http://schemas.openxmlformats.org/officeDocument/2006/relationships/hyperlink" Target="https://www.instagram.com/froggychiu/" TargetMode="External"/><Relationship Id="rId349" Type="http://schemas.openxmlformats.org/officeDocument/2006/relationships/hyperlink" Target="https://www.instagram.com/nickpan129/" TargetMode="External"/><Relationship Id="rId514" Type="http://schemas.openxmlformats.org/officeDocument/2006/relationships/hyperlink" Target="https://www.instagram.com/pierreliupei/" TargetMode="External"/><Relationship Id="rId88" Type="http://schemas.openxmlformats.org/officeDocument/2006/relationships/hyperlink" Target="https://dailyview.tw/top100/item/11956?theme=36&amp;range=30" TargetMode="External"/><Relationship Id="rId111" Type="http://schemas.openxmlformats.org/officeDocument/2006/relationships/hyperlink" Target="https://dailyview.tw/top100/item/3084?theme=36&amp;range=30" TargetMode="External"/><Relationship Id="rId153" Type="http://schemas.openxmlformats.org/officeDocument/2006/relationships/hyperlink" Target="https://www.instagram.com/jengsu/" TargetMode="External"/><Relationship Id="rId195" Type="http://schemas.openxmlformats.org/officeDocument/2006/relationships/hyperlink" Target="https://www.instagram.com/stanley_sportslife/" TargetMode="External"/><Relationship Id="rId209" Type="http://schemas.openxmlformats.org/officeDocument/2006/relationships/hyperlink" Target="https://www.instagram.com/lan0716/" TargetMode="External"/><Relationship Id="rId360" Type="http://schemas.openxmlformats.org/officeDocument/2006/relationships/hyperlink" Target="https://dailyview.tw/top100/item/19309?theme=36&amp;range=30" TargetMode="External"/><Relationship Id="rId416" Type="http://schemas.openxmlformats.org/officeDocument/2006/relationships/hyperlink" Target="https://www.instagram.com/potterking712/" TargetMode="External"/><Relationship Id="rId220" Type="http://schemas.openxmlformats.org/officeDocument/2006/relationships/hyperlink" Target="https://www.instagram.com/logandbeck/" TargetMode="External"/><Relationship Id="rId458" Type="http://schemas.openxmlformats.org/officeDocument/2006/relationships/hyperlink" Target="https://dailyview.tw/top100/item/23584?theme=36&amp;range=30" TargetMode="External"/><Relationship Id="rId15" Type="http://schemas.openxmlformats.org/officeDocument/2006/relationships/hyperlink" Target="https://www.instagram.com/arielsvlog_816/" TargetMode="External"/><Relationship Id="rId57" Type="http://schemas.openxmlformats.org/officeDocument/2006/relationships/hyperlink" Target="https://www.instagram.com/energydessert2019/" TargetMode="External"/><Relationship Id="rId262" Type="http://schemas.openxmlformats.org/officeDocument/2006/relationships/hyperlink" Target="https://www.instagram.com/maygobla/" TargetMode="External"/><Relationship Id="rId318" Type="http://schemas.openxmlformats.org/officeDocument/2006/relationships/hyperlink" Target="https://dailyview.tw/top100/item/18045?theme=36&amp;range=30" TargetMode="External"/><Relationship Id="rId525" Type="http://schemas.openxmlformats.org/officeDocument/2006/relationships/hyperlink" Target="https://dailyview.tw/top100/item/19365?theme=36&amp;range=30" TargetMode="External"/><Relationship Id="rId99" Type="http://schemas.openxmlformats.org/officeDocument/2006/relationships/hyperlink" Target="https://dailyview.tw/top100/item/2778?theme=36&amp;range=30" TargetMode="External"/><Relationship Id="rId122" Type="http://schemas.openxmlformats.org/officeDocument/2006/relationships/hyperlink" Target="https://www.instagram.com/sundayright_dub/" TargetMode="External"/><Relationship Id="rId164" Type="http://schemas.openxmlformats.org/officeDocument/2006/relationships/hyperlink" Target="https://www.instagram.com/sandymandy_official/" TargetMode="External"/><Relationship Id="rId371" Type="http://schemas.openxmlformats.org/officeDocument/2006/relationships/hyperlink" Target="https://dailyview.tw/top100/item/17762?theme=36&amp;range=30" TargetMode="External"/><Relationship Id="rId427" Type="http://schemas.openxmlformats.org/officeDocument/2006/relationships/hyperlink" Target="https://dailyview.tw/top100/item/16410?theme=36&amp;range=30" TargetMode="External"/><Relationship Id="rId469" Type="http://schemas.openxmlformats.org/officeDocument/2006/relationships/hyperlink" Target="https://www.instagram.com/fingermaster56/" TargetMode="External"/><Relationship Id="rId26" Type="http://schemas.openxmlformats.org/officeDocument/2006/relationships/hyperlink" Target="https://www.instagram.com/ladyflavor_nowpo/" TargetMode="External"/><Relationship Id="rId231" Type="http://schemas.openxmlformats.org/officeDocument/2006/relationships/hyperlink" Target="https://www.instagram.com/huzihuang1989/" TargetMode="External"/><Relationship Id="rId273" Type="http://schemas.openxmlformats.org/officeDocument/2006/relationships/hyperlink" Target="https://dailyview.tw/top100/item/1247?theme=36&amp;range=30" TargetMode="External"/><Relationship Id="rId329" Type="http://schemas.openxmlformats.org/officeDocument/2006/relationships/hyperlink" Target="https://www.instagram.com/rene_superawesome/" TargetMode="External"/><Relationship Id="rId480" Type="http://schemas.openxmlformats.org/officeDocument/2006/relationships/hyperlink" Target="https://www.instagram.com/5title.official/" TargetMode="External"/><Relationship Id="rId68" Type="http://schemas.openxmlformats.org/officeDocument/2006/relationships/hyperlink" Target="https://dailyview.tw/top100/item/9605?theme=36&amp;range=30" TargetMode="External"/><Relationship Id="rId133" Type="http://schemas.openxmlformats.org/officeDocument/2006/relationships/hyperlink" Target="https://www.instagram.com/hailey_jane/" TargetMode="External"/><Relationship Id="rId175" Type="http://schemas.openxmlformats.org/officeDocument/2006/relationships/hyperlink" Target="https://www.instagram.com/de.jun_666/" TargetMode="External"/><Relationship Id="rId340" Type="http://schemas.openxmlformats.org/officeDocument/2006/relationships/hyperlink" Target="https://dailyview.tw/top100/item/22683?theme=36&amp;range=30" TargetMode="External"/><Relationship Id="rId200" Type="http://schemas.openxmlformats.org/officeDocument/2006/relationships/hyperlink" Target="https://www.instagram.com/dr.acne_scar_queen/" TargetMode="External"/><Relationship Id="rId382" Type="http://schemas.openxmlformats.org/officeDocument/2006/relationships/hyperlink" Target="https://www.instagram.com/s178178/" TargetMode="External"/><Relationship Id="rId438" Type="http://schemas.openxmlformats.org/officeDocument/2006/relationships/hyperlink" Target="https://www.instagram.com/illywang/" TargetMode="External"/><Relationship Id="rId242" Type="http://schemas.openxmlformats.org/officeDocument/2006/relationships/hyperlink" Target="https://www.instagram.com/wufeili/" TargetMode="External"/><Relationship Id="rId284" Type="http://schemas.openxmlformats.org/officeDocument/2006/relationships/hyperlink" Target="https://www.instagram.com/wackyboys520/" TargetMode="External"/><Relationship Id="rId491" Type="http://schemas.openxmlformats.org/officeDocument/2006/relationships/hyperlink" Target="https://dailyview.tw/top100/item/23505?theme=36&amp;range=30" TargetMode="External"/><Relationship Id="rId505" Type="http://schemas.openxmlformats.org/officeDocument/2006/relationships/hyperlink" Target="https://dailyview.tw/top100/item/23602?theme=36&amp;range=30" TargetMode="External"/><Relationship Id="rId37" Type="http://schemas.openxmlformats.org/officeDocument/2006/relationships/hyperlink" Target="https://dailyview.tw/top100/item/13874?theme=36&amp;range=30" TargetMode="External"/><Relationship Id="rId79" Type="http://schemas.openxmlformats.org/officeDocument/2006/relationships/hyperlink" Target="https://dailyview.tw/top100/item/14457?theme=36&amp;range=30" TargetMode="External"/><Relationship Id="rId102" Type="http://schemas.openxmlformats.org/officeDocument/2006/relationships/hyperlink" Target="https://www.instagram.com/thisgroupofpeople/" TargetMode="External"/><Relationship Id="rId144" Type="http://schemas.openxmlformats.org/officeDocument/2006/relationships/hyperlink" Target="https://dailyview.tw/top100/item/11753?theme=36&amp;range=30" TargetMode="External"/><Relationship Id="rId90" Type="http://schemas.openxmlformats.org/officeDocument/2006/relationships/hyperlink" Target="https://dailyview.tw/top100/item/13454?theme=36&amp;range=30" TargetMode="External"/><Relationship Id="rId186" Type="http://schemas.openxmlformats.org/officeDocument/2006/relationships/hyperlink" Target="https://www.instagram.com/pattihuang/" TargetMode="External"/><Relationship Id="rId351" Type="http://schemas.openxmlformats.org/officeDocument/2006/relationships/hyperlink" Target="https://www.instagram.com/mannam_pyc/" TargetMode="External"/><Relationship Id="rId393" Type="http://schemas.openxmlformats.org/officeDocument/2006/relationships/hyperlink" Target="https://dailyview.tw/top100/item/20638?theme=36&amp;range=30" TargetMode="External"/><Relationship Id="rId407" Type="http://schemas.openxmlformats.org/officeDocument/2006/relationships/hyperlink" Target="https://dailyview.tw/top100/item/23325?theme=36&amp;range=30" TargetMode="External"/><Relationship Id="rId449" Type="http://schemas.openxmlformats.org/officeDocument/2006/relationships/hyperlink" Target="https://www.instagram.com/syuauke/" TargetMode="External"/><Relationship Id="rId211" Type="http://schemas.openxmlformats.org/officeDocument/2006/relationships/hyperlink" Target="https://www.instagram.com/manatee0701/" TargetMode="External"/><Relationship Id="rId253" Type="http://schemas.openxmlformats.org/officeDocument/2006/relationships/hyperlink" Target="https://www.instagram.com/mr.joehobby/" TargetMode="External"/><Relationship Id="rId295" Type="http://schemas.openxmlformats.org/officeDocument/2006/relationships/hyperlink" Target="https://dailyview.tw/top100/item/13079?theme=36&amp;range=30" TargetMode="External"/><Relationship Id="rId309" Type="http://schemas.openxmlformats.org/officeDocument/2006/relationships/hyperlink" Target="https://www.instagram.com/yaobinyang/" TargetMode="External"/><Relationship Id="rId460" Type="http://schemas.openxmlformats.org/officeDocument/2006/relationships/hyperlink" Target="https://dailyview.tw/top100/item/23423?theme=36&amp;range=30" TargetMode="External"/><Relationship Id="rId516" Type="http://schemas.openxmlformats.org/officeDocument/2006/relationships/hyperlink" Target="https://www.instagram.com/celineclar/" TargetMode="External"/><Relationship Id="rId48" Type="http://schemas.openxmlformats.org/officeDocument/2006/relationships/hyperlink" Target="https://dailyview.tw/top100/item/10692?theme=36&amp;range=30" TargetMode="External"/><Relationship Id="rId113" Type="http://schemas.openxmlformats.org/officeDocument/2006/relationships/hyperlink" Target="https://dailyview.tw/top100/item/18047?theme=36&amp;range=30" TargetMode="External"/><Relationship Id="rId320" Type="http://schemas.openxmlformats.org/officeDocument/2006/relationships/hyperlink" Target="https://dailyview.tw/top100/item/11950?theme=36&amp;range=30" TargetMode="External"/><Relationship Id="rId155" Type="http://schemas.openxmlformats.org/officeDocument/2006/relationships/hyperlink" Target="https://www.instagram.com/shirley_01_12/" TargetMode="External"/><Relationship Id="rId197" Type="http://schemas.openxmlformats.org/officeDocument/2006/relationships/hyperlink" Target="https://dailyview.tw/top100/item/23411?theme=36&amp;range=30" TargetMode="External"/><Relationship Id="rId362" Type="http://schemas.openxmlformats.org/officeDocument/2006/relationships/hyperlink" Target="https://dailyview.tw/top100/item/14264?theme=36&amp;range=30" TargetMode="External"/><Relationship Id="rId418" Type="http://schemas.openxmlformats.org/officeDocument/2006/relationships/hyperlink" Target="https://www.instagram.com/scspple7545/" TargetMode="External"/><Relationship Id="rId222" Type="http://schemas.openxmlformats.org/officeDocument/2006/relationships/hyperlink" Target="https://www.instagram.com/japanuts/" TargetMode="External"/><Relationship Id="rId264" Type="http://schemas.openxmlformats.org/officeDocument/2006/relationships/hyperlink" Target="https://www.instagram.com/skauramomo/" TargetMode="External"/><Relationship Id="rId471" Type="http://schemas.openxmlformats.org/officeDocument/2006/relationships/hyperlink" Target="https://www.instagram.com/dollshin/" TargetMode="External"/><Relationship Id="rId17" Type="http://schemas.openxmlformats.org/officeDocument/2006/relationships/hyperlink" Target="https://dailyview.tw/top100/item/15650?theme=36&amp;range=30" TargetMode="External"/><Relationship Id="rId59" Type="http://schemas.openxmlformats.org/officeDocument/2006/relationships/hyperlink" Target="https://www.instagram.com/annie72127/" TargetMode="External"/><Relationship Id="rId124" Type="http://schemas.openxmlformats.org/officeDocument/2006/relationships/hyperlink" Target="https://www.instagram.com/riceandshine.co/" TargetMode="External"/><Relationship Id="rId527" Type="http://schemas.openxmlformats.org/officeDocument/2006/relationships/hyperlink" Target="https://dailyview.tw/top100/item/23330?theme=36&amp;range=30" TargetMode="External"/><Relationship Id="rId70" Type="http://schemas.openxmlformats.org/officeDocument/2006/relationships/hyperlink" Target="https://www.instagram.com/dinteroffical/" TargetMode="External"/><Relationship Id="rId166" Type="http://schemas.openxmlformats.org/officeDocument/2006/relationships/hyperlink" Target="https://www.instagram.com/6tan/" TargetMode="External"/><Relationship Id="rId331" Type="http://schemas.openxmlformats.org/officeDocument/2006/relationships/hyperlink" Target="https://www.instagram.com/ijk_0211/" TargetMode="External"/><Relationship Id="rId373" Type="http://schemas.openxmlformats.org/officeDocument/2006/relationships/hyperlink" Target="https://dailyview.tw/top100/item/20927?theme=36&amp;range=30" TargetMode="External"/><Relationship Id="rId429" Type="http://schemas.openxmlformats.org/officeDocument/2006/relationships/hyperlink" Target="https://dailyview.tw/top100/item/5453?theme=36&amp;range=30" TargetMode="External"/><Relationship Id="rId1" Type="http://schemas.openxmlformats.org/officeDocument/2006/relationships/hyperlink" Target="https://www.instagram.com/yga0721/" TargetMode="External"/><Relationship Id="rId233" Type="http://schemas.openxmlformats.org/officeDocument/2006/relationships/hyperlink" Target="https://www.instagram.com/tinana_master/" TargetMode="External"/><Relationship Id="rId440" Type="http://schemas.openxmlformats.org/officeDocument/2006/relationships/hyperlink" Target="https://www.instagram.com/lingjiepan/" TargetMode="External"/><Relationship Id="rId28" Type="http://schemas.openxmlformats.org/officeDocument/2006/relationships/hyperlink" Target="https://www.instagram.com/jaychang0127/" TargetMode="External"/><Relationship Id="rId275" Type="http://schemas.openxmlformats.org/officeDocument/2006/relationships/hyperlink" Target="https://dailyview.tw/top100/item/21386?theme=36&amp;range=30" TargetMode="External"/><Relationship Id="rId300" Type="http://schemas.openxmlformats.org/officeDocument/2006/relationships/hyperlink" Target="https://dailyview.tw/top100/item/12235?theme=36&amp;range=30" TargetMode="External"/><Relationship Id="rId482" Type="http://schemas.openxmlformats.org/officeDocument/2006/relationships/hyperlink" Target="https://www.instagram.com/shinlii/" TargetMode="External"/><Relationship Id="rId81" Type="http://schemas.openxmlformats.org/officeDocument/2006/relationships/hyperlink" Target="https://dailyview.tw/top100/item/15719?theme=36&amp;range=30" TargetMode="External"/><Relationship Id="rId135" Type="http://schemas.openxmlformats.org/officeDocument/2006/relationships/hyperlink" Target="https://www.instagram.com/gary.0917/" TargetMode="External"/><Relationship Id="rId177" Type="http://schemas.openxmlformats.org/officeDocument/2006/relationships/hyperlink" Target="https://www.instagram.com/yuniko0720/" TargetMode="External"/><Relationship Id="rId342" Type="http://schemas.openxmlformats.org/officeDocument/2006/relationships/hyperlink" Target="https://dailyview.tw/top100/item/20219?theme=36&amp;range=30" TargetMode="External"/><Relationship Id="rId384" Type="http://schemas.openxmlformats.org/officeDocument/2006/relationships/hyperlink" Target="https://www.instagram.com/cynthiarendelman/" TargetMode="External"/><Relationship Id="rId202" Type="http://schemas.openxmlformats.org/officeDocument/2006/relationships/hyperlink" Target="https://dailyview.tw/top100/item/11962?theme=36&amp;range=30" TargetMode="External"/><Relationship Id="rId244" Type="http://schemas.openxmlformats.org/officeDocument/2006/relationships/hyperlink" Target="https://www.instagram.com/kellyshen40/" TargetMode="External"/><Relationship Id="rId39" Type="http://schemas.openxmlformats.org/officeDocument/2006/relationships/hyperlink" Target="https://dailyview.tw/top100/item/26853?theme=36&amp;range=30" TargetMode="External"/><Relationship Id="rId286" Type="http://schemas.openxmlformats.org/officeDocument/2006/relationships/hyperlink" Target="https://www.instagram.com/musiclin_1107/" TargetMode="External"/><Relationship Id="rId451" Type="http://schemas.openxmlformats.org/officeDocument/2006/relationships/hyperlink" Target="https://www.instagram.com/imamogood/" TargetMode="External"/><Relationship Id="rId493" Type="http://schemas.openxmlformats.org/officeDocument/2006/relationships/hyperlink" Target="https://dailyview.tw/top100/item/23577?theme=36&amp;range=30" TargetMode="External"/><Relationship Id="rId507" Type="http://schemas.openxmlformats.org/officeDocument/2006/relationships/hyperlink" Target="https://dailyview.tw/top100/item/15723?theme=36&amp;range=30" TargetMode="External"/><Relationship Id="rId50" Type="http://schemas.openxmlformats.org/officeDocument/2006/relationships/hyperlink" Target="https://dailyview.tw/top100/item/3079?theme=36&amp;range=30" TargetMode="External"/><Relationship Id="rId104" Type="http://schemas.openxmlformats.org/officeDocument/2006/relationships/hyperlink" Target="https://www.instagram.com/peri168/" TargetMode="External"/><Relationship Id="rId146" Type="http://schemas.openxmlformats.org/officeDocument/2006/relationships/hyperlink" Target="https://www.instagram.com/bimay_nagging/" TargetMode="External"/><Relationship Id="rId188" Type="http://schemas.openxmlformats.org/officeDocument/2006/relationships/hyperlink" Target="https://www.instagram.com/daisy.chiu/" TargetMode="External"/><Relationship Id="rId311" Type="http://schemas.openxmlformats.org/officeDocument/2006/relationships/hyperlink" Target="https://www.instagram.com/popoo_5200/" TargetMode="External"/><Relationship Id="rId353" Type="http://schemas.openxmlformats.org/officeDocument/2006/relationships/hyperlink" Target="https://www.instagram.com/homeya_f/" TargetMode="External"/><Relationship Id="rId395" Type="http://schemas.openxmlformats.org/officeDocument/2006/relationships/hyperlink" Target="https://dailyview.tw/top100/item/27391?theme=36&amp;range=30" TargetMode="External"/><Relationship Id="rId409" Type="http://schemas.openxmlformats.org/officeDocument/2006/relationships/hyperlink" Target="https://dailyview.tw/top100/item/23333?theme=36&amp;range=30" TargetMode="External"/><Relationship Id="rId92" Type="http://schemas.openxmlformats.org/officeDocument/2006/relationships/hyperlink" Target="https://dailyview.tw/top100/item/2472?theme=36&amp;range=30" TargetMode="External"/><Relationship Id="rId213" Type="http://schemas.openxmlformats.org/officeDocument/2006/relationships/hyperlink" Target="https://www.instagram.com/ruwenwen/" TargetMode="External"/><Relationship Id="rId420" Type="http://schemas.openxmlformats.org/officeDocument/2006/relationships/hyperlink" Target="https://www.instagram.com/superagentzack/" TargetMode="External"/><Relationship Id="rId255" Type="http://schemas.openxmlformats.org/officeDocument/2006/relationships/hyperlink" Target="https://www.instagram.com/sunnie_cat0111/" TargetMode="External"/><Relationship Id="rId297" Type="http://schemas.openxmlformats.org/officeDocument/2006/relationships/hyperlink" Target="https://dailyview.tw/top100/item/3677?theme=36&amp;range=30" TargetMode="External"/><Relationship Id="rId462" Type="http://schemas.openxmlformats.org/officeDocument/2006/relationships/hyperlink" Target="https://dailyview.tw/top100/item/17852?theme=36&amp;range=30" TargetMode="External"/><Relationship Id="rId518" Type="http://schemas.openxmlformats.org/officeDocument/2006/relationships/hyperlink" Target="https://www.instagram.com/zrbros/" TargetMode="External"/><Relationship Id="rId115" Type="http://schemas.openxmlformats.org/officeDocument/2006/relationships/hyperlink" Target="https://dailyview.tw/top100/item/20925?theme=36&amp;range=30" TargetMode="External"/><Relationship Id="rId157" Type="http://schemas.openxmlformats.org/officeDocument/2006/relationships/hyperlink" Target="https://dailyview.tw/top100/item/15716?theme=36&amp;range=30" TargetMode="External"/><Relationship Id="rId322" Type="http://schemas.openxmlformats.org/officeDocument/2006/relationships/hyperlink" Target="https://dailyview.tw/top100/item/18076?theme=36&amp;range=30" TargetMode="External"/><Relationship Id="rId364" Type="http://schemas.openxmlformats.org/officeDocument/2006/relationships/hyperlink" Target="https://www.instagram.com/ourtv.tw/" TargetMode="External"/><Relationship Id="rId61" Type="http://schemas.openxmlformats.org/officeDocument/2006/relationships/hyperlink" Target="https://dailyview.tw/top100/item/12004?theme=36&amp;range=30" TargetMode="External"/><Relationship Id="rId199" Type="http://schemas.openxmlformats.org/officeDocument/2006/relationships/hyperlink" Target="https://www.instagram.com/tzu_888/" TargetMode="External"/><Relationship Id="rId19" Type="http://schemas.openxmlformats.org/officeDocument/2006/relationships/hyperlink" Target="https://dailyview.tw/top100/item/11946?theme=36&amp;range=30" TargetMode="External"/><Relationship Id="rId224" Type="http://schemas.openxmlformats.org/officeDocument/2006/relationships/hyperlink" Target="https://www.instagram.com/blairechen/" TargetMode="External"/><Relationship Id="rId266" Type="http://schemas.openxmlformats.org/officeDocument/2006/relationships/hyperlink" Target="https://www.instagram.com/anjouclever/" TargetMode="External"/><Relationship Id="rId431" Type="http://schemas.openxmlformats.org/officeDocument/2006/relationships/hyperlink" Target="https://dailyview.tw/top100/item/14833?theme=36&amp;range=30" TargetMode="External"/><Relationship Id="rId473" Type="http://schemas.openxmlformats.org/officeDocument/2006/relationships/hyperlink" Target="https://www.instagram.com/keelongxu/" TargetMode="External"/><Relationship Id="rId529" Type="http://schemas.openxmlformats.org/officeDocument/2006/relationships/hyperlink" Target="https://dailyview.tw/top100/item/19367?theme=36&amp;range=30" TargetMode="External"/><Relationship Id="rId30" Type="http://schemas.openxmlformats.org/officeDocument/2006/relationships/hyperlink" Target="https://www.instagram.com/lessonsfrommovies/" TargetMode="External"/><Relationship Id="rId126" Type="http://schemas.openxmlformats.org/officeDocument/2006/relationships/hyperlink" Target="https://www.instagram.com/liketaitai/" TargetMode="External"/><Relationship Id="rId168" Type="http://schemas.openxmlformats.org/officeDocument/2006/relationships/hyperlink" Target="https://www.instagram.com/lilyflute/" TargetMode="External"/><Relationship Id="rId333" Type="http://schemas.openxmlformats.org/officeDocument/2006/relationships/hyperlink" Target="https://www.instagram.com/pinksophia0818/" TargetMode="External"/><Relationship Id="rId72" Type="http://schemas.openxmlformats.org/officeDocument/2006/relationships/hyperlink" Target="https://www.instagram.com/peter_and_susan/" TargetMode="External"/><Relationship Id="rId375" Type="http://schemas.openxmlformats.org/officeDocument/2006/relationships/hyperlink" Target="https://dailyview.tw/top100/item/23421?theme=36&amp;range=30" TargetMode="External"/><Relationship Id="rId3" Type="http://schemas.openxmlformats.org/officeDocument/2006/relationships/hyperlink" Target="https://www.instagram.com/joemanweng/" TargetMode="External"/><Relationship Id="rId235" Type="http://schemas.openxmlformats.org/officeDocument/2006/relationships/hyperlink" Target="https://www.instagram.com/neneko.n/" TargetMode="External"/><Relationship Id="rId277" Type="http://schemas.openxmlformats.org/officeDocument/2006/relationships/hyperlink" Target="https://dailyview.tw/top100/item/1257?theme=36&amp;range=30" TargetMode="External"/><Relationship Id="rId400" Type="http://schemas.openxmlformats.org/officeDocument/2006/relationships/hyperlink" Target="https://www.instagram.com/yuen_nnnnnn/" TargetMode="External"/><Relationship Id="rId442" Type="http://schemas.openxmlformats.org/officeDocument/2006/relationships/hyperlink" Target="https://dailyview.tw/top100/item/23454?theme=36&amp;range=30" TargetMode="External"/><Relationship Id="rId484" Type="http://schemas.openxmlformats.org/officeDocument/2006/relationships/hyperlink" Target="https://www.instagram.com/uzra0505/" TargetMode="External"/><Relationship Id="rId137" Type="http://schemas.openxmlformats.org/officeDocument/2006/relationships/hyperlink" Target="https://www.instagram.com/taiwanniu421/" TargetMode="External"/><Relationship Id="rId302" Type="http://schemas.openxmlformats.org/officeDocument/2006/relationships/hyperlink" Target="https://dailyview.tw/top100/item/28879?theme=36&amp;range=30" TargetMode="External"/><Relationship Id="rId344" Type="http://schemas.openxmlformats.org/officeDocument/2006/relationships/hyperlink" Target="https://dailyview.tw/top100/item/2807?theme=36&amp;range=30" TargetMode="External"/><Relationship Id="rId41" Type="http://schemas.openxmlformats.org/officeDocument/2006/relationships/hyperlink" Target="https://dailyview.tw/top100/item/18065?theme=36&amp;range=30" TargetMode="External"/><Relationship Id="rId83" Type="http://schemas.openxmlformats.org/officeDocument/2006/relationships/hyperlink" Target="https://dailyview.tw/top100/item/3127?theme=36&amp;range=30" TargetMode="External"/><Relationship Id="rId179" Type="http://schemas.openxmlformats.org/officeDocument/2006/relationships/hyperlink" Target="https://dailyview.tw/top100/item/19362?theme=36&amp;range=30" TargetMode="External"/><Relationship Id="rId386" Type="http://schemas.openxmlformats.org/officeDocument/2006/relationships/hyperlink" Target="https://www.instagram.com/cynthia_intimacy/" TargetMode="External"/><Relationship Id="rId190" Type="http://schemas.openxmlformats.org/officeDocument/2006/relationships/hyperlink" Target="https://www.instagram.com/jbao_5000/" TargetMode="External"/><Relationship Id="rId204" Type="http://schemas.openxmlformats.org/officeDocument/2006/relationships/hyperlink" Target="https://www.instagram.com/bonibaobao/" TargetMode="External"/><Relationship Id="rId246" Type="http://schemas.openxmlformats.org/officeDocument/2006/relationships/hyperlink" Target="https://www.instagram.com/hooleefun/" TargetMode="External"/><Relationship Id="rId288" Type="http://schemas.openxmlformats.org/officeDocument/2006/relationships/hyperlink" Target="https://www.instagram.com/daptoper/" TargetMode="External"/><Relationship Id="rId411" Type="http://schemas.openxmlformats.org/officeDocument/2006/relationships/hyperlink" Target="https://dailyview.tw/top100/item/1275?theme=36&amp;range=30" TargetMode="External"/><Relationship Id="rId453" Type="http://schemas.openxmlformats.org/officeDocument/2006/relationships/hyperlink" Target="https://www.instagram.com/popolee520/" TargetMode="External"/><Relationship Id="rId509" Type="http://schemas.openxmlformats.org/officeDocument/2006/relationships/hyperlink" Target="https://dailyview.tw/top100/item/2802?theme=36&amp;range=30" TargetMode="External"/><Relationship Id="rId106" Type="http://schemas.openxmlformats.org/officeDocument/2006/relationships/hyperlink" Target="https://www.instagram.com/ethan_kuan_kuan/" TargetMode="External"/><Relationship Id="rId313" Type="http://schemas.openxmlformats.org/officeDocument/2006/relationships/hyperlink" Target="https://www.instagram.com/1988.bomb/" TargetMode="External"/><Relationship Id="rId495" Type="http://schemas.openxmlformats.org/officeDocument/2006/relationships/hyperlink" Target="https://dailyview.tw/top100/item/18063?theme=36&amp;range=30" TargetMode="External"/><Relationship Id="rId10" Type="http://schemas.openxmlformats.org/officeDocument/2006/relationships/hyperlink" Target="https://www.instagram.com/howhowhasfriends" TargetMode="External"/><Relationship Id="rId52" Type="http://schemas.openxmlformats.org/officeDocument/2006/relationships/hyperlink" Target="https://dailyview.tw/top100/item/22984?theme=36&amp;range=30" TargetMode="External"/><Relationship Id="rId94" Type="http://schemas.openxmlformats.org/officeDocument/2006/relationships/hyperlink" Target="https://dailyview.tw/top100/item/19377?theme=36&amp;range=30" TargetMode="External"/><Relationship Id="rId148" Type="http://schemas.openxmlformats.org/officeDocument/2006/relationships/hyperlink" Target="https://www.instagram.com/davio_magic/" TargetMode="External"/><Relationship Id="rId355" Type="http://schemas.openxmlformats.org/officeDocument/2006/relationships/hyperlink" Target="https://www.instagram.com/seekerming/" TargetMode="External"/><Relationship Id="rId397" Type="http://schemas.openxmlformats.org/officeDocument/2006/relationships/hyperlink" Target="https://dailyview.tw/top100/item/19318?theme=36&amp;range=30" TargetMode="External"/><Relationship Id="rId520" Type="http://schemas.openxmlformats.org/officeDocument/2006/relationships/hyperlink" Target="https://www.instagram.com/liangjheruei/" TargetMode="External"/><Relationship Id="rId215" Type="http://schemas.openxmlformats.org/officeDocument/2006/relationships/hyperlink" Target="https://dailyview.tw/top100/item/12995?theme=36&amp;range=30" TargetMode="External"/><Relationship Id="rId257" Type="http://schemas.openxmlformats.org/officeDocument/2006/relationships/hyperlink" Target="https://www.instagram.com/lebaby0v0/" TargetMode="External"/><Relationship Id="rId422" Type="http://schemas.openxmlformats.org/officeDocument/2006/relationships/hyperlink" Target="https://www.instagram.com/foodtraveldaily/" TargetMode="External"/><Relationship Id="rId464" Type="http://schemas.openxmlformats.org/officeDocument/2006/relationships/hyperlink" Target="https://dailyview.tw/top100/item/18050?theme=36&amp;range=30" TargetMode="External"/><Relationship Id="rId299" Type="http://schemas.openxmlformats.org/officeDocument/2006/relationships/hyperlink" Target="https://www.instagram.com/vgsa.tw/" TargetMode="External"/><Relationship Id="rId63" Type="http://schemas.openxmlformats.org/officeDocument/2006/relationships/hyperlink" Target="https://dailyview.tw/top100/item/14192?theme=36&amp;range=30" TargetMode="External"/><Relationship Id="rId159" Type="http://schemas.openxmlformats.org/officeDocument/2006/relationships/hyperlink" Target="https://www.instagram.com/tsaibrotherderboofan/" TargetMode="External"/><Relationship Id="rId366" Type="http://schemas.openxmlformats.org/officeDocument/2006/relationships/hyperlink" Target="https://www.instagram.com/igotallday0628/" TargetMode="External"/><Relationship Id="rId226" Type="http://schemas.openxmlformats.org/officeDocument/2006/relationships/hyperlink" Target="https://www.instagram.com/mengj215/" TargetMode="External"/><Relationship Id="rId433" Type="http://schemas.openxmlformats.org/officeDocument/2006/relationships/hyperlink" Target="https://dailyview.tw/top100/item/1254?theme=36&amp;range=30" TargetMode="External"/><Relationship Id="rId74" Type="http://schemas.openxmlformats.org/officeDocument/2006/relationships/hyperlink" Target="https://www.instagram.com/hanhanpovideo/" TargetMode="External"/><Relationship Id="rId377" Type="http://schemas.openxmlformats.org/officeDocument/2006/relationships/hyperlink" Target="https://dailyview.tw/top100/item/16250?theme=36&amp;range=30" TargetMode="External"/><Relationship Id="rId500" Type="http://schemas.openxmlformats.org/officeDocument/2006/relationships/hyperlink" Target="https://www.instagram.com/liu8g/" TargetMode="External"/><Relationship Id="rId5" Type="http://schemas.openxmlformats.org/officeDocument/2006/relationships/hyperlink" Target="https://www.instagram.com/khshu_/" TargetMode="External"/><Relationship Id="rId237" Type="http://schemas.openxmlformats.org/officeDocument/2006/relationships/hyperlink" Target="https://www.instagram.com/jam_steak/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ilyview.tw/top100/item/16553?theme=36&amp;range=30" TargetMode="External"/><Relationship Id="rId21" Type="http://schemas.openxmlformats.org/officeDocument/2006/relationships/hyperlink" Target="https://dailyview.tw/top100/item/23512?theme=36&amp;range=30" TargetMode="External"/><Relationship Id="rId42" Type="http://schemas.openxmlformats.org/officeDocument/2006/relationships/hyperlink" Target="http://vgsa.tw/" TargetMode="External"/><Relationship Id="rId63" Type="http://schemas.openxmlformats.org/officeDocument/2006/relationships/hyperlink" Target="https://dailyview.tw/top100/item/18076?theme=36&amp;range=30" TargetMode="External"/><Relationship Id="rId84" Type="http://schemas.openxmlformats.org/officeDocument/2006/relationships/hyperlink" Target="https://dailyview.tw/top100/item/3100?theme=36&amp;range=30" TargetMode="External"/><Relationship Id="rId138" Type="http://schemas.openxmlformats.org/officeDocument/2006/relationships/hyperlink" Target="https://dailyview.tw/top100/item/14832?theme=36&amp;range=30" TargetMode="External"/><Relationship Id="rId159" Type="http://schemas.openxmlformats.org/officeDocument/2006/relationships/hyperlink" Target="https://dailyview.tw/top100/item/5971?theme=36&amp;range=30" TargetMode="External"/><Relationship Id="rId170" Type="http://schemas.openxmlformats.org/officeDocument/2006/relationships/hyperlink" Target="https://dailyview.tw/top100/item/2779?theme=36&amp;range=30" TargetMode="External"/><Relationship Id="rId191" Type="http://schemas.openxmlformats.org/officeDocument/2006/relationships/hyperlink" Target="https://dailyview.tw/top100/item/7648?theme=36&amp;range=30" TargetMode="External"/><Relationship Id="rId205" Type="http://schemas.openxmlformats.org/officeDocument/2006/relationships/hyperlink" Target="https://dailyview.tw/top100/item/11749?theme=36&amp;range=30" TargetMode="External"/><Relationship Id="rId226" Type="http://schemas.openxmlformats.org/officeDocument/2006/relationships/hyperlink" Target="https://dailyview.tw/top100/item/19367?theme=36&amp;range=30" TargetMode="External"/><Relationship Id="rId107" Type="http://schemas.openxmlformats.org/officeDocument/2006/relationships/hyperlink" Target="https://dailyview.tw/top100/item/18065?theme=36&amp;range=30" TargetMode="External"/><Relationship Id="rId11" Type="http://schemas.openxmlformats.org/officeDocument/2006/relationships/hyperlink" Target="https://dailyview.tw/top100/item/15683?theme=36&amp;range=30" TargetMode="External"/><Relationship Id="rId32" Type="http://schemas.openxmlformats.org/officeDocument/2006/relationships/hyperlink" Target="https://dailyview.tw/top100/item/18056?theme=36&amp;range=30" TargetMode="External"/><Relationship Id="rId53" Type="http://schemas.openxmlformats.org/officeDocument/2006/relationships/hyperlink" Target="https://dailyview.tw/top100/item/20924?theme=36&amp;range=30" TargetMode="External"/><Relationship Id="rId74" Type="http://schemas.openxmlformats.org/officeDocument/2006/relationships/hyperlink" Target="https://dailyview.tw/top100/item/11753?theme=36&amp;range=30" TargetMode="External"/><Relationship Id="rId128" Type="http://schemas.openxmlformats.org/officeDocument/2006/relationships/hyperlink" Target="https://dailyview.tw/top100/item/2840?theme=36&amp;range=30" TargetMode="External"/><Relationship Id="rId149" Type="http://schemas.openxmlformats.org/officeDocument/2006/relationships/hyperlink" Target="https://dailyview.tw/top100/item/5453?theme=36&amp;range=30" TargetMode="External"/><Relationship Id="rId5" Type="http://schemas.openxmlformats.org/officeDocument/2006/relationships/hyperlink" Target="https://dailyview.tw/top100/item/1246?theme=36&amp;range=30" TargetMode="External"/><Relationship Id="rId95" Type="http://schemas.openxmlformats.org/officeDocument/2006/relationships/hyperlink" Target="https://dailyview.tw/top100/item/19315?theme=36&amp;range=30" TargetMode="External"/><Relationship Id="rId160" Type="http://schemas.openxmlformats.org/officeDocument/2006/relationships/hyperlink" Target="https://dailyview.tw/top100/item/6872?theme=36&amp;range=30" TargetMode="External"/><Relationship Id="rId181" Type="http://schemas.openxmlformats.org/officeDocument/2006/relationships/hyperlink" Target="https://dailyview.tw/top100/item/17852?theme=36&amp;range=30" TargetMode="External"/><Relationship Id="rId216" Type="http://schemas.openxmlformats.org/officeDocument/2006/relationships/hyperlink" Target="https://dailyview.tw/top100/item/23345?theme=36&amp;range=30" TargetMode="External"/><Relationship Id="rId22" Type="http://schemas.openxmlformats.org/officeDocument/2006/relationships/hyperlink" Target="https://www.facebook.com/a22731391/" TargetMode="External"/><Relationship Id="rId43" Type="http://schemas.openxmlformats.org/officeDocument/2006/relationships/hyperlink" Target="https://www.facebook.com/vgsa.tw/" TargetMode="External"/><Relationship Id="rId64" Type="http://schemas.openxmlformats.org/officeDocument/2006/relationships/hyperlink" Target="https://dailyview.tw/top100/item/13454?theme=36&amp;range=30" TargetMode="External"/><Relationship Id="rId118" Type="http://schemas.openxmlformats.org/officeDocument/2006/relationships/hyperlink" Target="https://dailyview.tw/top100/item/23644?theme=36&amp;range=30" TargetMode="External"/><Relationship Id="rId139" Type="http://schemas.openxmlformats.org/officeDocument/2006/relationships/hyperlink" Target="https://dailyview.tw/top100/item/8981?theme=36&amp;range=30" TargetMode="External"/><Relationship Id="rId85" Type="http://schemas.openxmlformats.org/officeDocument/2006/relationships/hyperlink" Target="https://dailyview.tw/top100/item/23416?theme=36&amp;range=30" TargetMode="External"/><Relationship Id="rId150" Type="http://schemas.openxmlformats.org/officeDocument/2006/relationships/hyperlink" Target="https://dailyview.tw/top100/item/3127?theme=36&amp;range=30" TargetMode="External"/><Relationship Id="rId171" Type="http://schemas.openxmlformats.org/officeDocument/2006/relationships/hyperlink" Target="https://dailyview.tw/top100/item/11962?theme=36&amp;range=30" TargetMode="External"/><Relationship Id="rId192" Type="http://schemas.openxmlformats.org/officeDocument/2006/relationships/hyperlink" Target="https://dailyview.tw/top100/item/3079?theme=36&amp;range=30" TargetMode="External"/><Relationship Id="rId206" Type="http://schemas.openxmlformats.org/officeDocument/2006/relationships/hyperlink" Target="https://dailyview.tw/top100/item/19358?theme=36&amp;range=30" TargetMode="External"/><Relationship Id="rId227" Type="http://schemas.openxmlformats.org/officeDocument/2006/relationships/hyperlink" Target="https://dailyview.tw/top100/item/14638?theme=36&amp;range=30" TargetMode="External"/><Relationship Id="rId12" Type="http://schemas.openxmlformats.org/officeDocument/2006/relationships/hyperlink" Target="https://www.facebook.com/people/%E5%BF%97%E7%A5%BA%E4%B8%83%E4%B8%83/100044536411998/" TargetMode="External"/><Relationship Id="rId33" Type="http://schemas.openxmlformats.org/officeDocument/2006/relationships/hyperlink" Target="https://www.facebook.com/fbEanTv/" TargetMode="External"/><Relationship Id="rId108" Type="http://schemas.openxmlformats.org/officeDocument/2006/relationships/hyperlink" Target="https://dailyview.tw/top100/item/1298?theme=36&amp;range=30" TargetMode="External"/><Relationship Id="rId129" Type="http://schemas.openxmlformats.org/officeDocument/2006/relationships/hyperlink" Target="https://dailyview.tw/top100/item/7650?theme=36&amp;range=30" TargetMode="External"/><Relationship Id="rId54" Type="http://schemas.openxmlformats.org/officeDocument/2006/relationships/hyperlink" Target="https://dailyview.tw/top100/item/19376?theme=36&amp;range=30" TargetMode="External"/><Relationship Id="rId75" Type="http://schemas.openxmlformats.org/officeDocument/2006/relationships/hyperlink" Target="https://dailyview.tw/top100/item/24696?theme=36&amp;range=30" TargetMode="External"/><Relationship Id="rId96" Type="http://schemas.openxmlformats.org/officeDocument/2006/relationships/hyperlink" Target="https://dailyview.tw/top100/item/16084?theme=36&amp;range=30" TargetMode="External"/><Relationship Id="rId140" Type="http://schemas.openxmlformats.org/officeDocument/2006/relationships/hyperlink" Target="https://dailyview.tw/top100/item/2794?theme=36&amp;range=30" TargetMode="External"/><Relationship Id="rId161" Type="http://schemas.openxmlformats.org/officeDocument/2006/relationships/hyperlink" Target="https://dailyview.tw/top100/item/23454?theme=36&amp;range=30" TargetMode="External"/><Relationship Id="rId182" Type="http://schemas.openxmlformats.org/officeDocument/2006/relationships/hyperlink" Target="https://dailyview.tw/top100/item/18050?theme=36&amp;range=30" TargetMode="External"/><Relationship Id="rId217" Type="http://schemas.openxmlformats.org/officeDocument/2006/relationships/hyperlink" Target="https://dailyview.tw/top100/item/2801?theme=36&amp;range=30" TargetMode="External"/><Relationship Id="rId6" Type="http://schemas.openxmlformats.org/officeDocument/2006/relationships/hyperlink" Target="https://www.facebook.com/2uncle" TargetMode="External"/><Relationship Id="rId23" Type="http://schemas.openxmlformats.org/officeDocument/2006/relationships/hyperlink" Target="https://dailyview.tw/top100/item/27722?theme=36&amp;range=30" TargetMode="External"/><Relationship Id="rId119" Type="http://schemas.openxmlformats.org/officeDocument/2006/relationships/hyperlink" Target="https://dailyview.tw/top100/item/2841?theme=36&amp;range=30" TargetMode="External"/><Relationship Id="rId44" Type="http://schemas.openxmlformats.org/officeDocument/2006/relationships/hyperlink" Target="https://dailyview.tw/top100/item/12235?theme=36&amp;range=30" TargetMode="External"/><Relationship Id="rId65" Type="http://schemas.openxmlformats.org/officeDocument/2006/relationships/hyperlink" Target="https://dailyview.tw/top100/item/15398?theme=36&amp;range=30" TargetMode="External"/><Relationship Id="rId86" Type="http://schemas.openxmlformats.org/officeDocument/2006/relationships/hyperlink" Target="https://dailyview.tw/top100/item/28881?theme=36&amp;range=30" TargetMode="External"/><Relationship Id="rId130" Type="http://schemas.openxmlformats.org/officeDocument/2006/relationships/hyperlink" Target="https://dailyview.tw/top100/item/19332?theme=36&amp;range=30" TargetMode="External"/><Relationship Id="rId151" Type="http://schemas.openxmlformats.org/officeDocument/2006/relationships/hyperlink" Target="https://dailyview.tw/top100/item/3127?theme=36&amp;range=30" TargetMode="External"/><Relationship Id="rId172" Type="http://schemas.openxmlformats.org/officeDocument/2006/relationships/hyperlink" Target="https://dailyview.tw/top100/item/16627?theme=36&amp;range=30" TargetMode="External"/><Relationship Id="rId193" Type="http://schemas.openxmlformats.org/officeDocument/2006/relationships/hyperlink" Target="https://dailyview.tw/top100/item/5194?theme=36&amp;range=30" TargetMode="External"/><Relationship Id="rId207" Type="http://schemas.openxmlformats.org/officeDocument/2006/relationships/hyperlink" Target="https://dailyview.tw/top100/item/15713?theme=36&amp;range=30" TargetMode="External"/><Relationship Id="rId228" Type="http://schemas.openxmlformats.org/officeDocument/2006/relationships/hyperlink" Target="https://dailyview.tw/top100/item/9605?theme=36&amp;range=30" TargetMode="External"/><Relationship Id="rId13" Type="http://schemas.openxmlformats.org/officeDocument/2006/relationships/hyperlink" Target="https://dailyview.tw/top100/item/12004?theme=36&amp;range=30" TargetMode="External"/><Relationship Id="rId109" Type="http://schemas.openxmlformats.org/officeDocument/2006/relationships/hyperlink" Target="https://dailyview.tw/top100/item/14707?theme=36&amp;range=30" TargetMode="External"/><Relationship Id="rId34" Type="http://schemas.openxmlformats.org/officeDocument/2006/relationships/hyperlink" Target="https://dailyview.tw/top100/item/19335?theme=36&amp;range=30" TargetMode="External"/><Relationship Id="rId55" Type="http://schemas.openxmlformats.org/officeDocument/2006/relationships/hyperlink" Target="https://dailyview.tw/top100/item/10692?theme=36&amp;range=30" TargetMode="External"/><Relationship Id="rId76" Type="http://schemas.openxmlformats.org/officeDocument/2006/relationships/hyperlink" Target="https://dailyview.tw/top100/item/22683?theme=36&amp;range=30" TargetMode="External"/><Relationship Id="rId97" Type="http://schemas.openxmlformats.org/officeDocument/2006/relationships/hyperlink" Target="https://dailyview.tw/top100/item/9225?theme=36&amp;range=30" TargetMode="External"/><Relationship Id="rId120" Type="http://schemas.openxmlformats.org/officeDocument/2006/relationships/hyperlink" Target="https://dailyview.tw/top100/item/20638?theme=36&amp;range=30" TargetMode="External"/><Relationship Id="rId141" Type="http://schemas.openxmlformats.org/officeDocument/2006/relationships/hyperlink" Target="https://dailyview.tw/top100/item/23324?theme=36&amp;range=30" TargetMode="External"/><Relationship Id="rId7" Type="http://schemas.openxmlformats.org/officeDocument/2006/relationships/hyperlink" Target="https://dailyview.tw/top100/item/19379?theme=36&amp;range=30" TargetMode="External"/><Relationship Id="rId162" Type="http://schemas.openxmlformats.org/officeDocument/2006/relationships/hyperlink" Target="https://dailyview.tw/top100/item/14925?theme=36&amp;range=30" TargetMode="External"/><Relationship Id="rId183" Type="http://schemas.openxmlformats.org/officeDocument/2006/relationships/hyperlink" Target="https://dailyview.tw/top100/item/8002?theme=36&amp;range=30" TargetMode="External"/><Relationship Id="rId218" Type="http://schemas.openxmlformats.org/officeDocument/2006/relationships/hyperlink" Target="https://dailyview.tw/top100/item/21184?theme=36&amp;range=30" TargetMode="External"/><Relationship Id="rId24" Type="http://schemas.openxmlformats.org/officeDocument/2006/relationships/hyperlink" Target="https://www.facebook.com/JesseTang11/" TargetMode="External"/><Relationship Id="rId45" Type="http://schemas.openxmlformats.org/officeDocument/2006/relationships/hyperlink" Target="https://zh-tw.facebook.com/YohoFans/" TargetMode="External"/><Relationship Id="rId66" Type="http://schemas.openxmlformats.org/officeDocument/2006/relationships/hyperlink" Target="https://dailyview.tw/top100/item/3126?theme=36&amp;range=30" TargetMode="External"/><Relationship Id="rId87" Type="http://schemas.openxmlformats.org/officeDocument/2006/relationships/hyperlink" Target="https://dailyview.tw/top100/item/23323?theme=36&amp;range=30" TargetMode="External"/><Relationship Id="rId110" Type="http://schemas.openxmlformats.org/officeDocument/2006/relationships/hyperlink" Target="https://dailyview.tw/top100/item/11956?theme=36&amp;range=30" TargetMode="External"/><Relationship Id="rId131" Type="http://schemas.openxmlformats.org/officeDocument/2006/relationships/hyperlink" Target="https://dailyview.tw/top100/item/16551?theme=36&amp;range=30" TargetMode="External"/><Relationship Id="rId152" Type="http://schemas.openxmlformats.org/officeDocument/2006/relationships/hyperlink" Target="https://dailyview.tw/top100/item/1259?theme=36&amp;range=30" TargetMode="External"/><Relationship Id="rId173" Type="http://schemas.openxmlformats.org/officeDocument/2006/relationships/hyperlink" Target="https://dailyview.tw/top100/item/18059?theme=36&amp;range=30" TargetMode="External"/><Relationship Id="rId194" Type="http://schemas.openxmlformats.org/officeDocument/2006/relationships/hyperlink" Target="https://dailyview.tw/top100/item/23580?theme=36&amp;range=30" TargetMode="External"/><Relationship Id="rId208" Type="http://schemas.openxmlformats.org/officeDocument/2006/relationships/hyperlink" Target="https://dailyview.tw/top100/item/23331?theme=36&amp;range=30" TargetMode="External"/><Relationship Id="rId229" Type="http://schemas.openxmlformats.org/officeDocument/2006/relationships/hyperlink" Target="https://dailyview.tw/top100/item/23445?theme=36&amp;range=30" TargetMode="External"/><Relationship Id="rId14" Type="http://schemas.openxmlformats.org/officeDocument/2006/relationships/hyperlink" Target="https://www.facebook.com/capoocat/" TargetMode="External"/><Relationship Id="rId35" Type="http://schemas.openxmlformats.org/officeDocument/2006/relationships/hyperlink" Target="https://dailyview.tw/top100/item/14754?theme=36&amp;range=30" TargetMode="External"/><Relationship Id="rId56" Type="http://schemas.openxmlformats.org/officeDocument/2006/relationships/hyperlink" Target="https://dailyview.tw/top100/item/1274?theme=36&amp;range=30" TargetMode="External"/><Relationship Id="rId77" Type="http://schemas.openxmlformats.org/officeDocument/2006/relationships/hyperlink" Target="https://dailyview.tw/top100/item/20219?theme=36&amp;range=30" TargetMode="External"/><Relationship Id="rId100" Type="http://schemas.openxmlformats.org/officeDocument/2006/relationships/hyperlink" Target="https://dailyview.tw/top100/item/17762?theme=36&amp;range=30" TargetMode="External"/><Relationship Id="rId8" Type="http://schemas.openxmlformats.org/officeDocument/2006/relationships/hyperlink" Target="https://www.facebook.com/tsaigray2018" TargetMode="External"/><Relationship Id="rId98" Type="http://schemas.openxmlformats.org/officeDocument/2006/relationships/hyperlink" Target="https://dailyview.tw/top100/item/2804?theme=36&amp;range=30" TargetMode="External"/><Relationship Id="rId121" Type="http://schemas.openxmlformats.org/officeDocument/2006/relationships/hyperlink" Target="https://dailyview.tw/top100/item/27391?theme=36&amp;range=30" TargetMode="External"/><Relationship Id="rId142" Type="http://schemas.openxmlformats.org/officeDocument/2006/relationships/hyperlink" Target="https://dailyview.tw/top100/item/23513?theme=36&amp;range=30" TargetMode="External"/><Relationship Id="rId163" Type="http://schemas.openxmlformats.org/officeDocument/2006/relationships/hyperlink" Target="https://dailyview.tw/top100/item/15650?theme=36&amp;range=30" TargetMode="External"/><Relationship Id="rId184" Type="http://schemas.openxmlformats.org/officeDocument/2006/relationships/hyperlink" Target="https://dailyview.tw/top100/item/23465?theme=36&amp;range=30" TargetMode="External"/><Relationship Id="rId219" Type="http://schemas.openxmlformats.org/officeDocument/2006/relationships/hyperlink" Target="https://dailyview.tw/top100/item/12992?theme=36&amp;range=30" TargetMode="External"/><Relationship Id="rId25" Type="http://schemas.openxmlformats.org/officeDocument/2006/relationships/hyperlink" Target="https://dailyview.tw/top100/item/1271?theme=36&amp;range=30" TargetMode="External"/><Relationship Id="rId46" Type="http://schemas.openxmlformats.org/officeDocument/2006/relationships/hyperlink" Target="https://dailyview.tw/top100/item/18047?theme=36&amp;range=30" TargetMode="External"/><Relationship Id="rId67" Type="http://schemas.openxmlformats.org/officeDocument/2006/relationships/hyperlink" Target="https://dailyview.tw/top100/item/1280?theme=36&amp;range=30" TargetMode="External"/><Relationship Id="rId116" Type="http://schemas.openxmlformats.org/officeDocument/2006/relationships/hyperlink" Target="https://dailyview.tw/top100/item/1250?theme=36&amp;range=30" TargetMode="External"/><Relationship Id="rId137" Type="http://schemas.openxmlformats.org/officeDocument/2006/relationships/hyperlink" Target="https://dailyview.tw/top100/item/16625?theme=36&amp;range=30" TargetMode="External"/><Relationship Id="rId158" Type="http://schemas.openxmlformats.org/officeDocument/2006/relationships/hyperlink" Target="https://dailyview.tw/top100/item/13080?theme=36&amp;range=30" TargetMode="External"/><Relationship Id="rId20" Type="http://schemas.openxmlformats.org/officeDocument/2006/relationships/hyperlink" Target="https://www.facebook.com/people/%E6%99%9A%E5%AE%89%E5%B0%8F%E9%9B%9E/100063918991238/" TargetMode="External"/><Relationship Id="rId41" Type="http://schemas.openxmlformats.org/officeDocument/2006/relationships/hyperlink" Target="https://dailyview.tw/top100/item/26853?theme=36&amp;range=30" TargetMode="External"/><Relationship Id="rId62" Type="http://schemas.openxmlformats.org/officeDocument/2006/relationships/hyperlink" Target="https://dailyview.tw/top100/item/11950?theme=36&amp;range=30" TargetMode="External"/><Relationship Id="rId83" Type="http://schemas.openxmlformats.org/officeDocument/2006/relationships/hyperlink" Target="https://dailyview.tw/top100/item/23575?theme=36&amp;range=30" TargetMode="External"/><Relationship Id="rId88" Type="http://schemas.openxmlformats.org/officeDocument/2006/relationships/hyperlink" Target="https://dailyview.tw/top100/item/11740?theme=36&amp;range=30" TargetMode="External"/><Relationship Id="rId111" Type="http://schemas.openxmlformats.org/officeDocument/2006/relationships/hyperlink" Target="https://dailyview.tw/top100/item/23322?theme=36&amp;range=30" TargetMode="External"/><Relationship Id="rId132" Type="http://schemas.openxmlformats.org/officeDocument/2006/relationships/hyperlink" Target="https://dailyview.tw/top100/item/14192?theme=36&amp;range=30" TargetMode="External"/><Relationship Id="rId153" Type="http://schemas.openxmlformats.org/officeDocument/2006/relationships/hyperlink" Target="https://dailyview.tw/top100/item/14833?theme=36&amp;range=30" TargetMode="External"/><Relationship Id="rId174" Type="http://schemas.openxmlformats.org/officeDocument/2006/relationships/hyperlink" Target="https://dailyview.tw/top100/item/1256?theme=36&amp;range=30" TargetMode="External"/><Relationship Id="rId179" Type="http://schemas.openxmlformats.org/officeDocument/2006/relationships/hyperlink" Target="https://dailyview.tw/top100/item/23423?theme=36&amp;range=30" TargetMode="External"/><Relationship Id="rId195" Type="http://schemas.openxmlformats.org/officeDocument/2006/relationships/hyperlink" Target="https://dailyview.tw/top100/item/12996?theme=36&amp;range=30" TargetMode="External"/><Relationship Id="rId209" Type="http://schemas.openxmlformats.org/officeDocument/2006/relationships/hyperlink" Target="https://dailyview.tw/top100/item/23602?theme=36&amp;range=30" TargetMode="External"/><Relationship Id="rId190" Type="http://schemas.openxmlformats.org/officeDocument/2006/relationships/hyperlink" Target="https://dailyview.tw/top100/item/2778?theme=36&amp;range=30" TargetMode="External"/><Relationship Id="rId204" Type="http://schemas.openxmlformats.org/officeDocument/2006/relationships/hyperlink" Target="https://dailyview.tw/top100/item/15718?theme=36&amp;range=30" TargetMode="External"/><Relationship Id="rId220" Type="http://schemas.openxmlformats.org/officeDocument/2006/relationships/hyperlink" Target="https://dailyview.tw/top100/item/11738?theme=36&amp;range=30" TargetMode="External"/><Relationship Id="rId225" Type="http://schemas.openxmlformats.org/officeDocument/2006/relationships/hyperlink" Target="https://dailyview.tw/top100/item/23330?theme=36&amp;range=30" TargetMode="External"/><Relationship Id="rId15" Type="http://schemas.openxmlformats.org/officeDocument/2006/relationships/hyperlink" Target="https://dailyview.tw/top100/item/3047?theme=36&amp;range=30" TargetMode="External"/><Relationship Id="rId36" Type="http://schemas.openxmlformats.org/officeDocument/2006/relationships/hyperlink" Target="https://www.facebook.com/ginnyhoo/" TargetMode="External"/><Relationship Id="rId57" Type="http://schemas.openxmlformats.org/officeDocument/2006/relationships/hyperlink" Target="https://dailyview.tw/top100/item/27090?theme=36&amp;range=30" TargetMode="External"/><Relationship Id="rId106" Type="http://schemas.openxmlformats.org/officeDocument/2006/relationships/hyperlink" Target="https://dailyview.tw/top100/item/2787?theme=36&amp;range=30" TargetMode="External"/><Relationship Id="rId127" Type="http://schemas.openxmlformats.org/officeDocument/2006/relationships/hyperlink" Target="https://dailyview.tw/top100/item/9606?theme=36&amp;range=30" TargetMode="External"/><Relationship Id="rId10" Type="http://schemas.openxmlformats.org/officeDocument/2006/relationships/hyperlink" Target="https://www.facebook.com/cheapAOE" TargetMode="External"/><Relationship Id="rId31" Type="http://schemas.openxmlformats.org/officeDocument/2006/relationships/hyperlink" Target="https://www.facebook.com/daptoper" TargetMode="External"/><Relationship Id="rId52" Type="http://schemas.openxmlformats.org/officeDocument/2006/relationships/hyperlink" Target="https://dailyview.tw/top100/item/22461?theme=36&amp;range=30" TargetMode="External"/><Relationship Id="rId73" Type="http://schemas.openxmlformats.org/officeDocument/2006/relationships/hyperlink" Target="https://dailyview.tw/top100/item/3117?theme=36&amp;range=30" TargetMode="External"/><Relationship Id="rId78" Type="http://schemas.openxmlformats.org/officeDocument/2006/relationships/hyperlink" Target="https://dailyview.tw/top100/item/2807?theme=36&amp;range=30" TargetMode="External"/><Relationship Id="rId94" Type="http://schemas.openxmlformats.org/officeDocument/2006/relationships/hyperlink" Target="https://dailyview.tw/top100/item/14264?theme=36&amp;range=30" TargetMode="External"/><Relationship Id="rId99" Type="http://schemas.openxmlformats.org/officeDocument/2006/relationships/hyperlink" Target="https://dailyview.tw/top100/item/2819?theme=36&amp;range=30" TargetMode="External"/><Relationship Id="rId101" Type="http://schemas.openxmlformats.org/officeDocument/2006/relationships/hyperlink" Target="https://dailyview.tw/top100/item/20927?theme=36&amp;range=30" TargetMode="External"/><Relationship Id="rId122" Type="http://schemas.openxmlformats.org/officeDocument/2006/relationships/hyperlink" Target="https://dailyview.tw/top100/item/18043?theme=36&amp;range=30" TargetMode="External"/><Relationship Id="rId143" Type="http://schemas.openxmlformats.org/officeDocument/2006/relationships/hyperlink" Target="https://dailyview.tw/top100/item/23340?theme=36&amp;range=30" TargetMode="External"/><Relationship Id="rId148" Type="http://schemas.openxmlformats.org/officeDocument/2006/relationships/hyperlink" Target="https://dailyview.tw/top100/item/15719?theme=36&amp;range=30" TargetMode="External"/><Relationship Id="rId164" Type="http://schemas.openxmlformats.org/officeDocument/2006/relationships/hyperlink" Target="https://dailyview.tw/top100/item/2472?theme=36&amp;range=30" TargetMode="External"/><Relationship Id="rId169" Type="http://schemas.openxmlformats.org/officeDocument/2006/relationships/hyperlink" Target="https://dailyview.tw/top100/item/14460?theme=36&amp;range=30" TargetMode="External"/><Relationship Id="rId185" Type="http://schemas.openxmlformats.org/officeDocument/2006/relationships/hyperlink" Target="https://dailyview.tw/top100/item/20920?theme=36&amp;range=30" TargetMode="External"/><Relationship Id="rId4" Type="http://schemas.openxmlformats.org/officeDocument/2006/relationships/hyperlink" Target="https://www.facebook.com/WithGaLoveTaiwan" TargetMode="External"/><Relationship Id="rId9" Type="http://schemas.openxmlformats.org/officeDocument/2006/relationships/hyperlink" Target="https://dailyview.tw/top100/item/14457?theme=36&amp;range=30" TargetMode="External"/><Relationship Id="rId180" Type="http://schemas.openxmlformats.org/officeDocument/2006/relationships/hyperlink" Target="https://dailyview.tw/top100/item/12003?theme=36&amp;range=30" TargetMode="External"/><Relationship Id="rId210" Type="http://schemas.openxmlformats.org/officeDocument/2006/relationships/hyperlink" Target="https://dailyview.tw/top100/item/15723?theme=36&amp;range=30" TargetMode="External"/><Relationship Id="rId215" Type="http://schemas.openxmlformats.org/officeDocument/2006/relationships/hyperlink" Target="https://dailyview.tw/top100/item/1266?theme=36&amp;range=30" TargetMode="External"/><Relationship Id="rId26" Type="http://schemas.openxmlformats.org/officeDocument/2006/relationships/hyperlink" Target="https://www.facebook.com/Wackyboys.Fans" TargetMode="External"/><Relationship Id="rId47" Type="http://schemas.openxmlformats.org/officeDocument/2006/relationships/hyperlink" Target="https://dailyview.tw/top100/item/28879?theme=36&amp;range=30" TargetMode="External"/><Relationship Id="rId68" Type="http://schemas.openxmlformats.org/officeDocument/2006/relationships/hyperlink" Target="https://dailyview.tw/top100/item/4745?theme=36&amp;range=30" TargetMode="External"/><Relationship Id="rId89" Type="http://schemas.openxmlformats.org/officeDocument/2006/relationships/hyperlink" Target="https://dailyview.tw/top100/item/13874?theme=36&amp;range=30" TargetMode="External"/><Relationship Id="rId112" Type="http://schemas.openxmlformats.org/officeDocument/2006/relationships/hyperlink" Target="https://dailyview.tw/top100/item/23338?theme=36&amp;range=30" TargetMode="External"/><Relationship Id="rId133" Type="http://schemas.openxmlformats.org/officeDocument/2006/relationships/hyperlink" Target="https://dailyview.tw/top100/item/23325?theme=36&amp;range=30" TargetMode="External"/><Relationship Id="rId154" Type="http://schemas.openxmlformats.org/officeDocument/2006/relationships/hyperlink" Target="https://dailyview.tw/top100/item/1254?theme=36&amp;range=30" TargetMode="External"/><Relationship Id="rId175" Type="http://schemas.openxmlformats.org/officeDocument/2006/relationships/hyperlink" Target="https://dailyview.tw/top100/item/6378?theme=36&amp;range=30" TargetMode="External"/><Relationship Id="rId196" Type="http://schemas.openxmlformats.org/officeDocument/2006/relationships/hyperlink" Target="https://dailyview.tw/top100/item/19333?theme=36&amp;range=30" TargetMode="External"/><Relationship Id="rId200" Type="http://schemas.openxmlformats.org/officeDocument/2006/relationships/hyperlink" Target="https://dailyview.tw/top100/item/18072?theme=36&amp;range=30" TargetMode="External"/><Relationship Id="rId16" Type="http://schemas.openxmlformats.org/officeDocument/2006/relationships/hyperlink" Target="https://www.facebook.com/UseUrBrainPlz/" TargetMode="External"/><Relationship Id="rId221" Type="http://schemas.openxmlformats.org/officeDocument/2006/relationships/hyperlink" Target="https://dailyview.tw/top100/item/1279?theme=36&amp;range=30" TargetMode="External"/><Relationship Id="rId37" Type="http://schemas.openxmlformats.org/officeDocument/2006/relationships/hyperlink" Target="https://dailyview.tw/top100/item/13079?theme=36&amp;range=30" TargetMode="External"/><Relationship Id="rId58" Type="http://schemas.openxmlformats.org/officeDocument/2006/relationships/hyperlink" Target="https://dailyview.tw/top100/item/23778?theme=36&amp;range=30" TargetMode="External"/><Relationship Id="rId79" Type="http://schemas.openxmlformats.org/officeDocument/2006/relationships/hyperlink" Target="https://dailyview.tw/top100/item/12056?theme=36&amp;range=30" TargetMode="External"/><Relationship Id="rId102" Type="http://schemas.openxmlformats.org/officeDocument/2006/relationships/hyperlink" Target="https://dailyview.tw/top100/item/23421?theme=36&amp;range=30" TargetMode="External"/><Relationship Id="rId123" Type="http://schemas.openxmlformats.org/officeDocument/2006/relationships/hyperlink" Target="https://dailyview.tw/top100/item/15497?theme=36&amp;range=30" TargetMode="External"/><Relationship Id="rId144" Type="http://schemas.openxmlformats.org/officeDocument/2006/relationships/hyperlink" Target="https://dailyview.tw/top100/item/15716?theme=36&amp;range=30" TargetMode="External"/><Relationship Id="rId90" Type="http://schemas.openxmlformats.org/officeDocument/2006/relationships/hyperlink" Target="https://dailyview.tw/top100/item/3673?theme=36&amp;range=30" TargetMode="External"/><Relationship Id="rId165" Type="http://schemas.openxmlformats.org/officeDocument/2006/relationships/hyperlink" Target="https://dailyview.tw/top100/item/12993?theme=36&amp;range=30" TargetMode="External"/><Relationship Id="rId186" Type="http://schemas.openxmlformats.org/officeDocument/2006/relationships/hyperlink" Target="https://dailyview.tw/top100/item/23583?theme=36&amp;range=30" TargetMode="External"/><Relationship Id="rId211" Type="http://schemas.openxmlformats.org/officeDocument/2006/relationships/hyperlink" Target="https://dailyview.tw/top100/item/19377?theme=36&amp;range=30" TargetMode="External"/><Relationship Id="rId27" Type="http://schemas.openxmlformats.org/officeDocument/2006/relationships/hyperlink" Target="https://dailyview.tw/top100/item/7805?theme=36&amp;range=30" TargetMode="External"/><Relationship Id="rId48" Type="http://schemas.openxmlformats.org/officeDocument/2006/relationships/hyperlink" Target="https://www.facebook.com/djmazetw/" TargetMode="External"/><Relationship Id="rId69" Type="http://schemas.openxmlformats.org/officeDocument/2006/relationships/hyperlink" Target="https://dailyview.tw/top100/item/12002?theme=36&amp;range=30" TargetMode="External"/><Relationship Id="rId113" Type="http://schemas.openxmlformats.org/officeDocument/2006/relationships/hyperlink" Target="https://dailyview.tw/top100/item/19362?theme=36&amp;range=30" TargetMode="External"/><Relationship Id="rId134" Type="http://schemas.openxmlformats.org/officeDocument/2006/relationships/hyperlink" Target="https://dailyview.tw/top100/item/23333?theme=36&amp;range=30" TargetMode="External"/><Relationship Id="rId80" Type="http://schemas.openxmlformats.org/officeDocument/2006/relationships/hyperlink" Target="https://dailyview.tw/top100/item/12056?theme=36&amp;range=30" TargetMode="External"/><Relationship Id="rId155" Type="http://schemas.openxmlformats.org/officeDocument/2006/relationships/hyperlink" Target="https://dailyview.tw/top100/item/11946?theme=36&amp;range=30" TargetMode="External"/><Relationship Id="rId176" Type="http://schemas.openxmlformats.org/officeDocument/2006/relationships/hyperlink" Target="https://dailyview.tw/top100/item/19364?theme=36&amp;range=30" TargetMode="External"/><Relationship Id="rId197" Type="http://schemas.openxmlformats.org/officeDocument/2006/relationships/hyperlink" Target="https://dailyview.tw/top100/item/23411?theme=36&amp;range=30" TargetMode="External"/><Relationship Id="rId201" Type="http://schemas.openxmlformats.org/officeDocument/2006/relationships/hyperlink" Target="https://dailyview.tw/top100/item/23505?theme=36&amp;range=30" TargetMode="External"/><Relationship Id="rId222" Type="http://schemas.openxmlformats.org/officeDocument/2006/relationships/hyperlink" Target="https://dailyview.tw/top100/item/23418?theme=36&amp;range=30" TargetMode="External"/><Relationship Id="rId17" Type="http://schemas.openxmlformats.org/officeDocument/2006/relationships/hyperlink" Target="https://dailyview.tw/top100/item/21386?theme=36&amp;range=30" TargetMode="External"/><Relationship Id="rId38" Type="http://schemas.openxmlformats.org/officeDocument/2006/relationships/hyperlink" Target="https://www.facebook.com/namewee/" TargetMode="External"/><Relationship Id="rId59" Type="http://schemas.openxmlformats.org/officeDocument/2006/relationships/hyperlink" Target="https://dailyview.tw/top100/item/1255?theme=36&amp;range=30" TargetMode="External"/><Relationship Id="rId103" Type="http://schemas.openxmlformats.org/officeDocument/2006/relationships/hyperlink" Target="https://dailyview.tw/top100/item/16250?theme=36&amp;range=30" TargetMode="External"/><Relationship Id="rId124" Type="http://schemas.openxmlformats.org/officeDocument/2006/relationships/hyperlink" Target="https://dailyview.tw/top100/item/19318?theme=36&amp;range=30" TargetMode="External"/><Relationship Id="rId70" Type="http://schemas.openxmlformats.org/officeDocument/2006/relationships/hyperlink" Target="https://dailyview.tw/top100/item/12280?theme=36&amp;range=30" TargetMode="External"/><Relationship Id="rId91" Type="http://schemas.openxmlformats.org/officeDocument/2006/relationships/hyperlink" Target="https://dailyview.tw/top100/item/24695?theme=36&amp;range=30" TargetMode="External"/><Relationship Id="rId145" Type="http://schemas.openxmlformats.org/officeDocument/2006/relationships/hyperlink" Target="https://dailyview.tw/top100/item/16108?theme=36&amp;range=30" TargetMode="External"/><Relationship Id="rId166" Type="http://schemas.openxmlformats.org/officeDocument/2006/relationships/hyperlink" Target="https://dailyview.tw/top100/item/23444?theme=36&amp;range=30" TargetMode="External"/><Relationship Id="rId187" Type="http://schemas.openxmlformats.org/officeDocument/2006/relationships/hyperlink" Target="https://dailyview.tw/top100/item/3216?theme=36&amp;range=30" TargetMode="External"/><Relationship Id="rId1" Type="http://schemas.openxmlformats.org/officeDocument/2006/relationships/hyperlink" Target="https://www.facebook.com/people/%E9%A3%86%E6%8D%8D/100044226139684/" TargetMode="External"/><Relationship Id="rId212" Type="http://schemas.openxmlformats.org/officeDocument/2006/relationships/hyperlink" Target="https://dailyview.tw/top100/item/2802?theme=36&amp;range=30" TargetMode="External"/><Relationship Id="rId28" Type="http://schemas.openxmlformats.org/officeDocument/2006/relationships/hyperlink" Target="https://www.facebook.com/DinTerlol/" TargetMode="External"/><Relationship Id="rId49" Type="http://schemas.openxmlformats.org/officeDocument/2006/relationships/hyperlink" Target="https://dailyview.tw/top100/item/2495?theme=36&amp;range=30" TargetMode="External"/><Relationship Id="rId114" Type="http://schemas.openxmlformats.org/officeDocument/2006/relationships/hyperlink" Target="https://dailyview.tw/top100/item/18052?theme=36&amp;range=30" TargetMode="External"/><Relationship Id="rId60" Type="http://schemas.openxmlformats.org/officeDocument/2006/relationships/hyperlink" Target="https://dailyview.tw/top100/item/18045?theme=36&amp;range=30" TargetMode="External"/><Relationship Id="rId81" Type="http://schemas.openxmlformats.org/officeDocument/2006/relationships/hyperlink" Target="https://dailyview.tw/top100/item/12056?theme=36&amp;range=30" TargetMode="External"/><Relationship Id="rId135" Type="http://schemas.openxmlformats.org/officeDocument/2006/relationships/hyperlink" Target="https://dailyview.tw/top100/item/1275?theme=36&amp;range=30" TargetMode="External"/><Relationship Id="rId156" Type="http://schemas.openxmlformats.org/officeDocument/2006/relationships/hyperlink" Target="https://dailyview.tw/top100/item/20925?theme=36&amp;range=30" TargetMode="External"/><Relationship Id="rId177" Type="http://schemas.openxmlformats.org/officeDocument/2006/relationships/hyperlink" Target="https://dailyview.tw/top100/item/2816?theme=36&amp;range=30" TargetMode="External"/><Relationship Id="rId198" Type="http://schemas.openxmlformats.org/officeDocument/2006/relationships/hyperlink" Target="https://dailyview.tw/top100/item/3694?theme=36&amp;range=30" TargetMode="External"/><Relationship Id="rId202" Type="http://schemas.openxmlformats.org/officeDocument/2006/relationships/hyperlink" Target="https://dailyview.tw/top100/item/23577?theme=36&amp;range=30" TargetMode="External"/><Relationship Id="rId223" Type="http://schemas.openxmlformats.org/officeDocument/2006/relationships/hyperlink" Target="https://dailyview.tw/top100/item/23424?theme=36&amp;range=30" TargetMode="External"/><Relationship Id="rId18" Type="http://schemas.openxmlformats.org/officeDocument/2006/relationships/hyperlink" Target="https://zh-tw.facebook.com/ZhongMingXuan/" TargetMode="External"/><Relationship Id="rId39" Type="http://schemas.openxmlformats.org/officeDocument/2006/relationships/hyperlink" Target="https://dailyview.tw/top100/item/3677?theme=36&amp;range=30" TargetMode="External"/><Relationship Id="rId50" Type="http://schemas.openxmlformats.org/officeDocument/2006/relationships/hyperlink" Target="https://www.facebook.com/froggychiu/" TargetMode="External"/><Relationship Id="rId104" Type="http://schemas.openxmlformats.org/officeDocument/2006/relationships/hyperlink" Target="https://dailyview.tw/top100/item/13075?theme=36&amp;range=30" TargetMode="External"/><Relationship Id="rId125" Type="http://schemas.openxmlformats.org/officeDocument/2006/relationships/hyperlink" Target="https://dailyview.tw/top100/item/12984?theme=36&amp;range=30" TargetMode="External"/><Relationship Id="rId146" Type="http://schemas.openxmlformats.org/officeDocument/2006/relationships/hyperlink" Target="https://dailyview.tw/top100/item/2824?theme=36&amp;range=30" TargetMode="External"/><Relationship Id="rId167" Type="http://schemas.openxmlformats.org/officeDocument/2006/relationships/hyperlink" Target="https://dailyview.tw/top100/item/9446?theme=36&amp;range=30" TargetMode="External"/><Relationship Id="rId188" Type="http://schemas.openxmlformats.org/officeDocument/2006/relationships/hyperlink" Target="https://dailyview.tw/top100/item/12995?theme=36&amp;range=30" TargetMode="External"/><Relationship Id="rId71" Type="http://schemas.openxmlformats.org/officeDocument/2006/relationships/hyperlink" Target="https://dailyview.tw/top100/item/219?theme=36&amp;range=30" TargetMode="External"/><Relationship Id="rId92" Type="http://schemas.openxmlformats.org/officeDocument/2006/relationships/hyperlink" Target="https://dailyview.tw/top100/item/19309?theme=36&amp;range=30" TargetMode="External"/><Relationship Id="rId213" Type="http://schemas.openxmlformats.org/officeDocument/2006/relationships/hyperlink" Target="https://dailyview.tw/top100/item/27073?theme=36&amp;range=30" TargetMode="External"/><Relationship Id="rId2" Type="http://schemas.openxmlformats.org/officeDocument/2006/relationships/hyperlink" Target="https://dailyview.tw/top100/item/1247?theme=36&amp;range=30" TargetMode="External"/><Relationship Id="rId29" Type="http://schemas.openxmlformats.org/officeDocument/2006/relationships/hyperlink" Target="https://dailyview.tw/top100/item/2798?theme=36&amp;range=30" TargetMode="External"/><Relationship Id="rId40" Type="http://schemas.openxmlformats.org/officeDocument/2006/relationships/hyperlink" Target="https://www.facebook.com/andywang1994x/" TargetMode="External"/><Relationship Id="rId115" Type="http://schemas.openxmlformats.org/officeDocument/2006/relationships/hyperlink" Target="https://dailyview.tw/top100/item/18052?theme=36&amp;range=30" TargetMode="External"/><Relationship Id="rId136" Type="http://schemas.openxmlformats.org/officeDocument/2006/relationships/hyperlink" Target="https://dailyview.tw/top100/item/2818?theme=36&amp;range=30" TargetMode="External"/><Relationship Id="rId157" Type="http://schemas.openxmlformats.org/officeDocument/2006/relationships/hyperlink" Target="https://dailyview.tw/top100/item/11914?theme=36&amp;range=30" TargetMode="External"/><Relationship Id="rId178" Type="http://schemas.openxmlformats.org/officeDocument/2006/relationships/hyperlink" Target="https://dailyview.tw/top100/item/23584?theme=36&amp;range=30" TargetMode="External"/><Relationship Id="rId61" Type="http://schemas.openxmlformats.org/officeDocument/2006/relationships/hyperlink" Target="https://dailyview.tw/top100/item/22984?theme=36&amp;range=30" TargetMode="External"/><Relationship Id="rId82" Type="http://schemas.openxmlformats.org/officeDocument/2006/relationships/hyperlink" Target="https://dailyview.tw/top100/item/23347?theme=36&amp;range=30" TargetMode="External"/><Relationship Id="rId199" Type="http://schemas.openxmlformats.org/officeDocument/2006/relationships/hyperlink" Target="https://dailyview.tw/top100/item/18053?theme=36&amp;range=30" TargetMode="External"/><Relationship Id="rId203" Type="http://schemas.openxmlformats.org/officeDocument/2006/relationships/hyperlink" Target="https://dailyview.tw/top100/item/18063?theme=36&amp;range=30" TargetMode="External"/><Relationship Id="rId19" Type="http://schemas.openxmlformats.org/officeDocument/2006/relationships/hyperlink" Target="https://dailyview.tw/top100/item/1257?theme=36&amp;range=30" TargetMode="External"/><Relationship Id="rId224" Type="http://schemas.openxmlformats.org/officeDocument/2006/relationships/hyperlink" Target="https://dailyview.tw/top100/item/19365?theme=36&amp;range=30" TargetMode="External"/><Relationship Id="rId30" Type="http://schemas.openxmlformats.org/officeDocument/2006/relationships/hyperlink" Target="https://dailyview.tw/top100/item/27721?theme=36&amp;range=30" TargetMode="External"/><Relationship Id="rId105" Type="http://schemas.openxmlformats.org/officeDocument/2006/relationships/hyperlink" Target="https://dailyview.tw/top100/item/21936?theme=36&amp;range=30" TargetMode="External"/><Relationship Id="rId126" Type="http://schemas.openxmlformats.org/officeDocument/2006/relationships/hyperlink" Target="https://dailyview.tw/top100/item/23595?theme=36&amp;range=30" TargetMode="External"/><Relationship Id="rId147" Type="http://schemas.openxmlformats.org/officeDocument/2006/relationships/hyperlink" Target="https://dailyview.tw/top100/item/16410?theme=36&amp;range=30" TargetMode="External"/><Relationship Id="rId168" Type="http://schemas.openxmlformats.org/officeDocument/2006/relationships/hyperlink" Target="https://dailyview.tw/top100/item/8642?theme=36&amp;range=30" TargetMode="External"/><Relationship Id="rId51" Type="http://schemas.openxmlformats.org/officeDocument/2006/relationships/hyperlink" Target="https://dailyview.tw/top100/item/7651?theme=36&amp;range=30" TargetMode="External"/><Relationship Id="rId72" Type="http://schemas.openxmlformats.org/officeDocument/2006/relationships/hyperlink" Target="https://dailyview.tw/top100/item/2786?theme=36&amp;range=30" TargetMode="External"/><Relationship Id="rId93" Type="http://schemas.openxmlformats.org/officeDocument/2006/relationships/hyperlink" Target="https://dailyview.tw/top100/item/3084?theme=36&amp;range=30" TargetMode="External"/><Relationship Id="rId189" Type="http://schemas.openxmlformats.org/officeDocument/2006/relationships/hyperlink" Target="https://dailyview.tw/top100/item/18062?theme=36&amp;range=30" TargetMode="External"/><Relationship Id="rId3" Type="http://schemas.openxmlformats.org/officeDocument/2006/relationships/hyperlink" Target="https://www.facebook.com/notorious.taiwan" TargetMode="External"/><Relationship Id="rId214" Type="http://schemas.openxmlformats.org/officeDocument/2006/relationships/hyperlink" Target="https://dailyview.tw/top100/item/18049?theme=36&amp;range=30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tagram.com/howhowhasfriends" TargetMode="External"/><Relationship Id="rId21" Type="http://schemas.openxmlformats.org/officeDocument/2006/relationships/hyperlink" Target="https://www.instagram.com/sandykaka_/" TargetMode="External"/><Relationship Id="rId42" Type="http://schemas.openxmlformats.org/officeDocument/2006/relationships/hyperlink" Target="https://www.instagram.com/twodeerman/" TargetMode="External"/><Relationship Id="rId47" Type="http://schemas.openxmlformats.org/officeDocument/2006/relationships/hyperlink" Target="https://www.instagram.com/k3okii/" TargetMode="External"/><Relationship Id="rId63" Type="http://schemas.openxmlformats.org/officeDocument/2006/relationships/hyperlink" Target="https://www.instagram.com/patrickliu0721/" TargetMode="External"/><Relationship Id="rId68" Type="http://schemas.openxmlformats.org/officeDocument/2006/relationships/hyperlink" Target="https://www.instagram.com/imseriou/" TargetMode="External"/><Relationship Id="rId84" Type="http://schemas.openxmlformats.org/officeDocument/2006/relationships/hyperlink" Target="https://www.instagram.com/arielsvlog_816/" TargetMode="External"/><Relationship Id="rId89" Type="http://schemas.openxmlformats.org/officeDocument/2006/relationships/hyperlink" Target="https://www.instagram.com/hannainjp/" TargetMode="External"/><Relationship Id="rId16" Type="http://schemas.openxmlformats.org/officeDocument/2006/relationships/hyperlink" Target="https://www.instagram.com/ladyflavor_cui/" TargetMode="External"/><Relationship Id="rId11" Type="http://schemas.openxmlformats.org/officeDocument/2006/relationships/hyperlink" Target="https://www.instagram.com/soybeanmilk_cat/" TargetMode="External"/><Relationship Id="rId32" Type="http://schemas.openxmlformats.org/officeDocument/2006/relationships/hyperlink" Target="https://www.instagram.com/sandymandy_official/" TargetMode="External"/><Relationship Id="rId37" Type="http://schemas.openxmlformats.org/officeDocument/2006/relationships/hyperlink" Target="https://www.instagram.com/lingin1209/" TargetMode="External"/><Relationship Id="rId53" Type="http://schemas.openxmlformats.org/officeDocument/2006/relationships/hyperlink" Target="https://www.instagram.com/lessonsfrommovies/" TargetMode="External"/><Relationship Id="rId58" Type="http://schemas.openxmlformats.org/officeDocument/2006/relationships/hyperlink" Target="https://www.instagram.com/achusan0817/" TargetMode="External"/><Relationship Id="rId74" Type="http://schemas.openxmlformats.org/officeDocument/2006/relationships/hyperlink" Target="https://www.instagram.com/hooleefun/" TargetMode="External"/><Relationship Id="rId79" Type="http://schemas.openxmlformats.org/officeDocument/2006/relationships/hyperlink" Target="https://www.instagram.com/nini_food0822/" TargetMode="External"/><Relationship Id="rId102" Type="http://schemas.openxmlformats.org/officeDocument/2006/relationships/hyperlink" Target="https://www.instagram.com/qqe_52772/" TargetMode="External"/><Relationship Id="rId5" Type="http://schemas.openxmlformats.org/officeDocument/2006/relationships/hyperlink" Target="https://www.instagram.com/1006nk/" TargetMode="External"/><Relationship Id="rId90" Type="http://schemas.openxmlformats.org/officeDocument/2006/relationships/hyperlink" Target="https://www.instagram.com/ruruspiano/" TargetMode="External"/><Relationship Id="rId95" Type="http://schemas.openxmlformats.org/officeDocument/2006/relationships/hyperlink" Target="https://www.instagram.com/howeat219/" TargetMode="External"/><Relationship Id="rId22" Type="http://schemas.openxmlformats.org/officeDocument/2006/relationships/hyperlink" Target="https://www.instagram.com/power3067830678/" TargetMode="External"/><Relationship Id="rId27" Type="http://schemas.openxmlformats.org/officeDocument/2006/relationships/hyperlink" Target="https://www.instagram.com/davio_magic/" TargetMode="External"/><Relationship Id="rId43" Type="http://schemas.openxmlformats.org/officeDocument/2006/relationships/hyperlink" Target="https://www.instagram.com/dannybeeech/" TargetMode="External"/><Relationship Id="rId48" Type="http://schemas.openxmlformats.org/officeDocument/2006/relationships/hyperlink" Target="https://www.instagram.com/jaychang0127/" TargetMode="External"/><Relationship Id="rId64" Type="http://schemas.openxmlformats.org/officeDocument/2006/relationships/hyperlink" Target="https://www.instagram.com/kevin0204660/" TargetMode="External"/><Relationship Id="rId69" Type="http://schemas.openxmlformats.org/officeDocument/2006/relationships/hyperlink" Target="https://www.instagram.com/lamashania/" TargetMode="External"/><Relationship Id="rId80" Type="http://schemas.openxmlformats.org/officeDocument/2006/relationships/hyperlink" Target="https://www.instagram.com/annie72127/" TargetMode="External"/><Relationship Id="rId85" Type="http://schemas.openxmlformats.org/officeDocument/2006/relationships/hyperlink" Target="https://www.instagram.com/peeta.gege/" TargetMode="External"/><Relationship Id="rId12" Type="http://schemas.openxmlformats.org/officeDocument/2006/relationships/hyperlink" Target="https://www.instagram.com/bugcat_capoo/" TargetMode="External"/><Relationship Id="rId17" Type="http://schemas.openxmlformats.org/officeDocument/2006/relationships/hyperlink" Target="https://www.instagram.com/ladyflavor_nowpo/" TargetMode="External"/><Relationship Id="rId33" Type="http://schemas.openxmlformats.org/officeDocument/2006/relationships/hyperlink" Target="https://www.instagram.com/goodalicia/" TargetMode="External"/><Relationship Id="rId38" Type="http://schemas.openxmlformats.org/officeDocument/2006/relationships/hyperlink" Target="https://www.instagram.com/daddy.iam/?hl=zh-tw" TargetMode="External"/><Relationship Id="rId59" Type="http://schemas.openxmlformats.org/officeDocument/2006/relationships/hyperlink" Target="https://www.instagram.com/achu08177/" TargetMode="External"/><Relationship Id="rId103" Type="http://schemas.openxmlformats.org/officeDocument/2006/relationships/hyperlink" Target="https://www.instagram.com/nana_aleng/" TargetMode="External"/><Relationship Id="rId20" Type="http://schemas.openxmlformats.org/officeDocument/2006/relationships/hyperlink" Target="https://www.instagram.com/khshu_/" TargetMode="External"/><Relationship Id="rId41" Type="http://schemas.openxmlformats.org/officeDocument/2006/relationships/hyperlink" Target="https://www.instagram.com/tsaigray2018/" TargetMode="External"/><Relationship Id="rId54" Type="http://schemas.openxmlformats.org/officeDocument/2006/relationships/hyperlink" Target="https://www.instagram.com/popdaily/" TargetMode="External"/><Relationship Id="rId62" Type="http://schemas.openxmlformats.org/officeDocument/2006/relationships/hyperlink" Target="https://www.instagram.com/gu_yuze/" TargetMode="External"/><Relationship Id="rId70" Type="http://schemas.openxmlformats.org/officeDocument/2006/relationships/hyperlink" Target="https://www.instagram.com/lilyflute/" TargetMode="External"/><Relationship Id="rId75" Type="http://schemas.openxmlformats.org/officeDocument/2006/relationships/hyperlink" Target="https://www.instagram.com/0_shufen/" TargetMode="External"/><Relationship Id="rId83" Type="http://schemas.openxmlformats.org/officeDocument/2006/relationships/hyperlink" Target="https://www.instagram.com/shasha77.daily/" TargetMode="External"/><Relationship Id="rId88" Type="http://schemas.openxmlformats.org/officeDocument/2006/relationships/hyperlink" Target="https://www.instagram.com/cliffchuang3/" TargetMode="External"/><Relationship Id="rId91" Type="http://schemas.openxmlformats.org/officeDocument/2006/relationships/hyperlink" Target="https://www.instagram.com/p.league.official/" TargetMode="External"/><Relationship Id="rId96" Type="http://schemas.openxmlformats.org/officeDocument/2006/relationships/hyperlink" Target="https://www.instagram.com/lebaby0v0/" TargetMode="External"/><Relationship Id="rId1" Type="http://schemas.openxmlformats.org/officeDocument/2006/relationships/hyperlink" Target="https://www.instagram.com/yga0721/" TargetMode="External"/><Relationship Id="rId6" Type="http://schemas.openxmlformats.org/officeDocument/2006/relationships/hyperlink" Target="https://www.instagram.com/jam_cutepig/" TargetMode="External"/><Relationship Id="rId15" Type="http://schemas.openxmlformats.org/officeDocument/2006/relationships/hyperlink" Target="https://www.instagram.com/ladyflavor/" TargetMode="External"/><Relationship Id="rId23" Type="http://schemas.openxmlformats.org/officeDocument/2006/relationships/hyperlink" Target="http://riceandshine.co/" TargetMode="External"/><Relationship Id="rId28" Type="http://schemas.openxmlformats.org/officeDocument/2006/relationships/hyperlink" Target="https://www.instagram.com/helloiamhook/" TargetMode="External"/><Relationship Id="rId36" Type="http://schemas.openxmlformats.org/officeDocument/2006/relationships/hyperlink" Target="https://www.instagram.com/1105ya/?hl=zh-tw" TargetMode="External"/><Relationship Id="rId49" Type="http://schemas.openxmlformats.org/officeDocument/2006/relationships/hyperlink" Target="https://www.instagram.com/ethan_kuan_kuan/" TargetMode="External"/><Relationship Id="rId57" Type="http://schemas.openxmlformats.org/officeDocument/2006/relationships/hyperlink" Target="https://www.instagram.com/onionman__/" TargetMode="External"/><Relationship Id="rId106" Type="http://schemas.openxmlformats.org/officeDocument/2006/relationships/comments" Target="../comments6.xml"/><Relationship Id="rId10" Type="http://schemas.openxmlformats.org/officeDocument/2006/relationships/hyperlink" Target="https://www.instagram.com/nanaciaociao/" TargetMode="External"/><Relationship Id="rId31" Type="http://schemas.openxmlformats.org/officeDocument/2006/relationships/hyperlink" Target="https://www.instagram.com/peter825/" TargetMode="External"/><Relationship Id="rId44" Type="http://schemas.openxmlformats.org/officeDocument/2006/relationships/hyperlink" Target="https://www.instagram.com/mochi_dad/" TargetMode="External"/><Relationship Id="rId52" Type="http://schemas.openxmlformats.org/officeDocument/2006/relationships/hyperlink" Target="https://www.instagram.com/taiwan_bar/" TargetMode="External"/><Relationship Id="rId60" Type="http://schemas.openxmlformats.org/officeDocument/2006/relationships/hyperlink" Target="https://www.instagram.com/flashwolves2013/" TargetMode="External"/><Relationship Id="rId65" Type="http://schemas.openxmlformats.org/officeDocument/2006/relationships/hyperlink" Target="https://www.instagram.com/6tan/" TargetMode="External"/><Relationship Id="rId73" Type="http://schemas.openxmlformats.org/officeDocument/2006/relationships/hyperlink" Target="https://www.instagram.com/daiying0/?hl=zh-tw" TargetMode="External"/><Relationship Id="rId78" Type="http://schemas.openxmlformats.org/officeDocument/2006/relationships/hyperlink" Target="https://www.instagram.com/muyao4/" TargetMode="External"/><Relationship Id="rId81" Type="http://schemas.openxmlformats.org/officeDocument/2006/relationships/hyperlink" Target="https://www.instagram.com/beauty___wu/" TargetMode="External"/><Relationship Id="rId86" Type="http://schemas.openxmlformats.org/officeDocument/2006/relationships/hyperlink" Target="https://www.instagram.com/juliamisakii/" TargetMode="External"/><Relationship Id="rId94" Type="http://schemas.openxmlformats.org/officeDocument/2006/relationships/hyperlink" Target="https://www.instagram.com/inesinesw/" TargetMode="External"/><Relationship Id="rId99" Type="http://schemas.openxmlformats.org/officeDocument/2006/relationships/hyperlink" Target="https://www.instagram.com/ackj0301_ifbbpro/" TargetMode="External"/><Relationship Id="rId101" Type="http://schemas.openxmlformats.org/officeDocument/2006/relationships/hyperlink" Target="https://www.instagram.com/aottergirls/" TargetMode="External"/><Relationship Id="rId4" Type="http://schemas.openxmlformats.org/officeDocument/2006/relationships/hyperlink" Target="https://www.instagram.com/elephant_gogo/" TargetMode="External"/><Relationship Id="rId9" Type="http://schemas.openxmlformats.org/officeDocument/2006/relationships/hyperlink" Target="https://www.instagram.com/joemanweng/" TargetMode="External"/><Relationship Id="rId13" Type="http://schemas.openxmlformats.org/officeDocument/2006/relationships/hyperlink" Target="https://www.instagram.com/baxuan_ig/" TargetMode="External"/><Relationship Id="rId18" Type="http://schemas.openxmlformats.org/officeDocument/2006/relationships/hyperlink" Target="https://www.instagram.com/ala780705/" TargetMode="External"/><Relationship Id="rId39" Type="http://schemas.openxmlformats.org/officeDocument/2006/relationships/hyperlink" Target="https://www.instagram.com/miao11255/" TargetMode="External"/><Relationship Id="rId34" Type="http://schemas.openxmlformats.org/officeDocument/2006/relationships/hyperlink" Target="https://www.instagram.com/peter_and_susan/" TargetMode="External"/><Relationship Id="rId50" Type="http://schemas.openxmlformats.org/officeDocument/2006/relationships/hyperlink" Target="https://www.instagram.com/andy1994x/" TargetMode="External"/><Relationship Id="rId55" Type="http://schemas.openxmlformats.org/officeDocument/2006/relationships/hyperlink" Target="https://www.instagram.com/sanyuan_japan/" TargetMode="External"/><Relationship Id="rId76" Type="http://schemas.openxmlformats.org/officeDocument/2006/relationships/hyperlink" Target="https://www.instagram.com/skauramomo/" TargetMode="External"/><Relationship Id="rId97" Type="http://schemas.openxmlformats.org/officeDocument/2006/relationships/hyperlink" Target="https://www.instagram.com/mayukichou/" TargetMode="External"/><Relationship Id="rId104" Type="http://schemas.openxmlformats.org/officeDocument/2006/relationships/hyperlink" Target="https://www.instagram.com/uccu0323/" TargetMode="External"/><Relationship Id="rId7" Type="http://schemas.openxmlformats.org/officeDocument/2006/relationships/hyperlink" Target="https://www.instagram.com/aries_8248/" TargetMode="External"/><Relationship Id="rId71" Type="http://schemas.openxmlformats.org/officeDocument/2006/relationships/hyperlink" Target="https://www.instagram.com/bonjour.louis/" TargetMode="External"/><Relationship Id="rId92" Type="http://schemas.openxmlformats.org/officeDocument/2006/relationships/hyperlink" Target="https://www.instagram.com/hahatai_official/" TargetMode="External"/><Relationship Id="rId2" Type="http://schemas.openxmlformats.org/officeDocument/2006/relationships/hyperlink" Target="https://www.instagram.com/pansci/" TargetMode="External"/><Relationship Id="rId29" Type="http://schemas.openxmlformats.org/officeDocument/2006/relationships/hyperlink" Target="https://www.instagram.com/thedodomen/" TargetMode="External"/><Relationship Id="rId24" Type="http://schemas.openxmlformats.org/officeDocument/2006/relationships/hyperlink" Target="https://www.instagram.com/riceandshine.co/" TargetMode="External"/><Relationship Id="rId40" Type="http://schemas.openxmlformats.org/officeDocument/2006/relationships/hyperlink" Target="https://www.instagram.com/sundayright_dub/" TargetMode="External"/><Relationship Id="rId45" Type="http://schemas.openxmlformats.org/officeDocument/2006/relationships/hyperlink" Target="https://www.instagram.com/thisgroupofpeople/" TargetMode="External"/><Relationship Id="rId66" Type="http://schemas.openxmlformats.org/officeDocument/2006/relationships/hyperlink" Target="https://www.instagram.com/rosalina.kitchen/" TargetMode="External"/><Relationship Id="rId87" Type="http://schemas.openxmlformats.org/officeDocument/2006/relationships/hyperlink" Target="https://www.instagram.com/froggychiu/" TargetMode="External"/><Relationship Id="rId61" Type="http://schemas.openxmlformats.org/officeDocument/2006/relationships/hyperlink" Target="https://www.instagram.com/87acup/" TargetMode="External"/><Relationship Id="rId82" Type="http://schemas.openxmlformats.org/officeDocument/2006/relationships/hyperlink" Target="https://www.instagram.com/alvin701/" TargetMode="External"/><Relationship Id="rId19" Type="http://schemas.openxmlformats.org/officeDocument/2006/relationships/hyperlink" Target="https://www.instagram.com/lynnwu0219_2/" TargetMode="External"/><Relationship Id="rId14" Type="http://schemas.openxmlformats.org/officeDocument/2006/relationships/hyperlink" Target="https://www.instagram.com/la.112814/" TargetMode="External"/><Relationship Id="rId30" Type="http://schemas.openxmlformats.org/officeDocument/2006/relationships/hyperlink" Target="https://www.instagram.com/2uncle987/" TargetMode="External"/><Relationship Id="rId35" Type="http://schemas.openxmlformats.org/officeDocument/2006/relationships/hyperlink" Target="https://www.instagram.com/teacherchiang" TargetMode="External"/><Relationship Id="rId56" Type="http://schemas.openxmlformats.org/officeDocument/2006/relationships/hyperlink" Target="https://www.instagram.com/jasondchen/" TargetMode="External"/><Relationship Id="rId77" Type="http://schemas.openxmlformats.org/officeDocument/2006/relationships/hyperlink" Target="https://www.instagram.com/iam_3636/" TargetMode="External"/><Relationship Id="rId100" Type="http://schemas.openxmlformats.org/officeDocument/2006/relationships/hyperlink" Target="https://www.instagram.com/xollox121/" TargetMode="External"/><Relationship Id="rId105" Type="http://schemas.openxmlformats.org/officeDocument/2006/relationships/vmlDrawing" Target="../drawings/vmlDrawing6.vml"/><Relationship Id="rId8" Type="http://schemas.openxmlformats.org/officeDocument/2006/relationships/hyperlink" Target="https://www.instagram.com/thetiffanychen/" TargetMode="External"/><Relationship Id="rId51" Type="http://schemas.openxmlformats.org/officeDocument/2006/relationships/hyperlink" Target="https://www.instagram.com/allie.liao/" TargetMode="External"/><Relationship Id="rId72" Type="http://schemas.openxmlformats.org/officeDocument/2006/relationships/hyperlink" Target="https://www.instagram.com/aviva_1028/" TargetMode="External"/><Relationship Id="rId93" Type="http://schemas.openxmlformats.org/officeDocument/2006/relationships/hyperlink" Target="https://www.instagram.com/local_mom_ellie/" TargetMode="External"/><Relationship Id="rId98" Type="http://schemas.openxmlformats.org/officeDocument/2006/relationships/hyperlink" Target="https://www.instagram.com/irenelin0413/" TargetMode="External"/><Relationship Id="rId3" Type="http://schemas.openxmlformats.org/officeDocument/2006/relationships/hyperlink" Target="https://www.instagram.com/fumeancat/" TargetMode="External"/><Relationship Id="rId25" Type="http://schemas.openxmlformats.org/officeDocument/2006/relationships/hyperlink" Target="https://www.instagram.com/linda831212/" TargetMode="External"/><Relationship Id="rId46" Type="http://schemas.openxmlformats.org/officeDocument/2006/relationships/hyperlink" Target="https://www.instagram.com/huangbrotherss/" TargetMode="External"/><Relationship Id="rId67" Type="http://schemas.openxmlformats.org/officeDocument/2006/relationships/hyperlink" Target="https://www.instagram.com/soon6669/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ilyview.tw/top100/item/23513?theme=36&amp;range=30" TargetMode="External"/><Relationship Id="rId21" Type="http://schemas.openxmlformats.org/officeDocument/2006/relationships/hyperlink" Target="https://dailyview.tw/top100/item/26853?theme=36&amp;range=30" TargetMode="External"/><Relationship Id="rId42" Type="http://schemas.openxmlformats.org/officeDocument/2006/relationships/hyperlink" Target="https://dailyview.tw/top100/item/1280?theme=36&amp;range=30" TargetMode="External"/><Relationship Id="rId63" Type="http://schemas.openxmlformats.org/officeDocument/2006/relationships/hyperlink" Target="https://dailyview.tw/top100/item/11740?theme=36&amp;range=30" TargetMode="External"/><Relationship Id="rId84" Type="http://schemas.openxmlformats.org/officeDocument/2006/relationships/hyperlink" Target="https://dailyview.tw/top100/item/14707?theme=36&amp;range=30" TargetMode="External"/><Relationship Id="rId138" Type="http://schemas.openxmlformats.org/officeDocument/2006/relationships/hyperlink" Target="https://dailyview.tw/top100/item/15650?theme=36&amp;range=30" TargetMode="External"/><Relationship Id="rId159" Type="http://schemas.openxmlformats.org/officeDocument/2006/relationships/hyperlink" Target="https://dailyview.tw/top100/item/23465?theme=36&amp;range=30" TargetMode="External"/><Relationship Id="rId170" Type="http://schemas.openxmlformats.org/officeDocument/2006/relationships/hyperlink" Target="https://dailyview.tw/top100/item/12996?theme=36&amp;range=30" TargetMode="External"/><Relationship Id="rId191" Type="http://schemas.openxmlformats.org/officeDocument/2006/relationships/hyperlink" Target="https://dailyview.tw/top100/item/23345?theme=36&amp;range=30" TargetMode="External"/><Relationship Id="rId107" Type="http://schemas.openxmlformats.org/officeDocument/2006/relationships/hyperlink" Target="https://dailyview.tw/top100/item/14192?theme=36&amp;range=30" TargetMode="External"/><Relationship Id="rId11" Type="http://schemas.openxmlformats.org/officeDocument/2006/relationships/hyperlink" Target="https://dailyview.tw/top100/item/27722?theme=36&amp;range=30" TargetMode="External"/><Relationship Id="rId32" Type="http://schemas.openxmlformats.org/officeDocument/2006/relationships/hyperlink" Target="https://dailyview.tw/top100/item/27090?theme=36&amp;range=30" TargetMode="External"/><Relationship Id="rId53" Type="http://schemas.openxmlformats.org/officeDocument/2006/relationships/hyperlink" Target="https://dailyview.tw/top100/item/2807?theme=36&amp;range=30" TargetMode="External"/><Relationship Id="rId74" Type="http://schemas.openxmlformats.org/officeDocument/2006/relationships/hyperlink" Target="https://dailyview.tw/top100/item/2819?theme=36&amp;range=30" TargetMode="External"/><Relationship Id="rId128" Type="http://schemas.openxmlformats.org/officeDocument/2006/relationships/hyperlink" Target="https://dailyview.tw/top100/item/14833?theme=36&amp;range=30" TargetMode="External"/><Relationship Id="rId149" Type="http://schemas.openxmlformats.org/officeDocument/2006/relationships/hyperlink" Target="https://dailyview.tw/top100/item/1256?theme=36&amp;range=30" TargetMode="External"/><Relationship Id="rId5" Type="http://schemas.openxmlformats.org/officeDocument/2006/relationships/hyperlink" Target="https://dailyview.tw/top100/item/15683?theme=36&amp;range=30" TargetMode="External"/><Relationship Id="rId95" Type="http://schemas.openxmlformats.org/officeDocument/2006/relationships/hyperlink" Target="https://dailyview.tw/top100/item/20638?theme=36&amp;range=30" TargetMode="External"/><Relationship Id="rId160" Type="http://schemas.openxmlformats.org/officeDocument/2006/relationships/hyperlink" Target="https://dailyview.tw/top100/item/20920?theme=36&amp;range=30" TargetMode="External"/><Relationship Id="rId181" Type="http://schemas.openxmlformats.org/officeDocument/2006/relationships/hyperlink" Target="https://dailyview.tw/top100/item/19358?theme=36&amp;range=30" TargetMode="External"/><Relationship Id="rId22" Type="http://schemas.openxmlformats.org/officeDocument/2006/relationships/hyperlink" Target="https://dailyview.tw/top100/item/12235?theme=36&amp;range=30" TargetMode="External"/><Relationship Id="rId43" Type="http://schemas.openxmlformats.org/officeDocument/2006/relationships/hyperlink" Target="https://dailyview.tw/top100/item/4745?theme=36&amp;range=30" TargetMode="External"/><Relationship Id="rId64" Type="http://schemas.openxmlformats.org/officeDocument/2006/relationships/hyperlink" Target="https://dailyview.tw/top100/item/13874?theme=36&amp;range=30" TargetMode="External"/><Relationship Id="rId118" Type="http://schemas.openxmlformats.org/officeDocument/2006/relationships/hyperlink" Target="https://dailyview.tw/top100/item/23340?theme=36&amp;range=30" TargetMode="External"/><Relationship Id="rId139" Type="http://schemas.openxmlformats.org/officeDocument/2006/relationships/hyperlink" Target="https://dailyview.tw/top100/item/2472?theme=36&amp;range=30" TargetMode="External"/><Relationship Id="rId85" Type="http://schemas.openxmlformats.org/officeDocument/2006/relationships/hyperlink" Target="https://dailyview.tw/top100/item/11956?theme=36&amp;range=30" TargetMode="External"/><Relationship Id="rId150" Type="http://schemas.openxmlformats.org/officeDocument/2006/relationships/hyperlink" Target="https://dailyview.tw/top100/item/6378?theme=36&amp;range=30" TargetMode="External"/><Relationship Id="rId171" Type="http://schemas.openxmlformats.org/officeDocument/2006/relationships/hyperlink" Target="https://dailyview.tw/top100/item/19333?theme=36&amp;range=30" TargetMode="External"/><Relationship Id="rId192" Type="http://schemas.openxmlformats.org/officeDocument/2006/relationships/hyperlink" Target="https://dailyview.tw/top100/item/2801?theme=36&amp;range=30" TargetMode="External"/><Relationship Id="rId12" Type="http://schemas.openxmlformats.org/officeDocument/2006/relationships/hyperlink" Target="https://dailyview.tw/top100/item/1271?theme=36&amp;range=30" TargetMode="External"/><Relationship Id="rId33" Type="http://schemas.openxmlformats.org/officeDocument/2006/relationships/hyperlink" Target="https://dailyview.tw/top100/item/23778?theme=36&amp;range=30" TargetMode="External"/><Relationship Id="rId108" Type="http://schemas.openxmlformats.org/officeDocument/2006/relationships/hyperlink" Target="https://dailyview.tw/top100/item/23325?theme=36&amp;range=30" TargetMode="External"/><Relationship Id="rId129" Type="http://schemas.openxmlformats.org/officeDocument/2006/relationships/hyperlink" Target="https://dailyview.tw/top100/item/1254?theme=36&amp;range=30" TargetMode="External"/><Relationship Id="rId54" Type="http://schemas.openxmlformats.org/officeDocument/2006/relationships/hyperlink" Target="https://dailyview.tw/top100/item/12056?theme=36&amp;range=30" TargetMode="External"/><Relationship Id="rId75" Type="http://schemas.openxmlformats.org/officeDocument/2006/relationships/hyperlink" Target="https://dailyview.tw/top100/item/17762?theme=36&amp;range=30" TargetMode="External"/><Relationship Id="rId96" Type="http://schemas.openxmlformats.org/officeDocument/2006/relationships/hyperlink" Target="https://dailyview.tw/top100/item/27391?theme=36&amp;range=30" TargetMode="External"/><Relationship Id="rId140" Type="http://schemas.openxmlformats.org/officeDocument/2006/relationships/hyperlink" Target="https://dailyview.tw/top100/item/12993?theme=36&amp;range=30" TargetMode="External"/><Relationship Id="rId161" Type="http://schemas.openxmlformats.org/officeDocument/2006/relationships/hyperlink" Target="https://dailyview.tw/top100/item/23583?theme=36&amp;range=30" TargetMode="External"/><Relationship Id="rId182" Type="http://schemas.openxmlformats.org/officeDocument/2006/relationships/hyperlink" Target="https://dailyview.tw/top100/item/15713?theme=36&amp;range=30" TargetMode="External"/><Relationship Id="rId6" Type="http://schemas.openxmlformats.org/officeDocument/2006/relationships/hyperlink" Target="https://dailyview.tw/top100/item/12004?theme=36&amp;range=30" TargetMode="External"/><Relationship Id="rId23" Type="http://schemas.openxmlformats.org/officeDocument/2006/relationships/hyperlink" Target="https://dailyview.tw/top100/item/18047?theme=36&amp;range=30" TargetMode="External"/><Relationship Id="rId119" Type="http://schemas.openxmlformats.org/officeDocument/2006/relationships/hyperlink" Target="https://dailyview.tw/top100/item/15716?theme=36&amp;range=30" TargetMode="External"/><Relationship Id="rId44" Type="http://schemas.openxmlformats.org/officeDocument/2006/relationships/hyperlink" Target="https://dailyview.tw/top100/item/12002?theme=36&amp;range=30" TargetMode="External"/><Relationship Id="rId65" Type="http://schemas.openxmlformats.org/officeDocument/2006/relationships/hyperlink" Target="https://dailyview.tw/top100/item/3673?theme=36&amp;range=30" TargetMode="External"/><Relationship Id="rId86" Type="http://schemas.openxmlformats.org/officeDocument/2006/relationships/hyperlink" Target="https://dailyview.tw/top100/item/23322?theme=36&amp;range=30" TargetMode="External"/><Relationship Id="rId130" Type="http://schemas.openxmlformats.org/officeDocument/2006/relationships/hyperlink" Target="https://dailyview.tw/top100/item/11946?theme=36&amp;range=30" TargetMode="External"/><Relationship Id="rId151" Type="http://schemas.openxmlformats.org/officeDocument/2006/relationships/hyperlink" Target="https://dailyview.tw/top100/item/19364?theme=36&amp;range=30" TargetMode="External"/><Relationship Id="rId172" Type="http://schemas.openxmlformats.org/officeDocument/2006/relationships/hyperlink" Target="https://dailyview.tw/top100/item/23411?theme=36&amp;range=30" TargetMode="External"/><Relationship Id="rId193" Type="http://schemas.openxmlformats.org/officeDocument/2006/relationships/hyperlink" Target="https://dailyview.tw/top100/item/21184?theme=36&amp;range=30" TargetMode="External"/><Relationship Id="rId13" Type="http://schemas.openxmlformats.org/officeDocument/2006/relationships/hyperlink" Target="https://dailyview.tw/top100/item/7805?theme=36&amp;range=30" TargetMode="External"/><Relationship Id="rId109" Type="http://schemas.openxmlformats.org/officeDocument/2006/relationships/hyperlink" Target="https://dailyview.tw/top100/item/23333?theme=36&amp;range=30" TargetMode="External"/><Relationship Id="rId34" Type="http://schemas.openxmlformats.org/officeDocument/2006/relationships/hyperlink" Target="https://dailyview.tw/top100/item/1255?theme=36&amp;range=30" TargetMode="External"/><Relationship Id="rId55" Type="http://schemas.openxmlformats.org/officeDocument/2006/relationships/hyperlink" Target="https://dailyview.tw/top100/item/12056?theme=36&amp;range=30" TargetMode="External"/><Relationship Id="rId76" Type="http://schemas.openxmlformats.org/officeDocument/2006/relationships/hyperlink" Target="https://dailyview.tw/top100/item/20927?theme=36&amp;range=30" TargetMode="External"/><Relationship Id="rId97" Type="http://schemas.openxmlformats.org/officeDocument/2006/relationships/hyperlink" Target="https://dailyview.tw/top100/item/18043?theme=36&amp;range=30" TargetMode="External"/><Relationship Id="rId120" Type="http://schemas.openxmlformats.org/officeDocument/2006/relationships/hyperlink" Target="https://dailyview.tw/top100/item/16108?theme=36&amp;range=30" TargetMode="External"/><Relationship Id="rId141" Type="http://schemas.openxmlformats.org/officeDocument/2006/relationships/hyperlink" Target="https://dailyview.tw/top100/item/23444?theme=36&amp;range=30" TargetMode="External"/><Relationship Id="rId7" Type="http://schemas.openxmlformats.org/officeDocument/2006/relationships/hyperlink" Target="https://dailyview.tw/top100/item/3047?theme=36&amp;range=30" TargetMode="External"/><Relationship Id="rId162" Type="http://schemas.openxmlformats.org/officeDocument/2006/relationships/hyperlink" Target="https://dailyview.tw/top100/item/3216?theme=36&amp;range=30" TargetMode="External"/><Relationship Id="rId183" Type="http://schemas.openxmlformats.org/officeDocument/2006/relationships/hyperlink" Target="https://dailyview.tw/top100/item/23331?theme=36&amp;range=30" TargetMode="External"/><Relationship Id="rId2" Type="http://schemas.openxmlformats.org/officeDocument/2006/relationships/hyperlink" Target="https://dailyview.tw/top100/item/1246?theme=36&amp;range=30" TargetMode="External"/><Relationship Id="rId29" Type="http://schemas.openxmlformats.org/officeDocument/2006/relationships/hyperlink" Target="https://dailyview.tw/top100/item/19376?theme=36&amp;range=30" TargetMode="External"/><Relationship Id="rId24" Type="http://schemas.openxmlformats.org/officeDocument/2006/relationships/hyperlink" Target="https://dailyview.tw/top100/item/28879?theme=36&amp;range=30" TargetMode="External"/><Relationship Id="rId40" Type="http://schemas.openxmlformats.org/officeDocument/2006/relationships/hyperlink" Target="https://dailyview.tw/top100/item/15398?theme=36&amp;range=30" TargetMode="External"/><Relationship Id="rId45" Type="http://schemas.openxmlformats.org/officeDocument/2006/relationships/hyperlink" Target="https://dailyview.tw/top100/item/12280?theme=36&amp;range=30" TargetMode="External"/><Relationship Id="rId66" Type="http://schemas.openxmlformats.org/officeDocument/2006/relationships/hyperlink" Target="https://dailyview.tw/top100/item/24695?theme=36&amp;range=30" TargetMode="External"/><Relationship Id="rId87" Type="http://schemas.openxmlformats.org/officeDocument/2006/relationships/hyperlink" Target="https://dailyview.tw/top100/item/23338?theme=36&amp;range=30" TargetMode="External"/><Relationship Id="rId110" Type="http://schemas.openxmlformats.org/officeDocument/2006/relationships/hyperlink" Target="https://dailyview.tw/top100/item/1275?theme=36&amp;range=30" TargetMode="External"/><Relationship Id="rId115" Type="http://schemas.openxmlformats.org/officeDocument/2006/relationships/hyperlink" Target="https://dailyview.tw/top100/item/2794?theme=36&amp;range=30" TargetMode="External"/><Relationship Id="rId131" Type="http://schemas.openxmlformats.org/officeDocument/2006/relationships/hyperlink" Target="https://dailyview.tw/top100/item/20925?theme=36&amp;range=30" TargetMode="External"/><Relationship Id="rId136" Type="http://schemas.openxmlformats.org/officeDocument/2006/relationships/hyperlink" Target="https://dailyview.tw/top100/item/23454?theme=36&amp;range=30" TargetMode="External"/><Relationship Id="rId157" Type="http://schemas.openxmlformats.org/officeDocument/2006/relationships/hyperlink" Target="https://dailyview.tw/top100/item/18050?theme=36&amp;range=30" TargetMode="External"/><Relationship Id="rId178" Type="http://schemas.openxmlformats.org/officeDocument/2006/relationships/hyperlink" Target="https://dailyview.tw/top100/item/18063?theme=36&amp;range=30" TargetMode="External"/><Relationship Id="rId61" Type="http://schemas.openxmlformats.org/officeDocument/2006/relationships/hyperlink" Target="https://dailyview.tw/top100/item/28881?theme=36&amp;range=30" TargetMode="External"/><Relationship Id="rId82" Type="http://schemas.openxmlformats.org/officeDocument/2006/relationships/hyperlink" Target="https://dailyview.tw/top100/item/18065?theme=36&amp;range=30" TargetMode="External"/><Relationship Id="rId152" Type="http://schemas.openxmlformats.org/officeDocument/2006/relationships/hyperlink" Target="https://dailyview.tw/top100/item/2816?theme=36&amp;range=30" TargetMode="External"/><Relationship Id="rId173" Type="http://schemas.openxmlformats.org/officeDocument/2006/relationships/hyperlink" Target="https://dailyview.tw/top100/item/3694?theme=36&amp;range=30" TargetMode="External"/><Relationship Id="rId194" Type="http://schemas.openxmlformats.org/officeDocument/2006/relationships/hyperlink" Target="https://dailyview.tw/top100/item/12992?theme=36&amp;range=30" TargetMode="External"/><Relationship Id="rId199" Type="http://schemas.openxmlformats.org/officeDocument/2006/relationships/hyperlink" Target="https://dailyview.tw/top100/item/19365?theme=36&amp;range=30" TargetMode="External"/><Relationship Id="rId203" Type="http://schemas.openxmlformats.org/officeDocument/2006/relationships/hyperlink" Target="https://dailyview.tw/top100/item/9605?theme=36&amp;range=30" TargetMode="External"/><Relationship Id="rId19" Type="http://schemas.openxmlformats.org/officeDocument/2006/relationships/hyperlink" Target="https://dailyview.tw/top100/item/13079?theme=36&amp;range=30" TargetMode="External"/><Relationship Id="rId14" Type="http://schemas.openxmlformats.org/officeDocument/2006/relationships/hyperlink" Target="https://dailyview.tw/top100/item/2798?theme=36&amp;range=30" TargetMode="External"/><Relationship Id="rId30" Type="http://schemas.openxmlformats.org/officeDocument/2006/relationships/hyperlink" Target="https://dailyview.tw/top100/item/10692?theme=36&amp;range=30" TargetMode="External"/><Relationship Id="rId35" Type="http://schemas.openxmlformats.org/officeDocument/2006/relationships/hyperlink" Target="https://dailyview.tw/top100/item/18045?theme=36&amp;range=30" TargetMode="External"/><Relationship Id="rId56" Type="http://schemas.openxmlformats.org/officeDocument/2006/relationships/hyperlink" Target="https://dailyview.tw/top100/item/12056?theme=36&amp;range=30" TargetMode="External"/><Relationship Id="rId77" Type="http://schemas.openxmlformats.org/officeDocument/2006/relationships/hyperlink" Target="https://dailyview.tw/top100/item/23421?theme=36&amp;range=30" TargetMode="External"/><Relationship Id="rId100" Type="http://schemas.openxmlformats.org/officeDocument/2006/relationships/hyperlink" Target="https://dailyview.tw/top100/item/12984?theme=36&amp;range=30" TargetMode="External"/><Relationship Id="rId105" Type="http://schemas.openxmlformats.org/officeDocument/2006/relationships/hyperlink" Target="https://dailyview.tw/top100/item/19332?theme=36&amp;range=30" TargetMode="External"/><Relationship Id="rId126" Type="http://schemas.openxmlformats.org/officeDocument/2006/relationships/hyperlink" Target="https://dailyview.tw/top100/item/3127?theme=36&amp;range=30" TargetMode="External"/><Relationship Id="rId147" Type="http://schemas.openxmlformats.org/officeDocument/2006/relationships/hyperlink" Target="https://dailyview.tw/top100/item/16627?theme=36&amp;range=30" TargetMode="External"/><Relationship Id="rId168" Type="http://schemas.openxmlformats.org/officeDocument/2006/relationships/hyperlink" Target="https://dailyview.tw/top100/item/5194?theme=36&amp;range=30" TargetMode="External"/><Relationship Id="rId8" Type="http://schemas.openxmlformats.org/officeDocument/2006/relationships/hyperlink" Target="https://dailyview.tw/top100/item/21386?theme=36&amp;range=30" TargetMode="External"/><Relationship Id="rId51" Type="http://schemas.openxmlformats.org/officeDocument/2006/relationships/hyperlink" Target="https://dailyview.tw/top100/item/22683?theme=36&amp;range=30" TargetMode="External"/><Relationship Id="rId72" Type="http://schemas.openxmlformats.org/officeDocument/2006/relationships/hyperlink" Target="https://dailyview.tw/top100/item/9225?theme=36&amp;range=30" TargetMode="External"/><Relationship Id="rId93" Type="http://schemas.openxmlformats.org/officeDocument/2006/relationships/hyperlink" Target="https://dailyview.tw/top100/item/23644?theme=36&amp;range=30" TargetMode="External"/><Relationship Id="rId98" Type="http://schemas.openxmlformats.org/officeDocument/2006/relationships/hyperlink" Target="https://dailyview.tw/top100/item/15497?theme=36&amp;range=30" TargetMode="External"/><Relationship Id="rId121" Type="http://schemas.openxmlformats.org/officeDocument/2006/relationships/hyperlink" Target="https://dailyview.tw/top100/item/2824?theme=36&amp;range=30" TargetMode="External"/><Relationship Id="rId142" Type="http://schemas.openxmlformats.org/officeDocument/2006/relationships/hyperlink" Target="https://dailyview.tw/top100/item/9446?theme=36&amp;range=30" TargetMode="External"/><Relationship Id="rId163" Type="http://schemas.openxmlformats.org/officeDocument/2006/relationships/hyperlink" Target="https://dailyview.tw/top100/item/12995?theme=36&amp;range=30" TargetMode="External"/><Relationship Id="rId184" Type="http://schemas.openxmlformats.org/officeDocument/2006/relationships/hyperlink" Target="https://dailyview.tw/top100/item/23602?theme=36&amp;range=30" TargetMode="External"/><Relationship Id="rId189" Type="http://schemas.openxmlformats.org/officeDocument/2006/relationships/hyperlink" Target="https://dailyview.tw/top100/item/18049?theme=36&amp;range=30" TargetMode="External"/><Relationship Id="rId3" Type="http://schemas.openxmlformats.org/officeDocument/2006/relationships/hyperlink" Target="https://dailyview.tw/top100/item/19379?theme=36&amp;range=30" TargetMode="External"/><Relationship Id="rId25" Type="http://schemas.openxmlformats.org/officeDocument/2006/relationships/hyperlink" Target="https://dailyview.tw/top100/item/2495?theme=36&amp;range=30" TargetMode="External"/><Relationship Id="rId46" Type="http://schemas.openxmlformats.org/officeDocument/2006/relationships/hyperlink" Target="https://dailyview.tw/top100/item/219?theme=36&amp;range=30" TargetMode="External"/><Relationship Id="rId67" Type="http://schemas.openxmlformats.org/officeDocument/2006/relationships/hyperlink" Target="https://dailyview.tw/top100/item/19309?theme=36&amp;range=30" TargetMode="External"/><Relationship Id="rId116" Type="http://schemas.openxmlformats.org/officeDocument/2006/relationships/hyperlink" Target="https://dailyview.tw/top100/item/23324?theme=36&amp;range=30" TargetMode="External"/><Relationship Id="rId137" Type="http://schemas.openxmlformats.org/officeDocument/2006/relationships/hyperlink" Target="https://dailyview.tw/top100/item/14925?theme=36&amp;range=30" TargetMode="External"/><Relationship Id="rId158" Type="http://schemas.openxmlformats.org/officeDocument/2006/relationships/hyperlink" Target="https://dailyview.tw/top100/item/8002?theme=36&amp;range=30" TargetMode="External"/><Relationship Id="rId20" Type="http://schemas.openxmlformats.org/officeDocument/2006/relationships/hyperlink" Target="https://dailyview.tw/top100/item/3677?theme=36&amp;range=30" TargetMode="External"/><Relationship Id="rId41" Type="http://schemas.openxmlformats.org/officeDocument/2006/relationships/hyperlink" Target="https://dailyview.tw/top100/item/3126?theme=36&amp;range=30" TargetMode="External"/><Relationship Id="rId62" Type="http://schemas.openxmlformats.org/officeDocument/2006/relationships/hyperlink" Target="https://dailyview.tw/top100/item/23323?theme=36&amp;range=30" TargetMode="External"/><Relationship Id="rId83" Type="http://schemas.openxmlformats.org/officeDocument/2006/relationships/hyperlink" Target="https://dailyview.tw/top100/item/1298?theme=36&amp;range=30" TargetMode="External"/><Relationship Id="rId88" Type="http://schemas.openxmlformats.org/officeDocument/2006/relationships/hyperlink" Target="https://dailyview.tw/top100/item/19362?theme=36&amp;range=30" TargetMode="External"/><Relationship Id="rId111" Type="http://schemas.openxmlformats.org/officeDocument/2006/relationships/hyperlink" Target="https://dailyview.tw/top100/item/2818?theme=36&amp;range=30" TargetMode="External"/><Relationship Id="rId132" Type="http://schemas.openxmlformats.org/officeDocument/2006/relationships/hyperlink" Target="https://dailyview.tw/top100/item/11914?theme=36&amp;range=30" TargetMode="External"/><Relationship Id="rId153" Type="http://schemas.openxmlformats.org/officeDocument/2006/relationships/hyperlink" Target="https://dailyview.tw/top100/item/23584?theme=36&amp;range=30" TargetMode="External"/><Relationship Id="rId174" Type="http://schemas.openxmlformats.org/officeDocument/2006/relationships/hyperlink" Target="https://dailyview.tw/top100/item/18053?theme=36&amp;range=30" TargetMode="External"/><Relationship Id="rId179" Type="http://schemas.openxmlformats.org/officeDocument/2006/relationships/hyperlink" Target="https://dailyview.tw/top100/item/15718?theme=36&amp;range=30" TargetMode="External"/><Relationship Id="rId195" Type="http://schemas.openxmlformats.org/officeDocument/2006/relationships/hyperlink" Target="https://dailyview.tw/top100/item/11738?theme=36&amp;range=30" TargetMode="External"/><Relationship Id="rId190" Type="http://schemas.openxmlformats.org/officeDocument/2006/relationships/hyperlink" Target="https://dailyview.tw/top100/item/1266?theme=36&amp;range=30" TargetMode="External"/><Relationship Id="rId204" Type="http://schemas.openxmlformats.org/officeDocument/2006/relationships/hyperlink" Target="https://dailyview.tw/top100/item/23445?theme=36&amp;range=30" TargetMode="External"/><Relationship Id="rId15" Type="http://schemas.openxmlformats.org/officeDocument/2006/relationships/hyperlink" Target="https://dailyview.tw/top100/item/27721?theme=36&amp;range=30" TargetMode="External"/><Relationship Id="rId36" Type="http://schemas.openxmlformats.org/officeDocument/2006/relationships/hyperlink" Target="https://dailyview.tw/top100/item/22984?theme=36&amp;range=30" TargetMode="External"/><Relationship Id="rId57" Type="http://schemas.openxmlformats.org/officeDocument/2006/relationships/hyperlink" Target="https://dailyview.tw/top100/item/23347?theme=36&amp;range=30" TargetMode="External"/><Relationship Id="rId106" Type="http://schemas.openxmlformats.org/officeDocument/2006/relationships/hyperlink" Target="https://dailyview.tw/top100/item/16551?theme=36&amp;range=30" TargetMode="External"/><Relationship Id="rId127" Type="http://schemas.openxmlformats.org/officeDocument/2006/relationships/hyperlink" Target="https://dailyview.tw/top100/item/1259?theme=36&amp;range=30" TargetMode="External"/><Relationship Id="rId10" Type="http://schemas.openxmlformats.org/officeDocument/2006/relationships/hyperlink" Target="https://dailyview.tw/top100/item/23512?theme=36&amp;range=30" TargetMode="External"/><Relationship Id="rId31" Type="http://schemas.openxmlformats.org/officeDocument/2006/relationships/hyperlink" Target="https://dailyview.tw/top100/item/1274?theme=36&amp;range=30" TargetMode="External"/><Relationship Id="rId52" Type="http://schemas.openxmlformats.org/officeDocument/2006/relationships/hyperlink" Target="https://dailyview.tw/top100/item/20219?theme=36&amp;range=30" TargetMode="External"/><Relationship Id="rId73" Type="http://schemas.openxmlformats.org/officeDocument/2006/relationships/hyperlink" Target="https://dailyview.tw/top100/item/2804?theme=36&amp;range=30" TargetMode="External"/><Relationship Id="rId78" Type="http://schemas.openxmlformats.org/officeDocument/2006/relationships/hyperlink" Target="https://dailyview.tw/top100/item/16250?theme=36&amp;range=30" TargetMode="External"/><Relationship Id="rId94" Type="http://schemas.openxmlformats.org/officeDocument/2006/relationships/hyperlink" Target="https://dailyview.tw/top100/item/2841?theme=36&amp;range=30" TargetMode="External"/><Relationship Id="rId99" Type="http://schemas.openxmlformats.org/officeDocument/2006/relationships/hyperlink" Target="https://dailyview.tw/top100/item/19318?theme=36&amp;range=30" TargetMode="External"/><Relationship Id="rId101" Type="http://schemas.openxmlformats.org/officeDocument/2006/relationships/hyperlink" Target="https://dailyview.tw/top100/item/23595?theme=36&amp;range=30" TargetMode="External"/><Relationship Id="rId122" Type="http://schemas.openxmlformats.org/officeDocument/2006/relationships/hyperlink" Target="https://dailyview.tw/top100/item/16410?theme=36&amp;range=30" TargetMode="External"/><Relationship Id="rId143" Type="http://schemas.openxmlformats.org/officeDocument/2006/relationships/hyperlink" Target="https://dailyview.tw/top100/item/8642?theme=36&amp;range=30" TargetMode="External"/><Relationship Id="rId148" Type="http://schemas.openxmlformats.org/officeDocument/2006/relationships/hyperlink" Target="https://dailyview.tw/top100/item/18059?theme=36&amp;range=30" TargetMode="External"/><Relationship Id="rId164" Type="http://schemas.openxmlformats.org/officeDocument/2006/relationships/hyperlink" Target="https://dailyview.tw/top100/item/18062?theme=36&amp;range=30" TargetMode="External"/><Relationship Id="rId169" Type="http://schemas.openxmlformats.org/officeDocument/2006/relationships/hyperlink" Target="https://dailyview.tw/top100/item/23580?theme=36&amp;range=30" TargetMode="External"/><Relationship Id="rId185" Type="http://schemas.openxmlformats.org/officeDocument/2006/relationships/hyperlink" Target="https://dailyview.tw/top100/item/15723?theme=36&amp;range=30" TargetMode="External"/><Relationship Id="rId4" Type="http://schemas.openxmlformats.org/officeDocument/2006/relationships/hyperlink" Target="https://dailyview.tw/top100/item/14457?theme=36&amp;range=30" TargetMode="External"/><Relationship Id="rId9" Type="http://schemas.openxmlformats.org/officeDocument/2006/relationships/hyperlink" Target="https://dailyview.tw/top100/item/1257?theme=36&amp;range=30" TargetMode="External"/><Relationship Id="rId180" Type="http://schemas.openxmlformats.org/officeDocument/2006/relationships/hyperlink" Target="https://dailyview.tw/top100/item/11749?theme=36&amp;range=30" TargetMode="External"/><Relationship Id="rId26" Type="http://schemas.openxmlformats.org/officeDocument/2006/relationships/hyperlink" Target="https://dailyview.tw/top100/item/7651?theme=36&amp;range=30" TargetMode="External"/><Relationship Id="rId47" Type="http://schemas.openxmlformats.org/officeDocument/2006/relationships/hyperlink" Target="https://dailyview.tw/top100/item/2786?theme=36&amp;range=30" TargetMode="External"/><Relationship Id="rId68" Type="http://schemas.openxmlformats.org/officeDocument/2006/relationships/hyperlink" Target="https://dailyview.tw/top100/item/3084?theme=36&amp;range=30" TargetMode="External"/><Relationship Id="rId89" Type="http://schemas.openxmlformats.org/officeDocument/2006/relationships/hyperlink" Target="https://dailyview.tw/top100/item/18052?theme=36&amp;range=30" TargetMode="External"/><Relationship Id="rId112" Type="http://schemas.openxmlformats.org/officeDocument/2006/relationships/hyperlink" Target="https://dailyview.tw/top100/item/16625?theme=36&amp;range=30" TargetMode="External"/><Relationship Id="rId133" Type="http://schemas.openxmlformats.org/officeDocument/2006/relationships/hyperlink" Target="https://dailyview.tw/top100/item/13080?theme=36&amp;range=30" TargetMode="External"/><Relationship Id="rId154" Type="http://schemas.openxmlformats.org/officeDocument/2006/relationships/hyperlink" Target="https://dailyview.tw/top100/item/23423?theme=36&amp;range=30" TargetMode="External"/><Relationship Id="rId175" Type="http://schemas.openxmlformats.org/officeDocument/2006/relationships/hyperlink" Target="https://dailyview.tw/top100/item/18072?theme=36&amp;range=30" TargetMode="External"/><Relationship Id="rId196" Type="http://schemas.openxmlformats.org/officeDocument/2006/relationships/hyperlink" Target="https://dailyview.tw/top100/item/1279?theme=36&amp;range=30" TargetMode="External"/><Relationship Id="rId200" Type="http://schemas.openxmlformats.org/officeDocument/2006/relationships/hyperlink" Target="https://dailyview.tw/top100/item/23330?theme=36&amp;range=30" TargetMode="External"/><Relationship Id="rId16" Type="http://schemas.openxmlformats.org/officeDocument/2006/relationships/hyperlink" Target="https://dailyview.tw/top100/item/18056?theme=36&amp;range=30" TargetMode="External"/><Relationship Id="rId37" Type="http://schemas.openxmlformats.org/officeDocument/2006/relationships/hyperlink" Target="https://dailyview.tw/top100/item/11950?theme=36&amp;range=30" TargetMode="External"/><Relationship Id="rId58" Type="http://schemas.openxmlformats.org/officeDocument/2006/relationships/hyperlink" Target="https://dailyview.tw/top100/item/23575?theme=36&amp;range=30" TargetMode="External"/><Relationship Id="rId79" Type="http://schemas.openxmlformats.org/officeDocument/2006/relationships/hyperlink" Target="https://dailyview.tw/top100/item/13075?theme=36&amp;range=30" TargetMode="External"/><Relationship Id="rId102" Type="http://schemas.openxmlformats.org/officeDocument/2006/relationships/hyperlink" Target="https://dailyview.tw/top100/item/9606?theme=36&amp;range=30" TargetMode="External"/><Relationship Id="rId123" Type="http://schemas.openxmlformats.org/officeDocument/2006/relationships/hyperlink" Target="https://dailyview.tw/top100/item/15719?theme=36&amp;range=30" TargetMode="External"/><Relationship Id="rId144" Type="http://schemas.openxmlformats.org/officeDocument/2006/relationships/hyperlink" Target="https://dailyview.tw/top100/item/14460?theme=36&amp;range=30" TargetMode="External"/><Relationship Id="rId90" Type="http://schemas.openxmlformats.org/officeDocument/2006/relationships/hyperlink" Target="https://dailyview.tw/top100/item/18052?theme=36&amp;range=30" TargetMode="External"/><Relationship Id="rId165" Type="http://schemas.openxmlformats.org/officeDocument/2006/relationships/hyperlink" Target="https://dailyview.tw/top100/item/2778?theme=36&amp;range=30" TargetMode="External"/><Relationship Id="rId186" Type="http://schemas.openxmlformats.org/officeDocument/2006/relationships/hyperlink" Target="https://dailyview.tw/top100/item/19377?theme=36&amp;range=30" TargetMode="External"/><Relationship Id="rId27" Type="http://schemas.openxmlformats.org/officeDocument/2006/relationships/hyperlink" Target="https://dailyview.tw/top100/item/22461?theme=36&amp;range=30" TargetMode="External"/><Relationship Id="rId48" Type="http://schemas.openxmlformats.org/officeDocument/2006/relationships/hyperlink" Target="https://dailyview.tw/top100/item/3117?theme=36&amp;range=30" TargetMode="External"/><Relationship Id="rId69" Type="http://schemas.openxmlformats.org/officeDocument/2006/relationships/hyperlink" Target="https://dailyview.tw/top100/item/14264?theme=36&amp;range=30" TargetMode="External"/><Relationship Id="rId113" Type="http://schemas.openxmlformats.org/officeDocument/2006/relationships/hyperlink" Target="https://dailyview.tw/top100/item/14832?theme=36&amp;range=30" TargetMode="External"/><Relationship Id="rId134" Type="http://schemas.openxmlformats.org/officeDocument/2006/relationships/hyperlink" Target="https://dailyview.tw/top100/item/5971?theme=36&amp;range=30" TargetMode="External"/><Relationship Id="rId80" Type="http://schemas.openxmlformats.org/officeDocument/2006/relationships/hyperlink" Target="https://dailyview.tw/top100/item/21936?theme=36&amp;range=30" TargetMode="External"/><Relationship Id="rId155" Type="http://schemas.openxmlformats.org/officeDocument/2006/relationships/hyperlink" Target="https://dailyview.tw/top100/item/12003?theme=36&amp;range=30" TargetMode="External"/><Relationship Id="rId176" Type="http://schemas.openxmlformats.org/officeDocument/2006/relationships/hyperlink" Target="https://dailyview.tw/top100/item/23505?theme=36&amp;range=30" TargetMode="External"/><Relationship Id="rId197" Type="http://schemas.openxmlformats.org/officeDocument/2006/relationships/hyperlink" Target="https://dailyview.tw/top100/item/23418?theme=36&amp;range=30" TargetMode="External"/><Relationship Id="rId201" Type="http://schemas.openxmlformats.org/officeDocument/2006/relationships/hyperlink" Target="https://dailyview.tw/top100/item/19367?theme=36&amp;range=30" TargetMode="External"/><Relationship Id="rId17" Type="http://schemas.openxmlformats.org/officeDocument/2006/relationships/hyperlink" Target="https://dailyview.tw/top100/item/19335?theme=36&amp;range=30" TargetMode="External"/><Relationship Id="rId38" Type="http://schemas.openxmlformats.org/officeDocument/2006/relationships/hyperlink" Target="https://dailyview.tw/top100/item/18076?theme=36&amp;range=30" TargetMode="External"/><Relationship Id="rId59" Type="http://schemas.openxmlformats.org/officeDocument/2006/relationships/hyperlink" Target="https://dailyview.tw/top100/item/3100?theme=36&amp;range=30" TargetMode="External"/><Relationship Id="rId103" Type="http://schemas.openxmlformats.org/officeDocument/2006/relationships/hyperlink" Target="https://dailyview.tw/top100/item/2840?theme=36&amp;range=30" TargetMode="External"/><Relationship Id="rId124" Type="http://schemas.openxmlformats.org/officeDocument/2006/relationships/hyperlink" Target="https://dailyview.tw/top100/item/5453?theme=36&amp;range=30" TargetMode="External"/><Relationship Id="rId70" Type="http://schemas.openxmlformats.org/officeDocument/2006/relationships/hyperlink" Target="https://dailyview.tw/top100/item/19315?theme=36&amp;range=30" TargetMode="External"/><Relationship Id="rId91" Type="http://schemas.openxmlformats.org/officeDocument/2006/relationships/hyperlink" Target="https://dailyview.tw/top100/item/1250?theme=36&amp;range=30" TargetMode="External"/><Relationship Id="rId145" Type="http://schemas.openxmlformats.org/officeDocument/2006/relationships/hyperlink" Target="https://dailyview.tw/top100/item/2779?theme=36&amp;range=30" TargetMode="External"/><Relationship Id="rId166" Type="http://schemas.openxmlformats.org/officeDocument/2006/relationships/hyperlink" Target="https://dailyview.tw/top100/item/7648?theme=36&amp;range=30" TargetMode="External"/><Relationship Id="rId187" Type="http://schemas.openxmlformats.org/officeDocument/2006/relationships/hyperlink" Target="https://dailyview.tw/top100/item/2802?theme=36&amp;range=30" TargetMode="External"/><Relationship Id="rId1" Type="http://schemas.openxmlformats.org/officeDocument/2006/relationships/hyperlink" Target="https://dailyview.tw/top100/item/1247?theme=36&amp;range=30" TargetMode="External"/><Relationship Id="rId28" Type="http://schemas.openxmlformats.org/officeDocument/2006/relationships/hyperlink" Target="https://dailyview.tw/top100/item/20924?theme=36&amp;range=30" TargetMode="External"/><Relationship Id="rId49" Type="http://schemas.openxmlformats.org/officeDocument/2006/relationships/hyperlink" Target="https://dailyview.tw/top100/item/11753?theme=36&amp;range=30" TargetMode="External"/><Relationship Id="rId114" Type="http://schemas.openxmlformats.org/officeDocument/2006/relationships/hyperlink" Target="https://dailyview.tw/top100/item/8981?theme=36&amp;range=30" TargetMode="External"/><Relationship Id="rId60" Type="http://schemas.openxmlformats.org/officeDocument/2006/relationships/hyperlink" Target="https://dailyview.tw/top100/item/23416?theme=36&amp;range=30" TargetMode="External"/><Relationship Id="rId81" Type="http://schemas.openxmlformats.org/officeDocument/2006/relationships/hyperlink" Target="https://dailyview.tw/top100/item/2787?theme=36&amp;range=30" TargetMode="External"/><Relationship Id="rId135" Type="http://schemas.openxmlformats.org/officeDocument/2006/relationships/hyperlink" Target="https://dailyview.tw/top100/item/6872?theme=36&amp;range=30" TargetMode="External"/><Relationship Id="rId156" Type="http://schemas.openxmlformats.org/officeDocument/2006/relationships/hyperlink" Target="https://dailyview.tw/top100/item/17852?theme=36&amp;range=30" TargetMode="External"/><Relationship Id="rId177" Type="http://schemas.openxmlformats.org/officeDocument/2006/relationships/hyperlink" Target="https://dailyview.tw/top100/item/23577?theme=36&amp;range=30" TargetMode="External"/><Relationship Id="rId198" Type="http://schemas.openxmlformats.org/officeDocument/2006/relationships/hyperlink" Target="https://dailyview.tw/top100/item/23424?theme=36&amp;range=30" TargetMode="External"/><Relationship Id="rId202" Type="http://schemas.openxmlformats.org/officeDocument/2006/relationships/hyperlink" Target="https://dailyview.tw/top100/item/14638?theme=36&amp;range=30" TargetMode="External"/><Relationship Id="rId18" Type="http://schemas.openxmlformats.org/officeDocument/2006/relationships/hyperlink" Target="https://dailyview.tw/top100/item/14754?theme=36&amp;range=30" TargetMode="External"/><Relationship Id="rId39" Type="http://schemas.openxmlformats.org/officeDocument/2006/relationships/hyperlink" Target="https://dailyview.tw/top100/item/13454?theme=36&amp;range=30" TargetMode="External"/><Relationship Id="rId50" Type="http://schemas.openxmlformats.org/officeDocument/2006/relationships/hyperlink" Target="https://dailyview.tw/top100/item/24696?theme=36&amp;range=30" TargetMode="External"/><Relationship Id="rId104" Type="http://schemas.openxmlformats.org/officeDocument/2006/relationships/hyperlink" Target="https://dailyview.tw/top100/item/7650?theme=36&amp;range=30" TargetMode="External"/><Relationship Id="rId125" Type="http://schemas.openxmlformats.org/officeDocument/2006/relationships/hyperlink" Target="https://dailyview.tw/top100/item/3127?theme=36&amp;range=30" TargetMode="External"/><Relationship Id="rId146" Type="http://schemas.openxmlformats.org/officeDocument/2006/relationships/hyperlink" Target="https://dailyview.tw/top100/item/11962?theme=36&amp;range=30" TargetMode="External"/><Relationship Id="rId167" Type="http://schemas.openxmlformats.org/officeDocument/2006/relationships/hyperlink" Target="https://dailyview.tw/top100/item/3079?theme=36&amp;range=30" TargetMode="External"/><Relationship Id="rId188" Type="http://schemas.openxmlformats.org/officeDocument/2006/relationships/hyperlink" Target="https://dailyview.tw/top100/item/27073?theme=36&amp;range=30" TargetMode="External"/><Relationship Id="rId71" Type="http://schemas.openxmlformats.org/officeDocument/2006/relationships/hyperlink" Target="https://dailyview.tw/top100/item/16084?theme=36&amp;range=30" TargetMode="External"/><Relationship Id="rId92" Type="http://schemas.openxmlformats.org/officeDocument/2006/relationships/hyperlink" Target="https://dailyview.tw/top100/item/16553?theme=36&amp;range=30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ilyview.tw/top100/item/16625?theme=36&amp;range=30" TargetMode="External"/><Relationship Id="rId21" Type="http://schemas.openxmlformats.org/officeDocument/2006/relationships/hyperlink" Target="https://www.tiktok.com/@namewee" TargetMode="External"/><Relationship Id="rId42" Type="http://schemas.openxmlformats.org/officeDocument/2006/relationships/hyperlink" Target="https://dailyview.tw/top100/item/11950?theme=36&amp;range=30" TargetMode="External"/><Relationship Id="rId63" Type="http://schemas.openxmlformats.org/officeDocument/2006/relationships/hyperlink" Target="https://dailyview.tw/top100/item/23575?theme=36&amp;range=30" TargetMode="External"/><Relationship Id="rId84" Type="http://schemas.openxmlformats.org/officeDocument/2006/relationships/hyperlink" Target="https://dailyview.tw/top100/item/13075?theme=36&amp;range=30" TargetMode="External"/><Relationship Id="rId138" Type="http://schemas.openxmlformats.org/officeDocument/2006/relationships/hyperlink" Target="https://dailyview.tw/top100/item/13080?theme=36&amp;range=30" TargetMode="External"/><Relationship Id="rId159" Type="http://schemas.openxmlformats.org/officeDocument/2006/relationships/hyperlink" Target="https://dailyview.tw/top100/item/23423?theme=36&amp;range=30" TargetMode="External"/><Relationship Id="rId170" Type="http://schemas.openxmlformats.org/officeDocument/2006/relationships/hyperlink" Target="https://dailyview.tw/top100/item/2778?theme=36&amp;range=30" TargetMode="External"/><Relationship Id="rId191" Type="http://schemas.openxmlformats.org/officeDocument/2006/relationships/hyperlink" Target="https://dailyview.tw/top100/item/19377?theme=36&amp;range=30" TargetMode="External"/><Relationship Id="rId205" Type="http://schemas.openxmlformats.org/officeDocument/2006/relationships/hyperlink" Target="https://dailyview.tw/top100/item/23330?theme=36&amp;range=30" TargetMode="External"/><Relationship Id="rId107" Type="http://schemas.openxmlformats.org/officeDocument/2006/relationships/hyperlink" Target="https://dailyview.tw/top100/item/9606?theme=36&amp;range=30" TargetMode="External"/><Relationship Id="rId11" Type="http://schemas.openxmlformats.org/officeDocument/2006/relationships/hyperlink" Target="https://dailyview.tw/top100/item/23512?theme=36&amp;range=30" TargetMode="External"/><Relationship Id="rId32" Type="http://schemas.openxmlformats.org/officeDocument/2006/relationships/hyperlink" Target="https://dailyview.tw/top100/item/22461?theme=36&amp;range=30" TargetMode="External"/><Relationship Id="rId53" Type="http://schemas.openxmlformats.org/officeDocument/2006/relationships/hyperlink" Target="https://dailyview.tw/top100/item/3117?theme=36&amp;range=30" TargetMode="External"/><Relationship Id="rId74" Type="http://schemas.openxmlformats.org/officeDocument/2006/relationships/hyperlink" Target="https://dailyview.tw/top100/item/14264?theme=36&amp;range=30" TargetMode="External"/><Relationship Id="rId128" Type="http://schemas.openxmlformats.org/officeDocument/2006/relationships/hyperlink" Target="https://dailyview.tw/top100/item/15719?theme=36&amp;range=30" TargetMode="External"/><Relationship Id="rId149" Type="http://schemas.openxmlformats.org/officeDocument/2006/relationships/hyperlink" Target="https://dailyview.tw/top100/item/14460?theme=36&amp;range=30" TargetMode="External"/><Relationship Id="rId5" Type="http://schemas.openxmlformats.org/officeDocument/2006/relationships/hyperlink" Target="https://dailyview.tw/top100/item/15683?theme=36&amp;range=30" TargetMode="External"/><Relationship Id="rId95" Type="http://schemas.openxmlformats.org/officeDocument/2006/relationships/hyperlink" Target="https://dailyview.tw/top100/item/18052?theme=36&amp;range=30" TargetMode="External"/><Relationship Id="rId160" Type="http://schemas.openxmlformats.org/officeDocument/2006/relationships/hyperlink" Target="https://dailyview.tw/top100/item/12003?theme=36&amp;range=30" TargetMode="External"/><Relationship Id="rId181" Type="http://schemas.openxmlformats.org/officeDocument/2006/relationships/hyperlink" Target="https://dailyview.tw/top100/item/23505?theme=36&amp;range=30" TargetMode="External"/><Relationship Id="rId22" Type="http://schemas.openxmlformats.org/officeDocument/2006/relationships/hyperlink" Target="https://dailyview.tw/top100/item/3677?theme=36&amp;range=30" TargetMode="External"/><Relationship Id="rId43" Type="http://schemas.openxmlformats.org/officeDocument/2006/relationships/hyperlink" Target="https://dailyview.tw/top100/item/18076?theme=36&amp;range=30" TargetMode="External"/><Relationship Id="rId64" Type="http://schemas.openxmlformats.org/officeDocument/2006/relationships/hyperlink" Target="https://dailyview.tw/top100/item/3100?theme=36&amp;range=30" TargetMode="External"/><Relationship Id="rId118" Type="http://schemas.openxmlformats.org/officeDocument/2006/relationships/hyperlink" Target="https://dailyview.tw/top100/item/14832?theme=36&amp;range=30" TargetMode="External"/><Relationship Id="rId139" Type="http://schemas.openxmlformats.org/officeDocument/2006/relationships/hyperlink" Target="https://dailyview.tw/top100/item/5971?theme=36&amp;range=30" TargetMode="External"/><Relationship Id="rId85" Type="http://schemas.openxmlformats.org/officeDocument/2006/relationships/hyperlink" Target="https://dailyview.tw/top100/item/21936?theme=36&amp;range=30" TargetMode="External"/><Relationship Id="rId150" Type="http://schemas.openxmlformats.org/officeDocument/2006/relationships/hyperlink" Target="https://dailyview.tw/top100/item/2779?theme=36&amp;range=30" TargetMode="External"/><Relationship Id="rId171" Type="http://schemas.openxmlformats.org/officeDocument/2006/relationships/hyperlink" Target="https://dailyview.tw/top100/item/7648?theme=36&amp;range=30" TargetMode="External"/><Relationship Id="rId192" Type="http://schemas.openxmlformats.org/officeDocument/2006/relationships/hyperlink" Target="https://dailyview.tw/top100/item/2802?theme=36&amp;range=30" TargetMode="External"/><Relationship Id="rId206" Type="http://schemas.openxmlformats.org/officeDocument/2006/relationships/hyperlink" Target="https://dailyview.tw/top100/item/19367?theme=36&amp;range=30" TargetMode="External"/><Relationship Id="rId12" Type="http://schemas.openxmlformats.org/officeDocument/2006/relationships/hyperlink" Target="https://dailyview.tw/top100/item/27722?theme=36&amp;range=30" TargetMode="External"/><Relationship Id="rId33" Type="http://schemas.openxmlformats.org/officeDocument/2006/relationships/hyperlink" Target="https://dailyview.tw/top100/item/20924?theme=36&amp;range=30" TargetMode="External"/><Relationship Id="rId108" Type="http://schemas.openxmlformats.org/officeDocument/2006/relationships/hyperlink" Target="https://dailyview.tw/top100/item/2840?theme=36&amp;range=30" TargetMode="External"/><Relationship Id="rId129" Type="http://schemas.openxmlformats.org/officeDocument/2006/relationships/hyperlink" Target="https://dailyview.tw/top100/item/5453?theme=36&amp;range=30" TargetMode="External"/><Relationship Id="rId54" Type="http://schemas.openxmlformats.org/officeDocument/2006/relationships/hyperlink" Target="https://dailyview.tw/top100/item/11753?theme=36&amp;range=30" TargetMode="External"/><Relationship Id="rId75" Type="http://schemas.openxmlformats.org/officeDocument/2006/relationships/hyperlink" Target="https://dailyview.tw/top100/item/19315?theme=36&amp;range=30" TargetMode="External"/><Relationship Id="rId96" Type="http://schemas.openxmlformats.org/officeDocument/2006/relationships/hyperlink" Target="https://dailyview.tw/top100/item/1250?theme=36&amp;range=30" TargetMode="External"/><Relationship Id="rId140" Type="http://schemas.openxmlformats.org/officeDocument/2006/relationships/hyperlink" Target="https://dailyview.tw/top100/item/6872?theme=36&amp;range=30" TargetMode="External"/><Relationship Id="rId161" Type="http://schemas.openxmlformats.org/officeDocument/2006/relationships/hyperlink" Target="https://dailyview.tw/top100/item/17852?theme=36&amp;range=30" TargetMode="External"/><Relationship Id="rId182" Type="http://schemas.openxmlformats.org/officeDocument/2006/relationships/hyperlink" Target="https://dailyview.tw/top100/item/23577?theme=36&amp;range=30" TargetMode="External"/><Relationship Id="rId6" Type="http://schemas.openxmlformats.org/officeDocument/2006/relationships/hyperlink" Target="https://dailyview.tw/top100/item/12004?theme=36&amp;range=30" TargetMode="External"/><Relationship Id="rId23" Type="http://schemas.openxmlformats.org/officeDocument/2006/relationships/hyperlink" Target="https://www.tiktok.com/@andy0623x" TargetMode="External"/><Relationship Id="rId119" Type="http://schemas.openxmlformats.org/officeDocument/2006/relationships/hyperlink" Target="https://dailyview.tw/top100/item/8981?theme=36&amp;range=30" TargetMode="External"/><Relationship Id="rId44" Type="http://schemas.openxmlformats.org/officeDocument/2006/relationships/hyperlink" Target="https://dailyview.tw/top100/item/13454?theme=36&amp;range=30" TargetMode="External"/><Relationship Id="rId65" Type="http://schemas.openxmlformats.org/officeDocument/2006/relationships/hyperlink" Target="https://dailyview.tw/top100/item/23416?theme=36&amp;range=30" TargetMode="External"/><Relationship Id="rId86" Type="http://schemas.openxmlformats.org/officeDocument/2006/relationships/hyperlink" Target="https://dailyview.tw/top100/item/2787?theme=36&amp;range=30" TargetMode="External"/><Relationship Id="rId130" Type="http://schemas.openxmlformats.org/officeDocument/2006/relationships/hyperlink" Target="https://dailyview.tw/top100/item/3127?theme=36&amp;range=30" TargetMode="External"/><Relationship Id="rId151" Type="http://schemas.openxmlformats.org/officeDocument/2006/relationships/hyperlink" Target="https://dailyview.tw/top100/item/11962?theme=36&amp;range=30" TargetMode="External"/><Relationship Id="rId172" Type="http://schemas.openxmlformats.org/officeDocument/2006/relationships/hyperlink" Target="https://dailyview.tw/top100/item/3079?theme=36&amp;range=30" TargetMode="External"/><Relationship Id="rId193" Type="http://schemas.openxmlformats.org/officeDocument/2006/relationships/hyperlink" Target="https://dailyview.tw/top100/item/27073?theme=36&amp;range=30" TargetMode="External"/><Relationship Id="rId207" Type="http://schemas.openxmlformats.org/officeDocument/2006/relationships/hyperlink" Target="https://dailyview.tw/top100/item/14638?theme=36&amp;range=30" TargetMode="External"/><Relationship Id="rId13" Type="http://schemas.openxmlformats.org/officeDocument/2006/relationships/hyperlink" Target="https://dailyview.tw/top100/item/1271?theme=36&amp;range=30" TargetMode="External"/><Relationship Id="rId109" Type="http://schemas.openxmlformats.org/officeDocument/2006/relationships/hyperlink" Target="https://dailyview.tw/top100/item/7650?theme=36&amp;range=30" TargetMode="External"/><Relationship Id="rId34" Type="http://schemas.openxmlformats.org/officeDocument/2006/relationships/hyperlink" Target="https://dailyview.tw/top100/item/19376?theme=36&amp;range=30" TargetMode="External"/><Relationship Id="rId55" Type="http://schemas.openxmlformats.org/officeDocument/2006/relationships/hyperlink" Target="https://dailyview.tw/top100/item/24696?theme=36&amp;range=30" TargetMode="External"/><Relationship Id="rId76" Type="http://schemas.openxmlformats.org/officeDocument/2006/relationships/hyperlink" Target="https://dailyview.tw/top100/item/16084?theme=36&amp;range=30" TargetMode="External"/><Relationship Id="rId97" Type="http://schemas.openxmlformats.org/officeDocument/2006/relationships/hyperlink" Target="https://dailyview.tw/top100/item/16553?theme=36&amp;range=30" TargetMode="External"/><Relationship Id="rId120" Type="http://schemas.openxmlformats.org/officeDocument/2006/relationships/hyperlink" Target="https://dailyview.tw/top100/item/2794?theme=36&amp;range=30" TargetMode="External"/><Relationship Id="rId141" Type="http://schemas.openxmlformats.org/officeDocument/2006/relationships/hyperlink" Target="https://dailyview.tw/top100/item/23454?theme=36&amp;range=30" TargetMode="External"/><Relationship Id="rId7" Type="http://schemas.openxmlformats.org/officeDocument/2006/relationships/hyperlink" Target="https://dailyview.tw/top100/item/3047?theme=36&amp;range=30" TargetMode="External"/><Relationship Id="rId162" Type="http://schemas.openxmlformats.org/officeDocument/2006/relationships/hyperlink" Target="https://dailyview.tw/top100/item/18050?theme=36&amp;range=30" TargetMode="External"/><Relationship Id="rId183" Type="http://schemas.openxmlformats.org/officeDocument/2006/relationships/hyperlink" Target="https://dailyview.tw/top100/item/18063?theme=36&amp;range=30" TargetMode="External"/><Relationship Id="rId24" Type="http://schemas.openxmlformats.org/officeDocument/2006/relationships/hyperlink" Target="https://dailyview.tw/top100/item/26853?theme=36&amp;range=30" TargetMode="External"/><Relationship Id="rId45" Type="http://schemas.openxmlformats.org/officeDocument/2006/relationships/hyperlink" Target="https://dailyview.tw/top100/item/15398?theme=36&amp;range=30" TargetMode="External"/><Relationship Id="rId66" Type="http://schemas.openxmlformats.org/officeDocument/2006/relationships/hyperlink" Target="https://dailyview.tw/top100/item/28881?theme=36&amp;range=30" TargetMode="External"/><Relationship Id="rId87" Type="http://schemas.openxmlformats.org/officeDocument/2006/relationships/hyperlink" Target="https://dailyview.tw/top100/item/18065?theme=36&amp;range=30" TargetMode="External"/><Relationship Id="rId110" Type="http://schemas.openxmlformats.org/officeDocument/2006/relationships/hyperlink" Target="https://dailyview.tw/top100/item/19332?theme=36&amp;range=30" TargetMode="External"/><Relationship Id="rId131" Type="http://schemas.openxmlformats.org/officeDocument/2006/relationships/hyperlink" Target="https://dailyview.tw/top100/item/3127?theme=36&amp;range=30" TargetMode="External"/><Relationship Id="rId61" Type="http://schemas.openxmlformats.org/officeDocument/2006/relationships/hyperlink" Target="https://dailyview.tw/top100/item/12056?theme=36&amp;range=30" TargetMode="External"/><Relationship Id="rId82" Type="http://schemas.openxmlformats.org/officeDocument/2006/relationships/hyperlink" Target="https://dailyview.tw/top100/item/23421?theme=36&amp;range=30" TargetMode="External"/><Relationship Id="rId152" Type="http://schemas.openxmlformats.org/officeDocument/2006/relationships/hyperlink" Target="https://dailyview.tw/top100/item/16627?theme=36&amp;range=30" TargetMode="External"/><Relationship Id="rId173" Type="http://schemas.openxmlformats.org/officeDocument/2006/relationships/hyperlink" Target="https://dailyview.tw/top100/item/5194?theme=36&amp;range=30" TargetMode="External"/><Relationship Id="rId194" Type="http://schemas.openxmlformats.org/officeDocument/2006/relationships/hyperlink" Target="https://dailyview.tw/top100/item/18049?theme=36&amp;range=30" TargetMode="External"/><Relationship Id="rId199" Type="http://schemas.openxmlformats.org/officeDocument/2006/relationships/hyperlink" Target="https://dailyview.tw/top100/item/12992?theme=36&amp;range=30" TargetMode="External"/><Relationship Id="rId203" Type="http://schemas.openxmlformats.org/officeDocument/2006/relationships/hyperlink" Target="https://dailyview.tw/top100/item/23424?theme=36&amp;range=30" TargetMode="External"/><Relationship Id="rId208" Type="http://schemas.openxmlformats.org/officeDocument/2006/relationships/hyperlink" Target="https://dailyview.tw/top100/item/9605?theme=36&amp;range=30" TargetMode="External"/><Relationship Id="rId19" Type="http://schemas.openxmlformats.org/officeDocument/2006/relationships/hyperlink" Target="https://dailyview.tw/top100/item/14754?theme=36&amp;range=30" TargetMode="External"/><Relationship Id="rId14" Type="http://schemas.openxmlformats.org/officeDocument/2006/relationships/hyperlink" Target="https://dailyview.tw/top100/item/7805?theme=36&amp;range=30" TargetMode="External"/><Relationship Id="rId30" Type="http://schemas.openxmlformats.org/officeDocument/2006/relationships/hyperlink" Target="https://dailyview.tw/top100/item/2495?theme=36&amp;range=30" TargetMode="External"/><Relationship Id="rId35" Type="http://schemas.openxmlformats.org/officeDocument/2006/relationships/hyperlink" Target="https://dailyview.tw/top100/item/10692?theme=36&amp;range=30" TargetMode="External"/><Relationship Id="rId56" Type="http://schemas.openxmlformats.org/officeDocument/2006/relationships/hyperlink" Target="https://dailyview.tw/top100/item/22683?theme=36&amp;range=30" TargetMode="External"/><Relationship Id="rId77" Type="http://schemas.openxmlformats.org/officeDocument/2006/relationships/hyperlink" Target="https://dailyview.tw/top100/item/9225?theme=36&amp;range=30" TargetMode="External"/><Relationship Id="rId100" Type="http://schemas.openxmlformats.org/officeDocument/2006/relationships/hyperlink" Target="https://dailyview.tw/top100/item/20638?theme=36&amp;range=30" TargetMode="External"/><Relationship Id="rId105" Type="http://schemas.openxmlformats.org/officeDocument/2006/relationships/hyperlink" Target="https://dailyview.tw/top100/item/12984?theme=36&amp;range=30" TargetMode="External"/><Relationship Id="rId126" Type="http://schemas.openxmlformats.org/officeDocument/2006/relationships/hyperlink" Target="https://dailyview.tw/top100/item/2824?theme=36&amp;range=30" TargetMode="External"/><Relationship Id="rId147" Type="http://schemas.openxmlformats.org/officeDocument/2006/relationships/hyperlink" Target="https://dailyview.tw/top100/item/9446?theme=36&amp;range=30" TargetMode="External"/><Relationship Id="rId168" Type="http://schemas.openxmlformats.org/officeDocument/2006/relationships/hyperlink" Target="https://dailyview.tw/top100/item/12995?theme=36&amp;range=30" TargetMode="External"/><Relationship Id="rId8" Type="http://schemas.openxmlformats.org/officeDocument/2006/relationships/hyperlink" Target="https://www.tiktok.com/@historybro100" TargetMode="External"/><Relationship Id="rId51" Type="http://schemas.openxmlformats.org/officeDocument/2006/relationships/hyperlink" Target="https://dailyview.tw/top100/item/219?theme=36&amp;range=30" TargetMode="External"/><Relationship Id="rId72" Type="http://schemas.openxmlformats.org/officeDocument/2006/relationships/hyperlink" Target="https://dailyview.tw/top100/item/19309?theme=36&amp;range=30" TargetMode="External"/><Relationship Id="rId93" Type="http://schemas.openxmlformats.org/officeDocument/2006/relationships/hyperlink" Target="https://dailyview.tw/top100/item/19362?theme=36&amp;range=30" TargetMode="External"/><Relationship Id="rId98" Type="http://schemas.openxmlformats.org/officeDocument/2006/relationships/hyperlink" Target="https://dailyview.tw/top100/item/23644?theme=36&amp;range=30" TargetMode="External"/><Relationship Id="rId121" Type="http://schemas.openxmlformats.org/officeDocument/2006/relationships/hyperlink" Target="https://dailyview.tw/top100/item/23324?theme=36&amp;range=30" TargetMode="External"/><Relationship Id="rId142" Type="http://schemas.openxmlformats.org/officeDocument/2006/relationships/hyperlink" Target="https://dailyview.tw/top100/item/14925?theme=36&amp;range=30" TargetMode="External"/><Relationship Id="rId163" Type="http://schemas.openxmlformats.org/officeDocument/2006/relationships/hyperlink" Target="https://dailyview.tw/top100/item/8002?theme=36&amp;range=30" TargetMode="External"/><Relationship Id="rId184" Type="http://schemas.openxmlformats.org/officeDocument/2006/relationships/hyperlink" Target="https://dailyview.tw/top100/item/15718?theme=36&amp;range=30" TargetMode="External"/><Relationship Id="rId189" Type="http://schemas.openxmlformats.org/officeDocument/2006/relationships/hyperlink" Target="https://dailyview.tw/top100/item/23602?theme=36&amp;range=30" TargetMode="External"/><Relationship Id="rId3" Type="http://schemas.openxmlformats.org/officeDocument/2006/relationships/hyperlink" Target="https://dailyview.tw/top100/item/19379?theme=36&amp;range=30" TargetMode="External"/><Relationship Id="rId25" Type="http://schemas.openxmlformats.org/officeDocument/2006/relationships/hyperlink" Target="https://dailyview.tw/top100/item/12235?theme=36&amp;range=30" TargetMode="External"/><Relationship Id="rId46" Type="http://schemas.openxmlformats.org/officeDocument/2006/relationships/hyperlink" Target="https://dailyview.tw/top100/item/3126?theme=36&amp;range=30" TargetMode="External"/><Relationship Id="rId67" Type="http://schemas.openxmlformats.org/officeDocument/2006/relationships/hyperlink" Target="https://dailyview.tw/top100/item/23323?theme=36&amp;range=30" TargetMode="External"/><Relationship Id="rId116" Type="http://schemas.openxmlformats.org/officeDocument/2006/relationships/hyperlink" Target="https://dailyview.tw/top100/item/2818?theme=36&amp;range=30" TargetMode="External"/><Relationship Id="rId137" Type="http://schemas.openxmlformats.org/officeDocument/2006/relationships/hyperlink" Target="https://dailyview.tw/top100/item/11914?theme=36&amp;range=30" TargetMode="External"/><Relationship Id="rId158" Type="http://schemas.openxmlformats.org/officeDocument/2006/relationships/hyperlink" Target="https://dailyview.tw/top100/item/23584?theme=36&amp;range=30" TargetMode="External"/><Relationship Id="rId20" Type="http://schemas.openxmlformats.org/officeDocument/2006/relationships/hyperlink" Target="https://dailyview.tw/top100/item/13079?theme=36&amp;range=30" TargetMode="External"/><Relationship Id="rId41" Type="http://schemas.openxmlformats.org/officeDocument/2006/relationships/hyperlink" Target="https://dailyview.tw/top100/item/22984?theme=36&amp;range=30" TargetMode="External"/><Relationship Id="rId62" Type="http://schemas.openxmlformats.org/officeDocument/2006/relationships/hyperlink" Target="https://dailyview.tw/top100/item/23347?theme=36&amp;range=30" TargetMode="External"/><Relationship Id="rId83" Type="http://schemas.openxmlformats.org/officeDocument/2006/relationships/hyperlink" Target="https://dailyview.tw/top100/item/16250?theme=36&amp;range=30" TargetMode="External"/><Relationship Id="rId88" Type="http://schemas.openxmlformats.org/officeDocument/2006/relationships/hyperlink" Target="https://dailyview.tw/top100/item/1298?theme=36&amp;range=30" TargetMode="External"/><Relationship Id="rId111" Type="http://schemas.openxmlformats.org/officeDocument/2006/relationships/hyperlink" Target="https://dailyview.tw/top100/item/16551?theme=36&amp;range=30" TargetMode="External"/><Relationship Id="rId132" Type="http://schemas.openxmlformats.org/officeDocument/2006/relationships/hyperlink" Target="https://dailyview.tw/top100/item/1259?theme=36&amp;range=30" TargetMode="External"/><Relationship Id="rId153" Type="http://schemas.openxmlformats.org/officeDocument/2006/relationships/hyperlink" Target="https://dailyview.tw/top100/item/18059?theme=36&amp;range=30" TargetMode="External"/><Relationship Id="rId174" Type="http://schemas.openxmlformats.org/officeDocument/2006/relationships/hyperlink" Target="https://dailyview.tw/top100/item/23580?theme=36&amp;range=30" TargetMode="External"/><Relationship Id="rId179" Type="http://schemas.openxmlformats.org/officeDocument/2006/relationships/hyperlink" Target="https://dailyview.tw/top100/item/18053?theme=36&amp;range=30" TargetMode="External"/><Relationship Id="rId195" Type="http://schemas.openxmlformats.org/officeDocument/2006/relationships/hyperlink" Target="https://dailyview.tw/top100/item/1266?theme=36&amp;range=30" TargetMode="External"/><Relationship Id="rId209" Type="http://schemas.openxmlformats.org/officeDocument/2006/relationships/hyperlink" Target="https://dailyview.tw/top100/item/23445?theme=36&amp;range=30" TargetMode="External"/><Relationship Id="rId190" Type="http://schemas.openxmlformats.org/officeDocument/2006/relationships/hyperlink" Target="https://dailyview.tw/top100/item/15723?theme=36&amp;range=30" TargetMode="External"/><Relationship Id="rId204" Type="http://schemas.openxmlformats.org/officeDocument/2006/relationships/hyperlink" Target="https://dailyview.tw/top100/item/19365?theme=36&amp;range=30" TargetMode="External"/><Relationship Id="rId15" Type="http://schemas.openxmlformats.org/officeDocument/2006/relationships/hyperlink" Target="https://dailyview.tw/top100/item/2798?theme=36&amp;range=30" TargetMode="External"/><Relationship Id="rId36" Type="http://schemas.openxmlformats.org/officeDocument/2006/relationships/hyperlink" Target="https://dailyview.tw/top100/item/1274?theme=36&amp;range=30" TargetMode="External"/><Relationship Id="rId57" Type="http://schemas.openxmlformats.org/officeDocument/2006/relationships/hyperlink" Target="https://dailyview.tw/top100/item/20219?theme=36&amp;range=30" TargetMode="External"/><Relationship Id="rId106" Type="http://schemas.openxmlformats.org/officeDocument/2006/relationships/hyperlink" Target="https://dailyview.tw/top100/item/23595?theme=36&amp;range=30" TargetMode="External"/><Relationship Id="rId127" Type="http://schemas.openxmlformats.org/officeDocument/2006/relationships/hyperlink" Target="https://dailyview.tw/top100/item/16410?theme=36&amp;range=30" TargetMode="External"/><Relationship Id="rId10" Type="http://schemas.openxmlformats.org/officeDocument/2006/relationships/hyperlink" Target="https://dailyview.tw/top100/item/1257?theme=36&amp;range=30" TargetMode="External"/><Relationship Id="rId31" Type="http://schemas.openxmlformats.org/officeDocument/2006/relationships/hyperlink" Target="https://dailyview.tw/top100/item/7651?theme=36&amp;range=30" TargetMode="External"/><Relationship Id="rId52" Type="http://schemas.openxmlformats.org/officeDocument/2006/relationships/hyperlink" Target="https://dailyview.tw/top100/item/2786?theme=36&amp;range=30" TargetMode="External"/><Relationship Id="rId73" Type="http://schemas.openxmlformats.org/officeDocument/2006/relationships/hyperlink" Target="https://dailyview.tw/top100/item/3084?theme=36&amp;range=30" TargetMode="External"/><Relationship Id="rId78" Type="http://schemas.openxmlformats.org/officeDocument/2006/relationships/hyperlink" Target="https://dailyview.tw/top100/item/2804?theme=36&amp;range=30" TargetMode="External"/><Relationship Id="rId94" Type="http://schemas.openxmlformats.org/officeDocument/2006/relationships/hyperlink" Target="https://dailyview.tw/top100/item/18052?theme=36&amp;range=30" TargetMode="External"/><Relationship Id="rId99" Type="http://schemas.openxmlformats.org/officeDocument/2006/relationships/hyperlink" Target="https://dailyview.tw/top100/item/2841?theme=36&amp;range=30" TargetMode="External"/><Relationship Id="rId101" Type="http://schemas.openxmlformats.org/officeDocument/2006/relationships/hyperlink" Target="https://dailyview.tw/top100/item/27391?theme=36&amp;range=30" TargetMode="External"/><Relationship Id="rId122" Type="http://schemas.openxmlformats.org/officeDocument/2006/relationships/hyperlink" Target="https://dailyview.tw/top100/item/23513?theme=36&amp;range=30" TargetMode="External"/><Relationship Id="rId143" Type="http://schemas.openxmlformats.org/officeDocument/2006/relationships/hyperlink" Target="https://dailyview.tw/top100/item/15650?theme=36&amp;range=30" TargetMode="External"/><Relationship Id="rId148" Type="http://schemas.openxmlformats.org/officeDocument/2006/relationships/hyperlink" Target="https://dailyview.tw/top100/item/8642?theme=36&amp;range=30" TargetMode="External"/><Relationship Id="rId164" Type="http://schemas.openxmlformats.org/officeDocument/2006/relationships/hyperlink" Target="https://dailyview.tw/top100/item/23465?theme=36&amp;range=30" TargetMode="External"/><Relationship Id="rId169" Type="http://schemas.openxmlformats.org/officeDocument/2006/relationships/hyperlink" Target="https://dailyview.tw/top100/item/18062?theme=36&amp;range=30" TargetMode="External"/><Relationship Id="rId185" Type="http://schemas.openxmlformats.org/officeDocument/2006/relationships/hyperlink" Target="https://dailyview.tw/top100/item/11749?theme=36&amp;range=30" TargetMode="External"/><Relationship Id="rId4" Type="http://schemas.openxmlformats.org/officeDocument/2006/relationships/hyperlink" Target="https://dailyview.tw/top100/item/14457?theme=36&amp;range=30" TargetMode="External"/><Relationship Id="rId9" Type="http://schemas.openxmlformats.org/officeDocument/2006/relationships/hyperlink" Target="https://dailyview.tw/top100/item/21386?theme=36&amp;range=30" TargetMode="External"/><Relationship Id="rId180" Type="http://schemas.openxmlformats.org/officeDocument/2006/relationships/hyperlink" Target="https://dailyview.tw/top100/item/18072?theme=36&amp;range=30" TargetMode="External"/><Relationship Id="rId26" Type="http://schemas.openxmlformats.org/officeDocument/2006/relationships/hyperlink" Target="https://www.tiktok.com/@yohofans" TargetMode="External"/><Relationship Id="rId47" Type="http://schemas.openxmlformats.org/officeDocument/2006/relationships/hyperlink" Target="https://dailyview.tw/top100/item/1280?theme=36&amp;range=30" TargetMode="External"/><Relationship Id="rId68" Type="http://schemas.openxmlformats.org/officeDocument/2006/relationships/hyperlink" Target="https://dailyview.tw/top100/item/11740?theme=36&amp;range=30" TargetMode="External"/><Relationship Id="rId89" Type="http://schemas.openxmlformats.org/officeDocument/2006/relationships/hyperlink" Target="https://dailyview.tw/top100/item/14707?theme=36&amp;range=30" TargetMode="External"/><Relationship Id="rId112" Type="http://schemas.openxmlformats.org/officeDocument/2006/relationships/hyperlink" Target="https://dailyview.tw/top100/item/14192?theme=36&amp;range=30" TargetMode="External"/><Relationship Id="rId133" Type="http://schemas.openxmlformats.org/officeDocument/2006/relationships/hyperlink" Target="https://dailyview.tw/top100/item/14833?theme=36&amp;range=30" TargetMode="External"/><Relationship Id="rId154" Type="http://schemas.openxmlformats.org/officeDocument/2006/relationships/hyperlink" Target="https://dailyview.tw/top100/item/1256?theme=36&amp;range=30" TargetMode="External"/><Relationship Id="rId175" Type="http://schemas.openxmlformats.org/officeDocument/2006/relationships/hyperlink" Target="https://dailyview.tw/top100/item/12996?theme=36&amp;range=30" TargetMode="External"/><Relationship Id="rId196" Type="http://schemas.openxmlformats.org/officeDocument/2006/relationships/hyperlink" Target="https://dailyview.tw/top100/item/23345?theme=36&amp;range=30" TargetMode="External"/><Relationship Id="rId200" Type="http://schemas.openxmlformats.org/officeDocument/2006/relationships/hyperlink" Target="https://dailyview.tw/top100/item/11738?theme=36&amp;range=30" TargetMode="External"/><Relationship Id="rId16" Type="http://schemas.openxmlformats.org/officeDocument/2006/relationships/hyperlink" Target="https://dailyview.tw/top100/item/27721?theme=36&amp;range=30" TargetMode="External"/><Relationship Id="rId37" Type="http://schemas.openxmlformats.org/officeDocument/2006/relationships/hyperlink" Target="https://dailyview.tw/top100/item/27090?theme=36&amp;range=30" TargetMode="External"/><Relationship Id="rId58" Type="http://schemas.openxmlformats.org/officeDocument/2006/relationships/hyperlink" Target="https://dailyview.tw/top100/item/2807?theme=36&amp;range=30" TargetMode="External"/><Relationship Id="rId79" Type="http://schemas.openxmlformats.org/officeDocument/2006/relationships/hyperlink" Target="https://dailyview.tw/top100/item/2819?theme=36&amp;range=30" TargetMode="External"/><Relationship Id="rId102" Type="http://schemas.openxmlformats.org/officeDocument/2006/relationships/hyperlink" Target="https://dailyview.tw/top100/item/18043?theme=36&amp;range=30" TargetMode="External"/><Relationship Id="rId123" Type="http://schemas.openxmlformats.org/officeDocument/2006/relationships/hyperlink" Target="https://dailyview.tw/top100/item/23340?theme=36&amp;range=30" TargetMode="External"/><Relationship Id="rId144" Type="http://schemas.openxmlformats.org/officeDocument/2006/relationships/hyperlink" Target="https://dailyview.tw/top100/item/2472?theme=36&amp;range=30" TargetMode="External"/><Relationship Id="rId90" Type="http://schemas.openxmlformats.org/officeDocument/2006/relationships/hyperlink" Target="https://dailyview.tw/top100/item/11956?theme=36&amp;range=30" TargetMode="External"/><Relationship Id="rId165" Type="http://schemas.openxmlformats.org/officeDocument/2006/relationships/hyperlink" Target="https://dailyview.tw/top100/item/20920?theme=36&amp;range=30" TargetMode="External"/><Relationship Id="rId186" Type="http://schemas.openxmlformats.org/officeDocument/2006/relationships/hyperlink" Target="https://dailyview.tw/top100/item/19358?theme=36&amp;range=30" TargetMode="External"/><Relationship Id="rId27" Type="http://schemas.openxmlformats.org/officeDocument/2006/relationships/hyperlink" Target="https://dailyview.tw/top100/item/18047?theme=36&amp;range=30" TargetMode="External"/><Relationship Id="rId48" Type="http://schemas.openxmlformats.org/officeDocument/2006/relationships/hyperlink" Target="https://dailyview.tw/top100/item/4745?theme=36&amp;range=30" TargetMode="External"/><Relationship Id="rId69" Type="http://schemas.openxmlformats.org/officeDocument/2006/relationships/hyperlink" Target="https://dailyview.tw/top100/item/13874?theme=36&amp;range=30" TargetMode="External"/><Relationship Id="rId113" Type="http://schemas.openxmlformats.org/officeDocument/2006/relationships/hyperlink" Target="https://dailyview.tw/top100/item/23325?theme=36&amp;range=30" TargetMode="External"/><Relationship Id="rId134" Type="http://schemas.openxmlformats.org/officeDocument/2006/relationships/hyperlink" Target="https://dailyview.tw/top100/item/1254?theme=36&amp;range=30" TargetMode="External"/><Relationship Id="rId80" Type="http://schemas.openxmlformats.org/officeDocument/2006/relationships/hyperlink" Target="https://dailyview.tw/top100/item/17762?theme=36&amp;range=30" TargetMode="External"/><Relationship Id="rId155" Type="http://schemas.openxmlformats.org/officeDocument/2006/relationships/hyperlink" Target="https://dailyview.tw/top100/item/6378?theme=36&amp;range=30" TargetMode="External"/><Relationship Id="rId176" Type="http://schemas.openxmlformats.org/officeDocument/2006/relationships/hyperlink" Target="https://dailyview.tw/top100/item/19333?theme=36&amp;range=30" TargetMode="External"/><Relationship Id="rId197" Type="http://schemas.openxmlformats.org/officeDocument/2006/relationships/hyperlink" Target="https://dailyview.tw/top100/item/2801?theme=36&amp;range=30" TargetMode="External"/><Relationship Id="rId201" Type="http://schemas.openxmlformats.org/officeDocument/2006/relationships/hyperlink" Target="https://dailyview.tw/top100/item/1279?theme=36&amp;range=30" TargetMode="External"/><Relationship Id="rId17" Type="http://schemas.openxmlformats.org/officeDocument/2006/relationships/hyperlink" Target="https://dailyview.tw/top100/item/18056?theme=36&amp;range=30" TargetMode="External"/><Relationship Id="rId38" Type="http://schemas.openxmlformats.org/officeDocument/2006/relationships/hyperlink" Target="https://dailyview.tw/top100/item/23778?theme=36&amp;range=30" TargetMode="External"/><Relationship Id="rId59" Type="http://schemas.openxmlformats.org/officeDocument/2006/relationships/hyperlink" Target="https://dailyview.tw/top100/item/12056?theme=36&amp;range=30" TargetMode="External"/><Relationship Id="rId103" Type="http://schemas.openxmlformats.org/officeDocument/2006/relationships/hyperlink" Target="https://dailyview.tw/top100/item/15497?theme=36&amp;range=30" TargetMode="External"/><Relationship Id="rId124" Type="http://schemas.openxmlformats.org/officeDocument/2006/relationships/hyperlink" Target="https://dailyview.tw/top100/item/15716?theme=36&amp;range=30" TargetMode="External"/><Relationship Id="rId70" Type="http://schemas.openxmlformats.org/officeDocument/2006/relationships/hyperlink" Target="https://dailyview.tw/top100/item/3673?theme=36&amp;range=30" TargetMode="External"/><Relationship Id="rId91" Type="http://schemas.openxmlformats.org/officeDocument/2006/relationships/hyperlink" Target="https://dailyview.tw/top100/item/23322?theme=36&amp;range=30" TargetMode="External"/><Relationship Id="rId145" Type="http://schemas.openxmlformats.org/officeDocument/2006/relationships/hyperlink" Target="https://dailyview.tw/top100/item/12993?theme=36&amp;range=30" TargetMode="External"/><Relationship Id="rId166" Type="http://schemas.openxmlformats.org/officeDocument/2006/relationships/hyperlink" Target="https://dailyview.tw/top100/item/23583?theme=36&amp;range=30" TargetMode="External"/><Relationship Id="rId187" Type="http://schemas.openxmlformats.org/officeDocument/2006/relationships/hyperlink" Target="https://dailyview.tw/top100/item/15713?theme=36&amp;range=30" TargetMode="External"/><Relationship Id="rId1" Type="http://schemas.openxmlformats.org/officeDocument/2006/relationships/hyperlink" Target="https://dailyview.tw/top100/item/1247?theme=36&amp;range=30" TargetMode="External"/><Relationship Id="rId28" Type="http://schemas.openxmlformats.org/officeDocument/2006/relationships/hyperlink" Target="https://dailyview.tw/top100/item/28879?theme=36&amp;range=30" TargetMode="External"/><Relationship Id="rId49" Type="http://schemas.openxmlformats.org/officeDocument/2006/relationships/hyperlink" Target="https://dailyview.tw/top100/item/12002?theme=36&amp;range=30" TargetMode="External"/><Relationship Id="rId114" Type="http://schemas.openxmlformats.org/officeDocument/2006/relationships/hyperlink" Target="https://dailyview.tw/top100/item/23333?theme=36&amp;range=30" TargetMode="External"/><Relationship Id="rId60" Type="http://schemas.openxmlformats.org/officeDocument/2006/relationships/hyperlink" Target="https://dailyview.tw/top100/item/12056?theme=36&amp;range=30" TargetMode="External"/><Relationship Id="rId81" Type="http://schemas.openxmlformats.org/officeDocument/2006/relationships/hyperlink" Target="https://dailyview.tw/top100/item/20927?theme=36&amp;range=30" TargetMode="External"/><Relationship Id="rId135" Type="http://schemas.openxmlformats.org/officeDocument/2006/relationships/hyperlink" Target="https://dailyview.tw/top100/item/11946?theme=36&amp;range=30" TargetMode="External"/><Relationship Id="rId156" Type="http://schemas.openxmlformats.org/officeDocument/2006/relationships/hyperlink" Target="https://dailyview.tw/top100/item/19364?theme=36&amp;range=30" TargetMode="External"/><Relationship Id="rId177" Type="http://schemas.openxmlformats.org/officeDocument/2006/relationships/hyperlink" Target="https://dailyview.tw/top100/item/23411?theme=36&amp;range=30" TargetMode="External"/><Relationship Id="rId198" Type="http://schemas.openxmlformats.org/officeDocument/2006/relationships/hyperlink" Target="https://dailyview.tw/top100/item/21184?theme=36&amp;range=30" TargetMode="External"/><Relationship Id="rId202" Type="http://schemas.openxmlformats.org/officeDocument/2006/relationships/hyperlink" Target="https://dailyview.tw/top100/item/23418?theme=36&amp;range=30" TargetMode="External"/><Relationship Id="rId18" Type="http://schemas.openxmlformats.org/officeDocument/2006/relationships/hyperlink" Target="https://dailyview.tw/top100/item/19335?theme=36&amp;range=30" TargetMode="External"/><Relationship Id="rId39" Type="http://schemas.openxmlformats.org/officeDocument/2006/relationships/hyperlink" Target="https://dailyview.tw/top100/item/1255?theme=36&amp;range=30" TargetMode="External"/><Relationship Id="rId50" Type="http://schemas.openxmlformats.org/officeDocument/2006/relationships/hyperlink" Target="https://dailyview.tw/top100/item/12280?theme=36&amp;range=30" TargetMode="External"/><Relationship Id="rId104" Type="http://schemas.openxmlformats.org/officeDocument/2006/relationships/hyperlink" Target="https://dailyview.tw/top100/item/19318?theme=36&amp;range=30" TargetMode="External"/><Relationship Id="rId125" Type="http://schemas.openxmlformats.org/officeDocument/2006/relationships/hyperlink" Target="https://dailyview.tw/top100/item/16108?theme=36&amp;range=30" TargetMode="External"/><Relationship Id="rId146" Type="http://schemas.openxmlformats.org/officeDocument/2006/relationships/hyperlink" Target="https://dailyview.tw/top100/item/23444?theme=36&amp;range=30" TargetMode="External"/><Relationship Id="rId167" Type="http://schemas.openxmlformats.org/officeDocument/2006/relationships/hyperlink" Target="https://dailyview.tw/top100/item/3216?theme=36&amp;range=30" TargetMode="External"/><Relationship Id="rId188" Type="http://schemas.openxmlformats.org/officeDocument/2006/relationships/hyperlink" Target="https://dailyview.tw/top100/item/23331?theme=36&amp;range=30" TargetMode="External"/><Relationship Id="rId71" Type="http://schemas.openxmlformats.org/officeDocument/2006/relationships/hyperlink" Target="https://dailyview.tw/top100/item/24695?theme=36&amp;range=30" TargetMode="External"/><Relationship Id="rId92" Type="http://schemas.openxmlformats.org/officeDocument/2006/relationships/hyperlink" Target="https://dailyview.tw/top100/item/23338?theme=36&amp;range=30" TargetMode="External"/><Relationship Id="rId2" Type="http://schemas.openxmlformats.org/officeDocument/2006/relationships/hyperlink" Target="https://dailyview.tw/top100/item/1246?theme=36&amp;range=30" TargetMode="External"/><Relationship Id="rId29" Type="http://schemas.openxmlformats.org/officeDocument/2006/relationships/hyperlink" Target="https://www.tiktok.com/@chialing_maze" TargetMode="External"/><Relationship Id="rId40" Type="http://schemas.openxmlformats.org/officeDocument/2006/relationships/hyperlink" Target="https://dailyview.tw/top100/item/18045?theme=36&amp;range=30" TargetMode="External"/><Relationship Id="rId115" Type="http://schemas.openxmlformats.org/officeDocument/2006/relationships/hyperlink" Target="https://dailyview.tw/top100/item/1275?theme=36&amp;range=30" TargetMode="External"/><Relationship Id="rId136" Type="http://schemas.openxmlformats.org/officeDocument/2006/relationships/hyperlink" Target="https://dailyview.tw/top100/item/20925?theme=36&amp;range=30" TargetMode="External"/><Relationship Id="rId157" Type="http://schemas.openxmlformats.org/officeDocument/2006/relationships/hyperlink" Target="https://dailyview.tw/top100/item/2816?theme=36&amp;range=30" TargetMode="External"/><Relationship Id="rId178" Type="http://schemas.openxmlformats.org/officeDocument/2006/relationships/hyperlink" Target="https://dailyview.tw/top100/item/3694?theme=36&amp;range=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0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/>
  <cols>
    <col min="1" max="1" width="14.7109375" customWidth="1"/>
    <col min="2" max="2" width="20.42578125" customWidth="1"/>
    <col min="3" max="3" width="16.140625" customWidth="1"/>
    <col min="4" max="5" width="22.85546875" customWidth="1"/>
    <col min="6" max="6" width="37.42578125" customWidth="1"/>
    <col min="7" max="7" width="7.7109375" customWidth="1"/>
    <col min="8" max="9" width="8.28515625" customWidth="1"/>
    <col min="10" max="10" width="45.5703125" customWidth="1"/>
  </cols>
  <sheetData>
    <row r="1" spans="1:33">
      <c r="A1" s="2" t="s">
        <v>449</v>
      </c>
      <c r="B1" s="2" t="s">
        <v>1</v>
      </c>
      <c r="C1" s="3" t="s">
        <v>450</v>
      </c>
      <c r="D1" s="3" t="s">
        <v>451</v>
      </c>
      <c r="E1" s="3" t="s">
        <v>452</v>
      </c>
      <c r="F1" s="3" t="s">
        <v>453</v>
      </c>
      <c r="G1" s="3" t="s">
        <v>454</v>
      </c>
      <c r="H1" s="3" t="s">
        <v>455</v>
      </c>
      <c r="I1" s="3" t="s">
        <v>456</v>
      </c>
      <c r="J1" s="2" t="s">
        <v>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4">
        <v>1</v>
      </c>
      <c r="B2" s="1" t="s">
        <v>3</v>
      </c>
      <c r="C2" s="5" t="s">
        <v>457</v>
      </c>
      <c r="D2" s="5" t="s">
        <v>458</v>
      </c>
      <c r="E2" s="5">
        <v>1</v>
      </c>
      <c r="F2" s="5" t="s">
        <v>459</v>
      </c>
      <c r="G2" s="7"/>
      <c r="H2" s="7"/>
      <c r="I2" s="7"/>
      <c r="J2" s="8" t="s">
        <v>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4">
        <v>2</v>
      </c>
      <c r="B3" s="1" t="s">
        <v>5</v>
      </c>
      <c r="C3" s="5" t="s">
        <v>6</v>
      </c>
      <c r="D3" s="5" t="s">
        <v>460</v>
      </c>
      <c r="E3" s="5">
        <v>1</v>
      </c>
      <c r="F3" s="5" t="s">
        <v>461</v>
      </c>
      <c r="G3" s="7"/>
      <c r="H3" s="7"/>
      <c r="I3" s="7"/>
      <c r="J3" s="8" t="s">
        <v>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4">
        <v>3</v>
      </c>
      <c r="B4" s="1" t="s">
        <v>8</v>
      </c>
      <c r="C4" s="5" t="s">
        <v>462</v>
      </c>
      <c r="D4" s="17" t="s">
        <v>463</v>
      </c>
      <c r="E4" s="17" t="s">
        <v>464</v>
      </c>
      <c r="F4" s="5" t="s">
        <v>465</v>
      </c>
      <c r="G4" s="7"/>
      <c r="H4" s="7"/>
      <c r="I4" s="7"/>
      <c r="J4" s="8" t="s">
        <v>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>
      <c r="A5" s="4">
        <v>4</v>
      </c>
      <c r="B5" s="1" t="s">
        <v>10</v>
      </c>
      <c r="C5" s="5" t="s">
        <v>10</v>
      </c>
      <c r="D5" s="5" t="s">
        <v>466</v>
      </c>
      <c r="E5" s="5">
        <v>1</v>
      </c>
      <c r="F5" s="5" t="s">
        <v>467</v>
      </c>
      <c r="G5" s="9"/>
      <c r="H5" s="9"/>
      <c r="I5" s="9"/>
      <c r="J5" s="8" t="s">
        <v>11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>
      <c r="A6" s="4">
        <v>5</v>
      </c>
      <c r="B6" s="1" t="s">
        <v>12</v>
      </c>
      <c r="C6" s="5" t="s">
        <v>468</v>
      </c>
      <c r="D6" s="5" t="s">
        <v>469</v>
      </c>
      <c r="E6" s="5">
        <v>1</v>
      </c>
      <c r="F6" s="5" t="s">
        <v>470</v>
      </c>
      <c r="G6" s="9"/>
      <c r="H6" s="9"/>
      <c r="I6" s="9"/>
      <c r="J6" s="8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>
      <c r="A7" s="4">
        <v>6</v>
      </c>
      <c r="B7" s="1" t="s">
        <v>14</v>
      </c>
      <c r="C7" s="5" t="s">
        <v>471</v>
      </c>
      <c r="D7" s="5" t="s">
        <v>472</v>
      </c>
      <c r="E7" s="5">
        <v>1</v>
      </c>
      <c r="F7" s="5" t="s">
        <v>473</v>
      </c>
      <c r="G7" s="9"/>
      <c r="H7" s="9"/>
      <c r="I7" s="9"/>
      <c r="J7" s="8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>
      <c r="A8" s="4">
        <v>7</v>
      </c>
      <c r="B8" s="1" t="s">
        <v>17</v>
      </c>
      <c r="C8" s="5" t="s">
        <v>474</v>
      </c>
      <c r="D8" s="5" t="s">
        <v>475</v>
      </c>
      <c r="E8" s="5">
        <v>1</v>
      </c>
      <c r="F8" s="5" t="s">
        <v>476</v>
      </c>
      <c r="G8" s="9"/>
      <c r="H8" s="9"/>
      <c r="I8" s="9"/>
      <c r="J8" s="8" t="s">
        <v>18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>
      <c r="A9" s="4">
        <v>8</v>
      </c>
      <c r="B9" s="1" t="s">
        <v>19</v>
      </c>
      <c r="C9" s="5" t="s">
        <v>477</v>
      </c>
      <c r="D9" s="5" t="s">
        <v>478</v>
      </c>
      <c r="E9" s="5">
        <v>1</v>
      </c>
      <c r="F9" s="5" t="s">
        <v>479</v>
      </c>
      <c r="G9" s="9"/>
      <c r="H9" s="9"/>
      <c r="I9" s="9"/>
      <c r="J9" s="8" t="s">
        <v>20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>
      <c r="A10" s="4">
        <v>9</v>
      </c>
      <c r="B10" s="1" t="s">
        <v>21</v>
      </c>
      <c r="C10" s="5" t="s">
        <v>21</v>
      </c>
      <c r="D10" s="18" t="s">
        <v>480</v>
      </c>
      <c r="E10" s="18">
        <v>999</v>
      </c>
      <c r="F10" s="5" t="s">
        <v>481</v>
      </c>
      <c r="G10" s="9"/>
      <c r="H10" s="9"/>
      <c r="I10" s="9"/>
      <c r="J10" s="8" t="s">
        <v>22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>
      <c r="A11" s="4">
        <v>10</v>
      </c>
      <c r="B11" s="1" t="s">
        <v>23</v>
      </c>
      <c r="C11" s="5" t="s">
        <v>482</v>
      </c>
      <c r="D11" s="19" t="s">
        <v>482</v>
      </c>
      <c r="E11" s="19">
        <v>998</v>
      </c>
      <c r="F11" s="6" t="s">
        <v>483</v>
      </c>
      <c r="G11" s="7">
        <v>1</v>
      </c>
      <c r="H11" s="9"/>
      <c r="I11" s="9"/>
      <c r="J11" s="8" t="s">
        <v>24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>
      <c r="A12" s="4">
        <v>11</v>
      </c>
      <c r="B12" s="1" t="s">
        <v>25</v>
      </c>
      <c r="C12" s="5" t="s">
        <v>484</v>
      </c>
      <c r="D12" s="5" t="s">
        <v>485</v>
      </c>
      <c r="E12" s="5">
        <v>1</v>
      </c>
      <c r="F12" s="5" t="s">
        <v>486</v>
      </c>
      <c r="G12" s="9"/>
      <c r="H12" s="9"/>
      <c r="I12" s="9"/>
      <c r="J12" s="8" t="s">
        <v>26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>
      <c r="A13" s="4">
        <v>12</v>
      </c>
      <c r="B13" s="1" t="s">
        <v>27</v>
      </c>
      <c r="C13" s="5" t="s">
        <v>487</v>
      </c>
      <c r="D13" s="5" t="s">
        <v>488</v>
      </c>
      <c r="E13" s="5">
        <v>1</v>
      </c>
      <c r="F13" s="5" t="s">
        <v>489</v>
      </c>
      <c r="G13" s="9"/>
      <c r="H13" s="9"/>
      <c r="I13" s="9"/>
      <c r="J13" s="8" t="s">
        <v>28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>
      <c r="A14" s="4">
        <v>13</v>
      </c>
      <c r="B14" s="1" t="s">
        <v>29</v>
      </c>
      <c r="C14" s="5" t="s">
        <v>490</v>
      </c>
      <c r="D14" s="5" t="s">
        <v>491</v>
      </c>
      <c r="E14" s="5">
        <v>1</v>
      </c>
      <c r="F14" s="5" t="s">
        <v>492</v>
      </c>
      <c r="G14" s="7"/>
      <c r="H14" s="7"/>
      <c r="I14" s="7"/>
      <c r="J14" s="8" t="s">
        <v>30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>
      <c r="A15" s="4">
        <v>14</v>
      </c>
      <c r="B15" s="1" t="s">
        <v>31</v>
      </c>
      <c r="C15" s="5" t="s">
        <v>493</v>
      </c>
      <c r="D15" s="5" t="s">
        <v>494</v>
      </c>
      <c r="E15" s="5">
        <v>1</v>
      </c>
      <c r="F15" s="5" t="s">
        <v>495</v>
      </c>
      <c r="G15" s="9"/>
      <c r="H15" s="9"/>
      <c r="I15" s="9"/>
      <c r="J15" s="8" t="s">
        <v>33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>
      <c r="A16" s="4">
        <v>15</v>
      </c>
      <c r="B16" s="1" t="s">
        <v>34</v>
      </c>
      <c r="C16" s="5" t="s">
        <v>496</v>
      </c>
      <c r="D16" s="5" t="s">
        <v>497</v>
      </c>
      <c r="E16" s="5">
        <v>1</v>
      </c>
      <c r="F16" s="5" t="s">
        <v>498</v>
      </c>
      <c r="G16" s="9"/>
      <c r="H16" s="9"/>
      <c r="I16" s="9"/>
      <c r="J16" s="8" t="s">
        <v>35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>
      <c r="A17" s="4">
        <v>16</v>
      </c>
      <c r="B17" s="1" t="s">
        <v>36</v>
      </c>
      <c r="C17" s="5" t="s">
        <v>499</v>
      </c>
      <c r="D17" s="5" t="s">
        <v>500</v>
      </c>
      <c r="E17" s="5">
        <v>1</v>
      </c>
      <c r="F17" s="5" t="s">
        <v>501</v>
      </c>
      <c r="G17" s="9"/>
      <c r="H17" s="9"/>
      <c r="I17" s="9"/>
      <c r="J17" s="8" t="s">
        <v>37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>
      <c r="A18" s="4">
        <v>17</v>
      </c>
      <c r="B18" s="1" t="s">
        <v>38</v>
      </c>
      <c r="C18" s="5" t="s">
        <v>502</v>
      </c>
      <c r="D18" s="5" t="s">
        <v>503</v>
      </c>
      <c r="E18" s="5">
        <v>1</v>
      </c>
      <c r="F18" s="5" t="s">
        <v>504</v>
      </c>
      <c r="G18" s="9"/>
      <c r="H18" s="9"/>
      <c r="I18" s="9"/>
      <c r="J18" s="8" t="s">
        <v>39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>
      <c r="A19" s="4">
        <v>18</v>
      </c>
      <c r="B19" s="1" t="s">
        <v>40</v>
      </c>
      <c r="C19" s="5" t="s">
        <v>505</v>
      </c>
      <c r="D19" s="5" t="s">
        <v>506</v>
      </c>
      <c r="E19" s="5">
        <v>1</v>
      </c>
      <c r="F19" s="5" t="s">
        <v>507</v>
      </c>
      <c r="G19" s="9"/>
      <c r="H19" s="9"/>
      <c r="I19" s="9"/>
      <c r="J19" s="8" t="s">
        <v>41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>
      <c r="A20" s="4">
        <v>19</v>
      </c>
      <c r="B20" s="1" t="s">
        <v>42</v>
      </c>
      <c r="C20" s="5" t="s">
        <v>508</v>
      </c>
      <c r="D20" s="17" t="s">
        <v>509</v>
      </c>
      <c r="E20" s="17"/>
      <c r="F20" s="5" t="s">
        <v>510</v>
      </c>
      <c r="G20" s="9"/>
      <c r="H20" s="9"/>
      <c r="I20" s="9"/>
      <c r="J20" s="8" t="s">
        <v>44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>
      <c r="A21" s="4">
        <v>20</v>
      </c>
      <c r="B21" s="1" t="s">
        <v>45</v>
      </c>
      <c r="C21" s="5" t="s">
        <v>45</v>
      </c>
      <c r="D21" s="20" t="s">
        <v>511</v>
      </c>
      <c r="E21" s="5">
        <v>1</v>
      </c>
      <c r="F21" s="20" t="s">
        <v>512</v>
      </c>
      <c r="G21" s="9"/>
      <c r="H21" s="9"/>
      <c r="I21" s="9"/>
      <c r="J21" s="8" t="s">
        <v>46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>
      <c r="A22" s="4">
        <v>21</v>
      </c>
      <c r="B22" s="1" t="s">
        <v>47</v>
      </c>
      <c r="C22" s="5" t="s">
        <v>48</v>
      </c>
      <c r="D22" s="5" t="s">
        <v>513</v>
      </c>
      <c r="E22" s="5">
        <v>1</v>
      </c>
      <c r="F22" s="5" t="s">
        <v>514</v>
      </c>
      <c r="G22" s="9"/>
      <c r="H22" s="9"/>
      <c r="I22" s="9"/>
      <c r="J22" s="8" t="s">
        <v>49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>
      <c r="A23" s="4">
        <v>22</v>
      </c>
      <c r="B23" s="1" t="s">
        <v>50</v>
      </c>
      <c r="C23" s="5" t="s">
        <v>50</v>
      </c>
      <c r="D23" s="5" t="s">
        <v>515</v>
      </c>
      <c r="E23" s="5">
        <v>1</v>
      </c>
      <c r="F23" s="5" t="s">
        <v>516</v>
      </c>
      <c r="G23" s="9"/>
      <c r="H23" s="9"/>
      <c r="I23" s="9"/>
      <c r="J23" s="8" t="s">
        <v>51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>
      <c r="A24" s="4">
        <v>23</v>
      </c>
      <c r="B24" s="1" t="s">
        <v>52</v>
      </c>
      <c r="C24" s="5" t="s">
        <v>517</v>
      </c>
      <c r="D24" s="5" t="s">
        <v>518</v>
      </c>
      <c r="E24" s="5">
        <v>1</v>
      </c>
      <c r="F24" s="5" t="s">
        <v>519</v>
      </c>
      <c r="G24" s="9"/>
      <c r="H24" s="9"/>
      <c r="I24" s="9"/>
      <c r="J24" s="8" t="s">
        <v>54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>
      <c r="A25" s="4">
        <v>24</v>
      </c>
      <c r="B25" s="1" t="s">
        <v>55</v>
      </c>
      <c r="C25" s="5" t="s">
        <v>520</v>
      </c>
      <c r="D25" s="18" t="s">
        <v>521</v>
      </c>
      <c r="E25" s="18">
        <v>999</v>
      </c>
      <c r="F25" s="5" t="s">
        <v>522</v>
      </c>
      <c r="G25" s="9"/>
      <c r="H25" s="9"/>
      <c r="I25" s="9"/>
      <c r="J25" s="8" t="s">
        <v>56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>
      <c r="A26" s="4">
        <v>25</v>
      </c>
      <c r="B26" s="1" t="s">
        <v>57</v>
      </c>
      <c r="C26" s="5" t="s">
        <v>523</v>
      </c>
      <c r="D26" s="17" t="s">
        <v>524</v>
      </c>
      <c r="E26" s="17"/>
      <c r="F26" s="5" t="s">
        <v>525</v>
      </c>
      <c r="G26" s="9"/>
      <c r="H26" s="9"/>
      <c r="I26" s="9"/>
      <c r="J26" s="8" t="s">
        <v>59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>
      <c r="A27" s="4">
        <v>25</v>
      </c>
      <c r="B27" s="1" t="s">
        <v>57</v>
      </c>
      <c r="C27" s="5" t="s">
        <v>526</v>
      </c>
      <c r="D27" s="5" t="s">
        <v>527</v>
      </c>
      <c r="E27" s="5">
        <v>1</v>
      </c>
      <c r="F27" s="6" t="s">
        <v>528</v>
      </c>
      <c r="G27" s="9"/>
      <c r="H27" s="9"/>
      <c r="I27" s="9"/>
      <c r="J27" s="8" t="s">
        <v>59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>
      <c r="A28" s="4">
        <v>26</v>
      </c>
      <c r="B28" s="1" t="s">
        <v>60</v>
      </c>
      <c r="C28" s="5" t="s">
        <v>61</v>
      </c>
      <c r="D28" s="17" t="s">
        <v>529</v>
      </c>
      <c r="E28" s="21"/>
      <c r="F28" s="20" t="s">
        <v>530</v>
      </c>
      <c r="G28" s="9"/>
      <c r="H28" s="9"/>
      <c r="I28" s="9"/>
      <c r="J28" s="8" t="s">
        <v>62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>
      <c r="A29" s="4">
        <v>27</v>
      </c>
      <c r="B29" s="1" t="s">
        <v>63</v>
      </c>
      <c r="C29" s="5" t="s">
        <v>531</v>
      </c>
      <c r="D29" s="17" t="s">
        <v>532</v>
      </c>
      <c r="E29" s="17"/>
      <c r="F29" s="5" t="s">
        <v>533</v>
      </c>
      <c r="G29" s="9"/>
      <c r="H29" s="9"/>
      <c r="I29" s="9"/>
      <c r="J29" s="8" t="s">
        <v>64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>
      <c r="A30" s="4">
        <v>28</v>
      </c>
      <c r="B30" s="1" t="s">
        <v>65</v>
      </c>
      <c r="C30" s="5" t="s">
        <v>534</v>
      </c>
      <c r="D30" s="5" t="s">
        <v>535</v>
      </c>
      <c r="E30" s="5">
        <v>1</v>
      </c>
      <c r="F30" s="5" t="s">
        <v>536</v>
      </c>
      <c r="G30" s="9"/>
      <c r="H30" s="9"/>
      <c r="I30" s="9"/>
      <c r="J30" s="8" t="s">
        <v>66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>
      <c r="A31" s="4">
        <v>29</v>
      </c>
      <c r="B31" s="22" t="s">
        <v>67</v>
      </c>
      <c r="C31" s="5" t="s">
        <v>537</v>
      </c>
      <c r="D31" s="5" t="s">
        <v>538</v>
      </c>
      <c r="E31" s="5">
        <v>1</v>
      </c>
      <c r="F31" s="6" t="s">
        <v>539</v>
      </c>
      <c r="G31" s="9"/>
      <c r="H31" s="9"/>
      <c r="I31" s="9"/>
      <c r="J31" s="8" t="s">
        <v>69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>
      <c r="A32" s="4">
        <v>30</v>
      </c>
      <c r="B32" s="22" t="s">
        <v>70</v>
      </c>
      <c r="C32" s="5" t="s">
        <v>70</v>
      </c>
      <c r="D32" s="5" t="s">
        <v>540</v>
      </c>
      <c r="E32" s="5">
        <v>1</v>
      </c>
      <c r="F32" s="23" t="s">
        <v>541</v>
      </c>
      <c r="G32" s="9"/>
      <c r="H32" s="9"/>
      <c r="I32" s="9"/>
      <c r="J32" s="8" t="s">
        <v>71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>
      <c r="A33" s="4">
        <v>31</v>
      </c>
      <c r="B33" s="1" t="s">
        <v>72</v>
      </c>
      <c r="C33" s="5" t="s">
        <v>73</v>
      </c>
      <c r="D33" s="17" t="s">
        <v>542</v>
      </c>
      <c r="E33" s="17"/>
      <c r="F33" s="5" t="s">
        <v>543</v>
      </c>
      <c r="G33" s="9"/>
      <c r="H33" s="9"/>
      <c r="I33" s="9"/>
      <c r="J33" s="8" t="s">
        <v>74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>
      <c r="A34" s="4">
        <v>32</v>
      </c>
      <c r="B34" s="1" t="s">
        <v>76</v>
      </c>
      <c r="C34" s="5" t="s">
        <v>544</v>
      </c>
      <c r="D34" s="5" t="s">
        <v>545</v>
      </c>
      <c r="E34" s="5">
        <v>1</v>
      </c>
      <c r="F34" s="5" t="s">
        <v>546</v>
      </c>
      <c r="G34" s="9"/>
      <c r="H34" s="9"/>
      <c r="I34" s="9"/>
      <c r="J34" s="8" t="s">
        <v>77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>
      <c r="A35" s="4">
        <v>33</v>
      </c>
      <c r="B35" s="1" t="s">
        <v>78</v>
      </c>
      <c r="C35" s="5" t="s">
        <v>547</v>
      </c>
      <c r="D35" s="5" t="s">
        <v>548</v>
      </c>
      <c r="E35" s="5">
        <v>1</v>
      </c>
      <c r="F35" s="5" t="s">
        <v>549</v>
      </c>
      <c r="G35" s="9"/>
      <c r="H35" s="9"/>
      <c r="I35" s="9"/>
      <c r="J35" s="8" t="s">
        <v>79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>
      <c r="A36" s="4">
        <v>34</v>
      </c>
      <c r="B36" s="1" t="s">
        <v>80</v>
      </c>
      <c r="C36" s="5" t="s">
        <v>550</v>
      </c>
      <c r="D36" s="5" t="s">
        <v>551</v>
      </c>
      <c r="E36" s="5">
        <v>1</v>
      </c>
      <c r="F36" s="5" t="s">
        <v>552</v>
      </c>
      <c r="G36" s="9"/>
      <c r="H36" s="9"/>
      <c r="I36" s="9"/>
      <c r="J36" s="8" t="s">
        <v>81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>
      <c r="A37" s="4">
        <v>35</v>
      </c>
      <c r="B37" s="1" t="s">
        <v>82</v>
      </c>
      <c r="C37" s="5" t="s">
        <v>553</v>
      </c>
      <c r="D37" s="20" t="s">
        <v>554</v>
      </c>
      <c r="E37" s="5">
        <v>1</v>
      </c>
      <c r="F37" s="20" t="s">
        <v>555</v>
      </c>
      <c r="G37" s="9"/>
      <c r="H37" s="9"/>
      <c r="I37" s="9"/>
      <c r="J37" s="8" t="s">
        <v>83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>
      <c r="A38" s="4">
        <v>36</v>
      </c>
      <c r="B38" s="1" t="s">
        <v>84</v>
      </c>
      <c r="C38" s="5" t="s">
        <v>556</v>
      </c>
      <c r="D38" s="17" t="s">
        <v>557</v>
      </c>
      <c r="E38" s="17"/>
      <c r="F38" s="5" t="s">
        <v>558</v>
      </c>
      <c r="G38" s="9"/>
      <c r="H38" s="9"/>
      <c r="I38" s="9"/>
      <c r="J38" s="8" t="s">
        <v>85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>
      <c r="A39" s="4">
        <v>37</v>
      </c>
      <c r="B39" s="1" t="s">
        <v>86</v>
      </c>
      <c r="C39" s="5" t="s">
        <v>559</v>
      </c>
      <c r="D39" s="17" t="s">
        <v>560</v>
      </c>
      <c r="E39" s="17"/>
      <c r="F39" s="5" t="s">
        <v>561</v>
      </c>
      <c r="G39" s="9"/>
      <c r="H39" s="9"/>
      <c r="I39" s="9"/>
      <c r="J39" s="8" t="s">
        <v>87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>
      <c r="A40" s="4">
        <v>38</v>
      </c>
      <c r="B40" s="1" t="s">
        <v>88</v>
      </c>
      <c r="C40" s="5" t="s">
        <v>89</v>
      </c>
      <c r="D40" s="5" t="s">
        <v>562</v>
      </c>
      <c r="E40" s="5">
        <v>1</v>
      </c>
      <c r="F40" s="5" t="s">
        <v>563</v>
      </c>
      <c r="G40" s="9"/>
      <c r="H40" s="9"/>
      <c r="I40" s="9"/>
      <c r="J40" s="8" t="s">
        <v>90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>
      <c r="A41" s="4">
        <v>39</v>
      </c>
      <c r="B41" s="1" t="s">
        <v>91</v>
      </c>
      <c r="C41" s="5" t="s">
        <v>92</v>
      </c>
      <c r="D41" s="17" t="s">
        <v>564</v>
      </c>
      <c r="E41" s="17"/>
      <c r="F41" s="5" t="s">
        <v>565</v>
      </c>
      <c r="G41" s="9"/>
      <c r="H41" s="9"/>
      <c r="I41" s="9"/>
      <c r="J41" s="8" t="s">
        <v>93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>
      <c r="A42" s="4">
        <v>40</v>
      </c>
      <c r="B42" s="1" t="s">
        <v>94</v>
      </c>
      <c r="C42" s="5" t="s">
        <v>566</v>
      </c>
      <c r="D42" s="5" t="s">
        <v>567</v>
      </c>
      <c r="E42" s="5">
        <v>1</v>
      </c>
      <c r="F42" s="5" t="s">
        <v>568</v>
      </c>
      <c r="G42" s="9"/>
      <c r="H42" s="9"/>
      <c r="I42" s="9"/>
      <c r="J42" s="8" t="s">
        <v>95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>
      <c r="A43" s="4">
        <v>41</v>
      </c>
      <c r="B43" s="1" t="s">
        <v>96</v>
      </c>
      <c r="C43" s="5" t="s">
        <v>569</v>
      </c>
      <c r="D43" s="17" t="s">
        <v>570</v>
      </c>
      <c r="E43" s="17"/>
      <c r="F43" s="5" t="s">
        <v>571</v>
      </c>
      <c r="G43" s="9"/>
      <c r="H43" s="9"/>
      <c r="I43" s="9"/>
      <c r="J43" s="8" t="s">
        <v>98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>
      <c r="A44" s="4">
        <v>42</v>
      </c>
      <c r="B44" s="1" t="s">
        <v>99</v>
      </c>
      <c r="C44" s="5" t="s">
        <v>99</v>
      </c>
      <c r="D44" s="5" t="s">
        <v>572</v>
      </c>
      <c r="E44" s="5">
        <v>1</v>
      </c>
      <c r="F44" s="5" t="s">
        <v>573</v>
      </c>
      <c r="G44" s="9"/>
      <c r="H44" s="9"/>
      <c r="I44" s="9"/>
      <c r="J44" s="8" t="s">
        <v>100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>
      <c r="A45" s="4">
        <v>43</v>
      </c>
      <c r="B45" s="1" t="s">
        <v>101</v>
      </c>
      <c r="C45" s="5" t="s">
        <v>574</v>
      </c>
      <c r="D45" s="5" t="s">
        <v>575</v>
      </c>
      <c r="E45" s="5">
        <v>1</v>
      </c>
      <c r="F45" s="5" t="s">
        <v>576</v>
      </c>
      <c r="G45" s="9"/>
      <c r="H45" s="9"/>
      <c r="I45" s="9"/>
      <c r="J45" s="8" t="s">
        <v>102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>
      <c r="A46" s="4">
        <v>44</v>
      </c>
      <c r="B46" s="1" t="s">
        <v>103</v>
      </c>
      <c r="C46" s="5" t="s">
        <v>577</v>
      </c>
      <c r="D46" s="17" t="s">
        <v>578</v>
      </c>
      <c r="E46" s="17"/>
      <c r="F46" s="5" t="s">
        <v>579</v>
      </c>
      <c r="G46" s="9"/>
      <c r="H46" s="9"/>
      <c r="I46" s="9"/>
      <c r="J46" s="8" t="s">
        <v>104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>
      <c r="A47" s="4">
        <v>45</v>
      </c>
      <c r="B47" s="1" t="s">
        <v>105</v>
      </c>
      <c r="C47" s="5" t="s">
        <v>105</v>
      </c>
      <c r="D47" s="5" t="s">
        <v>580</v>
      </c>
      <c r="E47" s="5">
        <v>1</v>
      </c>
      <c r="F47" s="5" t="s">
        <v>581</v>
      </c>
      <c r="G47" s="9"/>
      <c r="H47" s="9"/>
      <c r="I47" s="9"/>
      <c r="J47" s="8" t="s">
        <v>106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>
      <c r="A48" s="4">
        <v>46</v>
      </c>
      <c r="B48" s="1" t="s">
        <v>107</v>
      </c>
      <c r="C48" s="5" t="s">
        <v>582</v>
      </c>
      <c r="D48" s="17" t="s">
        <v>583</v>
      </c>
      <c r="E48" s="17"/>
      <c r="F48" s="5" t="s">
        <v>584</v>
      </c>
      <c r="G48" s="9"/>
      <c r="H48" s="9"/>
      <c r="I48" s="9"/>
      <c r="J48" s="8" t="s">
        <v>108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>
      <c r="A49" s="4">
        <v>47</v>
      </c>
      <c r="B49" s="1" t="s">
        <v>109</v>
      </c>
      <c r="C49" s="5" t="s">
        <v>585</v>
      </c>
      <c r="D49" s="17" t="s">
        <v>586</v>
      </c>
      <c r="E49" s="17"/>
      <c r="F49" s="5" t="s">
        <v>587</v>
      </c>
      <c r="G49" s="9"/>
      <c r="H49" s="9"/>
      <c r="I49" s="9"/>
      <c r="J49" s="8" t="s">
        <v>110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>
      <c r="A50" s="4">
        <v>48</v>
      </c>
      <c r="B50" s="1" t="s">
        <v>111</v>
      </c>
      <c r="C50" s="5" t="s">
        <v>588</v>
      </c>
      <c r="D50" s="17" t="s">
        <v>589</v>
      </c>
      <c r="E50" s="17"/>
      <c r="F50" s="5" t="s">
        <v>590</v>
      </c>
      <c r="G50" s="9"/>
      <c r="H50" s="9"/>
      <c r="I50" s="9"/>
      <c r="J50" s="8" t="s">
        <v>112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>
      <c r="A51" s="4">
        <v>49</v>
      </c>
      <c r="B51" s="1" t="s">
        <v>113</v>
      </c>
      <c r="C51" s="5" t="s">
        <v>591</v>
      </c>
      <c r="D51" s="5" t="s">
        <v>592</v>
      </c>
      <c r="E51" s="5">
        <v>1</v>
      </c>
      <c r="F51" s="5" t="s">
        <v>593</v>
      </c>
      <c r="G51" s="9"/>
      <c r="H51" s="9"/>
      <c r="I51" s="9"/>
      <c r="J51" s="8" t="s">
        <v>114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>
      <c r="A52" s="4">
        <v>50</v>
      </c>
      <c r="B52" s="1" t="s">
        <v>115</v>
      </c>
      <c r="C52" s="5" t="s">
        <v>594</v>
      </c>
      <c r="D52" s="5" t="s">
        <v>595</v>
      </c>
      <c r="E52" s="5">
        <v>1</v>
      </c>
      <c r="F52" s="5" t="s">
        <v>596</v>
      </c>
      <c r="G52" s="9"/>
      <c r="H52" s="9"/>
      <c r="I52" s="9"/>
      <c r="J52" s="8" t="s">
        <v>116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>
      <c r="A53" s="4">
        <v>51</v>
      </c>
      <c r="B53" s="1" t="s">
        <v>117</v>
      </c>
      <c r="C53" s="5" t="s">
        <v>597</v>
      </c>
      <c r="D53" s="5" t="s">
        <v>598</v>
      </c>
      <c r="E53" s="5">
        <v>1</v>
      </c>
      <c r="F53" s="5" t="s">
        <v>599</v>
      </c>
      <c r="G53" s="9"/>
      <c r="H53" s="9"/>
      <c r="I53" s="9"/>
      <c r="J53" s="8" t="s">
        <v>118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>
      <c r="A54" s="4">
        <v>52</v>
      </c>
      <c r="B54" s="1" t="s">
        <v>119</v>
      </c>
      <c r="C54" s="5" t="s">
        <v>119</v>
      </c>
      <c r="D54" s="17" t="s">
        <v>600</v>
      </c>
      <c r="E54" s="17"/>
      <c r="F54" s="5" t="s">
        <v>601</v>
      </c>
      <c r="G54" s="9"/>
      <c r="H54" s="9"/>
      <c r="I54" s="9"/>
      <c r="J54" s="8" t="s">
        <v>120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>
      <c r="A55" s="4">
        <v>53</v>
      </c>
      <c r="B55" s="1" t="s">
        <v>121</v>
      </c>
      <c r="C55" s="5" t="s">
        <v>602</v>
      </c>
      <c r="D55" s="24" t="s">
        <v>603</v>
      </c>
      <c r="E55" s="24"/>
      <c r="F55" s="5" t="s">
        <v>604</v>
      </c>
      <c r="G55" s="6"/>
      <c r="H55" s="6"/>
      <c r="I55" s="6"/>
      <c r="J55" s="8" t="s">
        <v>122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>
      <c r="A56" s="4">
        <v>54</v>
      </c>
      <c r="B56" s="1" t="s">
        <v>123</v>
      </c>
      <c r="C56" s="5" t="s">
        <v>605</v>
      </c>
      <c r="D56" s="5" t="s">
        <v>606</v>
      </c>
      <c r="E56" s="5">
        <v>1</v>
      </c>
      <c r="F56" s="5" t="s">
        <v>607</v>
      </c>
      <c r="G56" s="9"/>
      <c r="H56" s="9"/>
      <c r="I56" s="9"/>
      <c r="J56" s="8" t="s">
        <v>124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>
      <c r="A57" s="4">
        <v>54</v>
      </c>
      <c r="B57" s="1" t="s">
        <v>123</v>
      </c>
      <c r="C57" s="5" t="s">
        <v>608</v>
      </c>
      <c r="D57" s="5" t="s">
        <v>609</v>
      </c>
      <c r="E57" s="5">
        <v>1</v>
      </c>
      <c r="F57" s="5" t="s">
        <v>610</v>
      </c>
      <c r="G57" s="9"/>
      <c r="H57" s="9"/>
      <c r="I57" s="9"/>
      <c r="J57" s="8" t="s">
        <v>124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>
      <c r="A58" s="4">
        <v>54</v>
      </c>
      <c r="B58" s="1" t="s">
        <v>123</v>
      </c>
      <c r="C58" s="5" t="s">
        <v>611</v>
      </c>
      <c r="D58" s="5" t="s">
        <v>612</v>
      </c>
      <c r="E58" s="5">
        <v>1</v>
      </c>
      <c r="F58" s="5" t="s">
        <v>613</v>
      </c>
      <c r="G58" s="9"/>
      <c r="H58" s="9"/>
      <c r="I58" s="9"/>
      <c r="J58" s="8" t="s">
        <v>124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>
      <c r="A59" s="4">
        <v>55</v>
      </c>
      <c r="B59" s="1" t="s">
        <v>125</v>
      </c>
      <c r="C59" s="5" t="s">
        <v>614</v>
      </c>
      <c r="D59" s="5" t="s">
        <v>615</v>
      </c>
      <c r="E59" s="5">
        <v>1</v>
      </c>
      <c r="F59" s="5" t="s">
        <v>616</v>
      </c>
      <c r="G59" s="9"/>
      <c r="H59" s="9"/>
      <c r="I59" s="9"/>
      <c r="J59" s="8" t="s">
        <v>126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>
      <c r="A60" s="4">
        <v>56</v>
      </c>
      <c r="B60" s="1" t="s">
        <v>97</v>
      </c>
      <c r="C60" s="5" t="s">
        <v>569</v>
      </c>
      <c r="D60" s="17" t="s">
        <v>570</v>
      </c>
      <c r="E60" s="17"/>
      <c r="F60" s="5" t="s">
        <v>571</v>
      </c>
      <c r="G60" s="9"/>
      <c r="H60" s="9"/>
      <c r="I60" s="9"/>
      <c r="J60" s="8" t="s">
        <v>127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>
      <c r="A61" s="4">
        <v>57</v>
      </c>
      <c r="B61" s="1" t="s">
        <v>128</v>
      </c>
      <c r="C61" s="5" t="s">
        <v>617</v>
      </c>
      <c r="D61" s="5" t="s">
        <v>618</v>
      </c>
      <c r="E61" s="5">
        <v>1</v>
      </c>
      <c r="F61" s="5" t="s">
        <v>619</v>
      </c>
      <c r="G61" s="9"/>
      <c r="H61" s="9"/>
      <c r="I61" s="9"/>
      <c r="J61" s="8" t="s">
        <v>130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>
      <c r="A62" s="4">
        <v>58</v>
      </c>
      <c r="B62" s="1" t="s">
        <v>131</v>
      </c>
      <c r="C62" s="5" t="s">
        <v>620</v>
      </c>
      <c r="D62" s="17" t="s">
        <v>621</v>
      </c>
      <c r="E62" s="17"/>
      <c r="F62" s="5" t="s">
        <v>622</v>
      </c>
      <c r="G62" s="9"/>
      <c r="H62" s="9"/>
      <c r="I62" s="9"/>
      <c r="J62" s="8" t="s">
        <v>132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>
      <c r="A63" s="4">
        <v>59</v>
      </c>
      <c r="B63" s="1" t="s">
        <v>133</v>
      </c>
      <c r="C63" s="5" t="s">
        <v>623</v>
      </c>
      <c r="D63" s="17" t="s">
        <v>624</v>
      </c>
      <c r="E63" s="17"/>
      <c r="F63" s="5" t="s">
        <v>625</v>
      </c>
      <c r="G63" s="9"/>
      <c r="H63" s="9"/>
      <c r="I63" s="9"/>
      <c r="J63" s="8" t="s">
        <v>134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>
      <c r="A64" s="4">
        <v>60</v>
      </c>
      <c r="B64" s="1" t="s">
        <v>135</v>
      </c>
      <c r="C64" s="5" t="s">
        <v>626</v>
      </c>
      <c r="D64" s="5" t="s">
        <v>627</v>
      </c>
      <c r="E64" s="5">
        <v>1</v>
      </c>
      <c r="F64" s="5" t="s">
        <v>628</v>
      </c>
      <c r="G64" s="9"/>
      <c r="H64" s="9"/>
      <c r="I64" s="9"/>
      <c r="J64" s="8" t="s">
        <v>136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>
      <c r="A65" s="4">
        <v>61</v>
      </c>
      <c r="B65" s="1" t="s">
        <v>137</v>
      </c>
      <c r="C65" s="5" t="s">
        <v>629</v>
      </c>
      <c r="D65" s="17" t="s">
        <v>630</v>
      </c>
      <c r="E65" s="17"/>
      <c r="F65" s="5" t="s">
        <v>631</v>
      </c>
      <c r="G65" s="9"/>
      <c r="H65" s="9"/>
      <c r="I65" s="9"/>
      <c r="J65" s="8" t="s">
        <v>138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>
      <c r="A66" s="4">
        <v>62</v>
      </c>
      <c r="B66" s="1" t="s">
        <v>139</v>
      </c>
      <c r="C66" s="5" t="s">
        <v>140</v>
      </c>
      <c r="D66" s="5" t="s">
        <v>632</v>
      </c>
      <c r="E66" s="5">
        <v>1</v>
      </c>
      <c r="F66" s="5" t="s">
        <v>633</v>
      </c>
      <c r="G66" s="9"/>
      <c r="H66" s="9"/>
      <c r="I66" s="9"/>
      <c r="J66" s="8" t="s">
        <v>141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>
      <c r="A67" s="4">
        <v>63</v>
      </c>
      <c r="B67" s="1" t="s">
        <v>142</v>
      </c>
      <c r="C67" s="5" t="s">
        <v>634</v>
      </c>
      <c r="D67" s="17" t="s">
        <v>635</v>
      </c>
      <c r="E67" s="17"/>
      <c r="F67" s="5" t="s">
        <v>636</v>
      </c>
      <c r="G67" s="9"/>
      <c r="H67" s="9"/>
      <c r="I67" s="9"/>
      <c r="J67" s="8" t="s">
        <v>144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>
      <c r="A68" s="4">
        <v>64</v>
      </c>
      <c r="B68" s="1" t="s">
        <v>145</v>
      </c>
      <c r="C68" s="5" t="s">
        <v>637</v>
      </c>
      <c r="D68" s="5" t="s">
        <v>638</v>
      </c>
      <c r="E68" s="5">
        <v>1</v>
      </c>
      <c r="F68" s="5" t="s">
        <v>639</v>
      </c>
      <c r="G68" s="9"/>
      <c r="H68" s="9"/>
      <c r="I68" s="9"/>
      <c r="J68" s="8" t="s">
        <v>146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>
      <c r="A69" s="4">
        <v>65</v>
      </c>
      <c r="B69" s="1" t="s">
        <v>147</v>
      </c>
      <c r="C69" s="5" t="s">
        <v>640</v>
      </c>
      <c r="D69" s="5" t="s">
        <v>641</v>
      </c>
      <c r="E69" s="5">
        <v>1</v>
      </c>
      <c r="F69" s="5" t="s">
        <v>642</v>
      </c>
      <c r="G69" s="9"/>
      <c r="H69" s="9"/>
      <c r="I69" s="9"/>
      <c r="J69" s="8" t="s">
        <v>148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>
      <c r="A70" s="4">
        <v>66</v>
      </c>
      <c r="B70" s="1" t="s">
        <v>149</v>
      </c>
      <c r="C70" s="5" t="s">
        <v>643</v>
      </c>
      <c r="D70" s="5" t="s">
        <v>644</v>
      </c>
      <c r="E70" s="5">
        <v>1</v>
      </c>
      <c r="F70" s="5" t="s">
        <v>645</v>
      </c>
      <c r="G70" s="9"/>
      <c r="H70" s="9"/>
      <c r="I70" s="9"/>
      <c r="J70" s="8" t="s">
        <v>150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>
      <c r="A71" s="4">
        <v>67</v>
      </c>
      <c r="B71" s="1" t="s">
        <v>151</v>
      </c>
      <c r="C71" s="5" t="s">
        <v>646</v>
      </c>
      <c r="D71" s="17" t="s">
        <v>647</v>
      </c>
      <c r="E71" s="17"/>
      <c r="F71" s="5" t="s">
        <v>648</v>
      </c>
      <c r="G71" s="9"/>
      <c r="H71" s="9"/>
      <c r="I71" s="9"/>
      <c r="J71" s="8" t="s">
        <v>152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>
      <c r="A72" s="4">
        <v>68</v>
      </c>
      <c r="B72" s="1" t="s">
        <v>153</v>
      </c>
      <c r="C72" s="5" t="s">
        <v>649</v>
      </c>
      <c r="D72" s="5" t="s">
        <v>650</v>
      </c>
      <c r="E72" s="5">
        <v>1</v>
      </c>
      <c r="F72" s="5" t="s">
        <v>651</v>
      </c>
      <c r="G72" s="9"/>
      <c r="H72" s="9"/>
      <c r="I72" s="9"/>
      <c r="J72" s="8" t="s">
        <v>154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>
      <c r="A73" s="4">
        <v>69</v>
      </c>
      <c r="B73" s="1" t="s">
        <v>155</v>
      </c>
      <c r="C73" s="5" t="s">
        <v>155</v>
      </c>
      <c r="D73" s="5" t="s">
        <v>652</v>
      </c>
      <c r="E73" s="5">
        <v>1</v>
      </c>
      <c r="F73" s="5" t="s">
        <v>653</v>
      </c>
      <c r="G73" s="9"/>
      <c r="H73" s="9"/>
      <c r="I73" s="9"/>
      <c r="J73" s="8" t="s">
        <v>156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>
      <c r="A74" s="4">
        <v>70</v>
      </c>
      <c r="B74" s="1" t="s">
        <v>157</v>
      </c>
      <c r="C74" s="5" t="s">
        <v>654</v>
      </c>
      <c r="D74" s="5" t="s">
        <v>655</v>
      </c>
      <c r="E74" s="5">
        <v>1</v>
      </c>
      <c r="F74" s="5" t="s">
        <v>656</v>
      </c>
      <c r="G74" s="9"/>
      <c r="H74" s="9"/>
      <c r="I74" s="9"/>
      <c r="J74" s="8" t="s">
        <v>158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>
      <c r="A75" s="4">
        <v>71</v>
      </c>
      <c r="B75" s="1" t="s">
        <v>159</v>
      </c>
      <c r="C75" s="5" t="s">
        <v>159</v>
      </c>
      <c r="D75" s="5" t="s">
        <v>657</v>
      </c>
      <c r="E75" s="5">
        <v>1</v>
      </c>
      <c r="F75" s="5" t="s">
        <v>658</v>
      </c>
      <c r="G75" s="9"/>
      <c r="H75" s="9"/>
      <c r="I75" s="9"/>
      <c r="J75" s="8" t="s">
        <v>160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>
      <c r="A76" s="4">
        <v>72</v>
      </c>
      <c r="B76" s="1" t="s">
        <v>161</v>
      </c>
      <c r="C76" s="5" t="s">
        <v>659</v>
      </c>
      <c r="D76" s="5" t="s">
        <v>161</v>
      </c>
      <c r="E76" s="5">
        <v>1</v>
      </c>
      <c r="F76" s="5" t="s">
        <v>660</v>
      </c>
      <c r="G76" s="9"/>
      <c r="H76" s="9"/>
      <c r="I76" s="9"/>
      <c r="J76" s="8" t="s">
        <v>162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>
      <c r="A77" s="4">
        <v>73</v>
      </c>
      <c r="B77" s="1" t="s">
        <v>163</v>
      </c>
      <c r="C77" s="5" t="s">
        <v>661</v>
      </c>
      <c r="D77" s="18" t="s">
        <v>662</v>
      </c>
      <c r="E77" s="18">
        <v>999</v>
      </c>
      <c r="F77" s="5" t="s">
        <v>663</v>
      </c>
      <c r="G77" s="9"/>
      <c r="H77" s="9"/>
      <c r="I77" s="9"/>
      <c r="J77" s="8" t="s">
        <v>164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>
      <c r="A78" s="4">
        <v>74</v>
      </c>
      <c r="B78" s="1" t="s">
        <v>165</v>
      </c>
      <c r="C78" s="5" t="s">
        <v>664</v>
      </c>
      <c r="D78" s="17" t="s">
        <v>665</v>
      </c>
      <c r="E78" s="17"/>
      <c r="F78" s="5" t="s">
        <v>666</v>
      </c>
      <c r="G78" s="9"/>
      <c r="H78" s="9"/>
      <c r="I78" s="9"/>
      <c r="J78" s="8" t="s">
        <v>166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>
      <c r="A79" s="4">
        <v>75</v>
      </c>
      <c r="B79" s="1" t="s">
        <v>167</v>
      </c>
      <c r="C79" s="5" t="s">
        <v>667</v>
      </c>
      <c r="D79" s="17" t="s">
        <v>668</v>
      </c>
      <c r="E79" s="17"/>
      <c r="F79" s="5" t="s">
        <v>669</v>
      </c>
      <c r="G79" s="9"/>
      <c r="H79" s="9"/>
      <c r="I79" s="9"/>
      <c r="J79" s="8" t="s">
        <v>168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>
      <c r="A80" s="4">
        <v>76</v>
      </c>
      <c r="B80" s="1" t="s">
        <v>169</v>
      </c>
      <c r="C80" s="5" t="s">
        <v>670</v>
      </c>
      <c r="D80" s="5" t="s">
        <v>671</v>
      </c>
      <c r="E80" s="5">
        <v>1</v>
      </c>
      <c r="F80" s="5" t="s">
        <v>672</v>
      </c>
      <c r="G80" s="9"/>
      <c r="H80" s="9"/>
      <c r="I80" s="9"/>
      <c r="J80" s="8" t="s">
        <v>170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>
      <c r="A81" s="4">
        <v>77</v>
      </c>
      <c r="B81" s="1" t="s">
        <v>171</v>
      </c>
      <c r="C81" s="5" t="s">
        <v>171</v>
      </c>
      <c r="D81" s="17" t="s">
        <v>673</v>
      </c>
      <c r="E81" s="17"/>
      <c r="F81" s="5" t="s">
        <v>674</v>
      </c>
      <c r="G81" s="9"/>
      <c r="H81" s="9"/>
      <c r="I81" s="9"/>
      <c r="J81" s="8" t="s">
        <v>172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>
      <c r="A82" s="4">
        <v>78</v>
      </c>
      <c r="B82" s="1" t="s">
        <v>173</v>
      </c>
      <c r="C82" s="5" t="s">
        <v>173</v>
      </c>
      <c r="D82" s="17" t="s">
        <v>675</v>
      </c>
      <c r="E82" s="17"/>
      <c r="F82" s="5" t="s">
        <v>676</v>
      </c>
      <c r="G82" s="9"/>
      <c r="H82" s="9"/>
      <c r="I82" s="9"/>
      <c r="J82" s="8" t="s">
        <v>174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>
      <c r="A83" s="4">
        <v>79</v>
      </c>
      <c r="B83" s="1" t="s">
        <v>175</v>
      </c>
      <c r="C83" s="5" t="s">
        <v>175</v>
      </c>
      <c r="D83" s="5" t="s">
        <v>677</v>
      </c>
      <c r="E83" s="5">
        <v>1</v>
      </c>
      <c r="F83" s="5" t="s">
        <v>678</v>
      </c>
      <c r="G83" s="9"/>
      <c r="H83" s="9"/>
      <c r="I83" s="9"/>
      <c r="J83" s="8" t="s">
        <v>176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>
      <c r="A84" s="4">
        <v>80</v>
      </c>
      <c r="B84" s="1" t="s">
        <v>177</v>
      </c>
      <c r="C84" s="5" t="s">
        <v>679</v>
      </c>
      <c r="D84" s="17" t="s">
        <v>680</v>
      </c>
      <c r="E84" s="17"/>
      <c r="F84" s="5" t="s">
        <v>681</v>
      </c>
      <c r="G84" s="9"/>
      <c r="H84" s="9"/>
      <c r="I84" s="9"/>
      <c r="J84" s="8" t="s">
        <v>178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>
      <c r="A85" s="4">
        <v>81</v>
      </c>
      <c r="B85" s="1" t="s">
        <v>179</v>
      </c>
      <c r="C85" s="5" t="s">
        <v>682</v>
      </c>
      <c r="D85" s="5" t="s">
        <v>683</v>
      </c>
      <c r="E85" s="5">
        <v>1</v>
      </c>
      <c r="F85" s="5" t="s">
        <v>684</v>
      </c>
      <c r="G85" s="9"/>
      <c r="H85" s="9"/>
      <c r="I85" s="9"/>
      <c r="J85" s="8" t="s">
        <v>180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>
      <c r="A86" s="4">
        <v>82</v>
      </c>
      <c r="B86" s="1" t="s">
        <v>181</v>
      </c>
      <c r="C86" s="5" t="s">
        <v>181</v>
      </c>
      <c r="D86" s="17" t="s">
        <v>685</v>
      </c>
      <c r="E86" s="17"/>
      <c r="F86" s="5" t="s">
        <v>686</v>
      </c>
      <c r="G86" s="9"/>
      <c r="H86" s="9"/>
      <c r="I86" s="9"/>
      <c r="J86" s="8" t="s">
        <v>182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>
      <c r="A87" s="4">
        <v>83</v>
      </c>
      <c r="B87" s="1" t="s">
        <v>183</v>
      </c>
      <c r="C87" s="5" t="s">
        <v>687</v>
      </c>
      <c r="D87" s="17" t="s">
        <v>688</v>
      </c>
      <c r="E87" s="17"/>
      <c r="F87" s="5" t="s">
        <v>689</v>
      </c>
      <c r="G87" s="9"/>
      <c r="H87" s="9"/>
      <c r="I87" s="9"/>
      <c r="J87" s="8" t="s">
        <v>184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>
      <c r="A88" s="4">
        <v>84</v>
      </c>
      <c r="B88" s="1" t="s">
        <v>185</v>
      </c>
      <c r="C88" s="5" t="s">
        <v>185</v>
      </c>
      <c r="D88" s="17" t="s">
        <v>690</v>
      </c>
      <c r="E88" s="17"/>
      <c r="F88" s="5" t="s">
        <v>691</v>
      </c>
      <c r="G88" s="9"/>
      <c r="H88" s="9"/>
      <c r="I88" s="9"/>
      <c r="J88" s="8" t="s">
        <v>186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>
      <c r="A89" s="4">
        <v>85</v>
      </c>
      <c r="B89" s="1" t="s">
        <v>187</v>
      </c>
      <c r="C89" s="5" t="s">
        <v>692</v>
      </c>
      <c r="D89" s="5" t="s">
        <v>693</v>
      </c>
      <c r="E89" s="5">
        <v>1</v>
      </c>
      <c r="F89" s="5" t="s">
        <v>694</v>
      </c>
      <c r="G89" s="9"/>
      <c r="H89" s="9"/>
      <c r="I89" s="9"/>
      <c r="J89" s="8" t="s">
        <v>188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>
      <c r="A90" s="4">
        <v>86</v>
      </c>
      <c r="B90" s="1" t="s">
        <v>189</v>
      </c>
      <c r="C90" s="5" t="s">
        <v>695</v>
      </c>
      <c r="D90" s="5" t="s">
        <v>696</v>
      </c>
      <c r="E90" s="5">
        <v>1</v>
      </c>
      <c r="F90" s="5" t="s">
        <v>697</v>
      </c>
      <c r="G90" s="9"/>
      <c r="H90" s="9"/>
      <c r="I90" s="9"/>
      <c r="J90" s="8" t="s">
        <v>190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>
      <c r="A91" s="4">
        <v>87</v>
      </c>
      <c r="B91" s="1" t="s">
        <v>191</v>
      </c>
      <c r="C91" s="5" t="s">
        <v>698</v>
      </c>
      <c r="D91" s="5" t="s">
        <v>699</v>
      </c>
      <c r="E91" s="5">
        <v>1</v>
      </c>
      <c r="F91" s="5" t="s">
        <v>700</v>
      </c>
      <c r="G91" s="9"/>
      <c r="H91" s="9"/>
      <c r="I91" s="9"/>
      <c r="J91" s="8" t="s">
        <v>192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>
      <c r="A92" s="4">
        <v>87</v>
      </c>
      <c r="B92" s="1" t="s">
        <v>191</v>
      </c>
      <c r="C92" s="5" t="s">
        <v>701</v>
      </c>
      <c r="D92" s="5" t="s">
        <v>702</v>
      </c>
      <c r="E92" s="5">
        <v>1</v>
      </c>
      <c r="F92" s="5" t="s">
        <v>703</v>
      </c>
      <c r="G92" s="9"/>
      <c r="H92" s="9"/>
      <c r="I92" s="9"/>
      <c r="J92" s="8" t="s">
        <v>192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>
      <c r="A93" s="4">
        <v>88</v>
      </c>
      <c r="B93" s="1" t="s">
        <v>193</v>
      </c>
      <c r="C93" s="5" t="s">
        <v>704</v>
      </c>
      <c r="D93" s="17" t="s">
        <v>705</v>
      </c>
      <c r="E93" s="17"/>
      <c r="F93" s="5" t="s">
        <v>706</v>
      </c>
      <c r="G93" s="9"/>
      <c r="H93" s="9"/>
      <c r="I93" s="9"/>
      <c r="J93" s="8" t="s">
        <v>194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>
      <c r="A94" s="4">
        <v>89</v>
      </c>
      <c r="B94" s="1" t="s">
        <v>195</v>
      </c>
      <c r="C94" s="5" t="s">
        <v>707</v>
      </c>
      <c r="D94" s="5" t="s">
        <v>708</v>
      </c>
      <c r="E94" s="5">
        <v>1</v>
      </c>
      <c r="F94" s="5" t="s">
        <v>709</v>
      </c>
      <c r="G94" s="9"/>
      <c r="H94" s="9"/>
      <c r="I94" s="9"/>
      <c r="J94" s="8" t="s">
        <v>196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>
      <c r="A95" s="4">
        <v>90</v>
      </c>
      <c r="B95" s="1" t="s">
        <v>197</v>
      </c>
      <c r="C95" s="5" t="s">
        <v>710</v>
      </c>
      <c r="D95" s="5" t="s">
        <v>711</v>
      </c>
      <c r="E95" s="5">
        <v>1</v>
      </c>
      <c r="F95" s="5" t="s">
        <v>712</v>
      </c>
      <c r="G95" s="9"/>
      <c r="H95" s="9"/>
      <c r="I95" s="9"/>
      <c r="J95" s="8" t="s">
        <v>198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>
      <c r="A96" s="4">
        <v>91</v>
      </c>
      <c r="B96" s="1" t="s">
        <v>199</v>
      </c>
      <c r="C96" s="5" t="s">
        <v>713</v>
      </c>
      <c r="D96" s="5" t="s">
        <v>714</v>
      </c>
      <c r="E96" s="5">
        <v>1</v>
      </c>
      <c r="F96" s="5" t="s">
        <v>715</v>
      </c>
      <c r="G96" s="9"/>
      <c r="H96" s="9"/>
      <c r="I96" s="9"/>
      <c r="J96" s="8" t="s">
        <v>200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>
      <c r="A97" s="4">
        <v>92</v>
      </c>
      <c r="B97" s="1" t="s">
        <v>201</v>
      </c>
      <c r="C97" s="5" t="s">
        <v>201</v>
      </c>
      <c r="D97" s="5" t="s">
        <v>716</v>
      </c>
      <c r="E97" s="5">
        <v>1</v>
      </c>
      <c r="F97" s="5" t="s">
        <v>717</v>
      </c>
      <c r="G97" s="9"/>
      <c r="H97" s="9"/>
      <c r="I97" s="9"/>
      <c r="J97" s="8" t="s">
        <v>202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>
      <c r="A98" s="4">
        <v>93</v>
      </c>
      <c r="B98" s="1" t="s">
        <v>203</v>
      </c>
      <c r="C98" s="5" t="s">
        <v>718</v>
      </c>
      <c r="D98" s="5" t="s">
        <v>719</v>
      </c>
      <c r="E98" s="5">
        <v>1</v>
      </c>
      <c r="F98" s="5" t="s">
        <v>720</v>
      </c>
      <c r="G98" s="9"/>
      <c r="H98" s="9"/>
      <c r="I98" s="9"/>
      <c r="J98" s="8" t="s">
        <v>204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>
      <c r="A99" s="4">
        <v>94</v>
      </c>
      <c r="B99" s="11" t="s">
        <v>205</v>
      </c>
      <c r="C99" s="5"/>
      <c r="D99" s="5"/>
      <c r="E99" s="5">
        <v>1</v>
      </c>
      <c r="F99" s="5"/>
      <c r="G99" s="9"/>
      <c r="H99" s="7">
        <v>1</v>
      </c>
      <c r="I99" s="9"/>
      <c r="J99" s="8" t="s">
        <v>206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>
      <c r="A100" s="4">
        <v>95</v>
      </c>
      <c r="B100" s="1" t="s">
        <v>207</v>
      </c>
      <c r="C100" s="5" t="s">
        <v>721</v>
      </c>
      <c r="D100" s="17" t="s">
        <v>722</v>
      </c>
      <c r="E100" s="17"/>
      <c r="F100" s="5" t="s">
        <v>723</v>
      </c>
      <c r="G100" s="9"/>
      <c r="H100" s="9"/>
      <c r="I100" s="9"/>
      <c r="J100" s="8" t="s">
        <v>209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>
      <c r="A101" s="4">
        <v>96</v>
      </c>
      <c r="B101" s="1" t="s">
        <v>210</v>
      </c>
      <c r="C101" s="5" t="s">
        <v>724</v>
      </c>
      <c r="D101" s="5" t="s">
        <v>725</v>
      </c>
      <c r="E101" s="5">
        <v>1</v>
      </c>
      <c r="F101" s="5" t="s">
        <v>726</v>
      </c>
      <c r="G101" s="9"/>
      <c r="H101" s="9"/>
      <c r="I101" s="9"/>
      <c r="J101" s="8" t="s">
        <v>211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>
      <c r="A102" s="4">
        <v>97</v>
      </c>
      <c r="B102" s="1" t="s">
        <v>212</v>
      </c>
      <c r="C102" s="5" t="s">
        <v>727</v>
      </c>
      <c r="D102" s="17" t="s">
        <v>728</v>
      </c>
      <c r="E102" s="17"/>
      <c r="F102" s="5" t="s">
        <v>729</v>
      </c>
      <c r="G102" s="9"/>
      <c r="H102" s="9"/>
      <c r="I102" s="9"/>
      <c r="J102" s="8" t="s">
        <v>214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>
      <c r="A103" s="4">
        <v>98</v>
      </c>
      <c r="B103" s="1" t="s">
        <v>215</v>
      </c>
      <c r="C103" s="5" t="s">
        <v>730</v>
      </c>
      <c r="D103" s="5" t="s">
        <v>731</v>
      </c>
      <c r="E103" s="5">
        <v>1</v>
      </c>
      <c r="F103" s="5" t="s">
        <v>732</v>
      </c>
      <c r="G103" s="9"/>
      <c r="H103" s="9"/>
      <c r="I103" s="9"/>
      <c r="J103" s="8" t="s">
        <v>216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>
      <c r="A104" s="4">
        <v>99</v>
      </c>
      <c r="B104" s="1" t="s">
        <v>217</v>
      </c>
      <c r="C104" s="5" t="s">
        <v>733</v>
      </c>
      <c r="D104" s="5" t="s">
        <v>734</v>
      </c>
      <c r="E104" s="5">
        <v>1</v>
      </c>
      <c r="F104" s="5" t="s">
        <v>735</v>
      </c>
      <c r="G104" s="9"/>
      <c r="H104" s="9"/>
      <c r="I104" s="9"/>
      <c r="J104" s="8" t="s">
        <v>218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>
      <c r="A105" s="4">
        <v>100</v>
      </c>
      <c r="B105" s="1" t="s">
        <v>219</v>
      </c>
      <c r="C105" s="5" t="s">
        <v>736</v>
      </c>
      <c r="D105" s="17" t="s">
        <v>737</v>
      </c>
      <c r="E105" s="17"/>
      <c r="F105" s="5" t="s">
        <v>738</v>
      </c>
      <c r="G105" s="9"/>
      <c r="H105" s="9"/>
      <c r="I105" s="9"/>
      <c r="J105" s="8" t="s">
        <v>220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>
      <c r="A106" s="4">
        <v>101</v>
      </c>
      <c r="B106" s="1" t="s">
        <v>221</v>
      </c>
      <c r="C106" s="5" t="s">
        <v>222</v>
      </c>
      <c r="D106" s="17" t="s">
        <v>739</v>
      </c>
      <c r="E106" s="21"/>
      <c r="F106" s="20" t="s">
        <v>740</v>
      </c>
      <c r="G106" s="9"/>
      <c r="H106" s="9"/>
      <c r="I106" s="9"/>
      <c r="J106" s="8" t="s">
        <v>223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>
      <c r="A107" s="4">
        <v>102</v>
      </c>
      <c r="B107" s="1" t="s">
        <v>224</v>
      </c>
      <c r="C107" s="5" t="s">
        <v>741</v>
      </c>
      <c r="D107" s="5" t="s">
        <v>742</v>
      </c>
      <c r="E107" s="5">
        <v>1</v>
      </c>
      <c r="F107" s="5" t="s">
        <v>743</v>
      </c>
      <c r="G107" s="9"/>
      <c r="H107" s="9"/>
      <c r="I107" s="9"/>
      <c r="J107" s="8" t="s">
        <v>225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>
      <c r="A108" s="4">
        <v>103</v>
      </c>
      <c r="B108" s="1" t="s">
        <v>226</v>
      </c>
      <c r="C108" s="5" t="s">
        <v>744</v>
      </c>
      <c r="D108" s="17" t="s">
        <v>745</v>
      </c>
      <c r="E108" s="17"/>
      <c r="F108" s="5" t="s">
        <v>746</v>
      </c>
      <c r="G108" s="9"/>
      <c r="H108" s="9"/>
      <c r="I108" s="9"/>
      <c r="J108" s="8" t="s">
        <v>227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>
      <c r="A109" s="4">
        <v>104</v>
      </c>
      <c r="B109" s="1" t="s">
        <v>228</v>
      </c>
      <c r="C109" s="5" t="s">
        <v>747</v>
      </c>
      <c r="D109" s="5" t="s">
        <v>748</v>
      </c>
      <c r="E109" s="5">
        <v>1</v>
      </c>
      <c r="F109" s="5" t="s">
        <v>749</v>
      </c>
      <c r="G109" s="9"/>
      <c r="H109" s="9"/>
      <c r="I109" s="9"/>
      <c r="J109" s="8" t="s">
        <v>229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>
      <c r="A110" s="4">
        <v>105</v>
      </c>
      <c r="B110" s="1" t="s">
        <v>230</v>
      </c>
      <c r="C110" s="5" t="s">
        <v>230</v>
      </c>
      <c r="D110" s="19" t="s">
        <v>750</v>
      </c>
      <c r="E110" s="19">
        <v>998</v>
      </c>
      <c r="F110" s="5" t="s">
        <v>751</v>
      </c>
      <c r="G110" s="7">
        <v>1</v>
      </c>
      <c r="H110" s="7"/>
      <c r="I110" s="7"/>
      <c r="J110" s="8" t="s">
        <v>231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>
      <c r="A111" s="4">
        <v>106</v>
      </c>
      <c r="B111" s="11" t="s">
        <v>232</v>
      </c>
      <c r="C111" s="5" t="s">
        <v>232</v>
      </c>
      <c r="D111" s="5" t="s">
        <v>752</v>
      </c>
      <c r="E111" s="5">
        <v>1</v>
      </c>
      <c r="F111" s="5" t="s">
        <v>753</v>
      </c>
      <c r="G111" s="9"/>
      <c r="H111" s="7">
        <v>1</v>
      </c>
      <c r="I111" s="9"/>
      <c r="J111" s="8" t="s">
        <v>233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>
      <c r="A112" s="4">
        <v>107</v>
      </c>
      <c r="B112" s="1" t="s">
        <v>234</v>
      </c>
      <c r="C112" s="5" t="s">
        <v>754</v>
      </c>
      <c r="D112" s="5" t="s">
        <v>755</v>
      </c>
      <c r="E112" s="5">
        <v>1</v>
      </c>
      <c r="F112" s="5" t="s">
        <v>756</v>
      </c>
      <c r="G112" s="9"/>
      <c r="H112" s="9"/>
      <c r="I112" s="9"/>
      <c r="J112" s="8" t="s">
        <v>236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>
      <c r="A113" s="4">
        <v>108</v>
      </c>
      <c r="B113" s="1" t="s">
        <v>237</v>
      </c>
      <c r="C113" s="5" t="s">
        <v>757</v>
      </c>
      <c r="D113" s="5" t="s">
        <v>758</v>
      </c>
      <c r="E113" s="5">
        <v>1</v>
      </c>
      <c r="F113" s="5" t="s">
        <v>759</v>
      </c>
      <c r="G113" s="9"/>
      <c r="H113" s="9"/>
      <c r="I113" s="9"/>
      <c r="J113" s="8" t="s">
        <v>239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>
      <c r="A114" s="4">
        <v>109</v>
      </c>
      <c r="B114" s="1" t="s">
        <v>240</v>
      </c>
      <c r="C114" s="5" t="s">
        <v>760</v>
      </c>
      <c r="D114" s="17" t="s">
        <v>761</v>
      </c>
      <c r="E114" s="17"/>
      <c r="F114" s="5" t="s">
        <v>762</v>
      </c>
      <c r="G114" s="9"/>
      <c r="H114" s="9"/>
      <c r="I114" s="9"/>
      <c r="J114" s="8" t="s">
        <v>241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>
      <c r="A115" s="4">
        <v>110</v>
      </c>
      <c r="B115" s="1" t="s">
        <v>242</v>
      </c>
      <c r="C115" s="5" t="s">
        <v>763</v>
      </c>
      <c r="D115" s="5" t="s">
        <v>764</v>
      </c>
      <c r="E115" s="5">
        <v>1</v>
      </c>
      <c r="F115" s="5" t="s">
        <v>765</v>
      </c>
      <c r="G115" s="9"/>
      <c r="H115" s="9"/>
      <c r="I115" s="9"/>
      <c r="J115" s="8" t="s">
        <v>244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>
      <c r="A116" s="4">
        <v>111</v>
      </c>
      <c r="B116" s="1" t="s">
        <v>245</v>
      </c>
      <c r="C116" s="5" t="s">
        <v>246</v>
      </c>
      <c r="D116" s="5" t="s">
        <v>766</v>
      </c>
      <c r="E116" s="5">
        <v>1</v>
      </c>
      <c r="F116" s="5" t="s">
        <v>767</v>
      </c>
      <c r="G116" s="9"/>
      <c r="H116" s="9"/>
      <c r="I116" s="9"/>
      <c r="J116" s="8" t="s">
        <v>247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>
      <c r="A117" s="4">
        <v>112</v>
      </c>
      <c r="B117" s="1" t="s">
        <v>248</v>
      </c>
      <c r="C117" s="5" t="s">
        <v>768</v>
      </c>
      <c r="D117" s="17" t="s">
        <v>769</v>
      </c>
      <c r="E117" s="17"/>
      <c r="F117" s="5" t="s">
        <v>770</v>
      </c>
      <c r="G117" s="9"/>
      <c r="H117" s="9"/>
      <c r="I117" s="9"/>
      <c r="J117" s="8" t="s">
        <v>249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>
      <c r="A118" s="4">
        <v>113</v>
      </c>
      <c r="B118" s="25" t="s">
        <v>250</v>
      </c>
      <c r="C118" s="5"/>
      <c r="D118" s="5"/>
      <c r="E118" s="5">
        <v>1</v>
      </c>
      <c r="F118" s="5"/>
      <c r="G118" s="9"/>
      <c r="H118" s="7">
        <v>1</v>
      </c>
      <c r="I118" s="9"/>
      <c r="J118" s="8" t="s">
        <v>251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>
      <c r="A119" s="4">
        <v>114</v>
      </c>
      <c r="B119" s="11" t="s">
        <v>252</v>
      </c>
      <c r="C119" s="5"/>
      <c r="D119" s="5"/>
      <c r="E119" s="5">
        <v>1</v>
      </c>
      <c r="F119" s="5"/>
      <c r="G119" s="9"/>
      <c r="H119" s="7">
        <v>1</v>
      </c>
      <c r="I119" s="9"/>
      <c r="J119" s="8" t="s">
        <v>253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>
      <c r="A120" s="4">
        <v>115</v>
      </c>
      <c r="B120" s="1" t="s">
        <v>254</v>
      </c>
      <c r="C120" s="5" t="s">
        <v>771</v>
      </c>
      <c r="D120" s="5" t="s">
        <v>772</v>
      </c>
      <c r="E120" s="5">
        <v>1</v>
      </c>
      <c r="F120" s="5" t="s">
        <v>773</v>
      </c>
      <c r="G120" s="9"/>
      <c r="H120" s="9"/>
      <c r="I120" s="9"/>
      <c r="J120" s="8" t="s">
        <v>255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>
      <c r="A121" s="4">
        <v>116</v>
      </c>
      <c r="B121" s="1" t="s">
        <v>256</v>
      </c>
      <c r="C121" s="5" t="s">
        <v>774</v>
      </c>
      <c r="D121" s="17" t="s">
        <v>775</v>
      </c>
      <c r="E121" s="17"/>
      <c r="F121" s="5" t="s">
        <v>776</v>
      </c>
      <c r="G121" s="9"/>
      <c r="H121" s="9"/>
      <c r="I121" s="9"/>
      <c r="J121" s="8" t="s">
        <v>257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>
      <c r="A122" s="4">
        <v>117</v>
      </c>
      <c r="B122" s="1" t="s">
        <v>258</v>
      </c>
      <c r="C122" s="5" t="s">
        <v>259</v>
      </c>
      <c r="D122" s="5" t="s">
        <v>777</v>
      </c>
      <c r="E122" s="5">
        <v>1</v>
      </c>
      <c r="F122" s="5" t="s">
        <v>778</v>
      </c>
      <c r="G122" s="9"/>
      <c r="H122" s="9"/>
      <c r="I122" s="9"/>
      <c r="J122" s="8" t="s">
        <v>260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>
      <c r="A123" s="4">
        <v>118</v>
      </c>
      <c r="B123" s="1" t="s">
        <v>261</v>
      </c>
      <c r="C123" s="5" t="s">
        <v>262</v>
      </c>
      <c r="D123" s="17" t="s">
        <v>779</v>
      </c>
      <c r="E123" s="17"/>
      <c r="F123" s="5" t="s">
        <v>780</v>
      </c>
      <c r="G123" s="9"/>
      <c r="H123" s="9"/>
      <c r="I123" s="9"/>
      <c r="J123" s="8" t="s">
        <v>263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>
      <c r="A124" s="4">
        <v>119</v>
      </c>
      <c r="B124" s="1" t="s">
        <v>264</v>
      </c>
      <c r="C124" s="5" t="s">
        <v>781</v>
      </c>
      <c r="D124" s="17" t="s">
        <v>782</v>
      </c>
      <c r="E124" s="17"/>
      <c r="F124" s="5" t="s">
        <v>783</v>
      </c>
      <c r="G124" s="9"/>
      <c r="H124" s="9"/>
      <c r="I124" s="9"/>
      <c r="J124" s="8" t="s">
        <v>265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>
      <c r="A125" s="4">
        <v>120</v>
      </c>
      <c r="B125" s="1" t="s">
        <v>266</v>
      </c>
      <c r="C125" s="5" t="s">
        <v>784</v>
      </c>
      <c r="D125" s="17" t="s">
        <v>785</v>
      </c>
      <c r="E125" s="17"/>
      <c r="F125" s="5" t="s">
        <v>786</v>
      </c>
      <c r="G125" s="9"/>
      <c r="H125" s="9"/>
      <c r="I125" s="9"/>
      <c r="J125" s="8" t="s">
        <v>268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>
      <c r="A126" s="4">
        <v>121</v>
      </c>
      <c r="B126" s="1" t="s">
        <v>269</v>
      </c>
      <c r="C126" s="5" t="s">
        <v>269</v>
      </c>
      <c r="D126" s="5" t="s">
        <v>787</v>
      </c>
      <c r="E126" s="5">
        <v>1</v>
      </c>
      <c r="F126" s="5" t="s">
        <v>788</v>
      </c>
      <c r="G126" s="9"/>
      <c r="H126" s="9"/>
      <c r="I126" s="9"/>
      <c r="J126" s="8" t="s">
        <v>270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>
      <c r="A127" s="4">
        <v>122</v>
      </c>
      <c r="B127" s="1" t="s">
        <v>271</v>
      </c>
      <c r="C127" s="5" t="s">
        <v>272</v>
      </c>
      <c r="D127" s="5" t="s">
        <v>789</v>
      </c>
      <c r="E127" s="5">
        <v>1</v>
      </c>
      <c r="F127" s="5" t="s">
        <v>790</v>
      </c>
      <c r="G127" s="9"/>
      <c r="H127" s="9"/>
      <c r="I127" s="9"/>
      <c r="J127" s="8" t="s">
        <v>273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>
      <c r="A128" s="4">
        <v>122</v>
      </c>
      <c r="B128" s="1" t="s">
        <v>271</v>
      </c>
      <c r="C128" s="5" t="s">
        <v>791</v>
      </c>
      <c r="D128" s="5" t="s">
        <v>792</v>
      </c>
      <c r="E128" s="5">
        <v>1</v>
      </c>
      <c r="F128" s="5" t="s">
        <v>793</v>
      </c>
      <c r="G128" s="9"/>
      <c r="H128" s="9"/>
      <c r="I128" s="9"/>
      <c r="J128" s="8" t="s">
        <v>273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>
      <c r="A129" s="4">
        <v>123</v>
      </c>
      <c r="B129" s="1" t="s">
        <v>274</v>
      </c>
      <c r="C129" s="5" t="s">
        <v>794</v>
      </c>
      <c r="D129" s="5" t="s">
        <v>795</v>
      </c>
      <c r="E129" s="5">
        <v>1</v>
      </c>
      <c r="F129" s="5" t="s">
        <v>796</v>
      </c>
      <c r="G129" s="9"/>
      <c r="H129" s="9"/>
      <c r="I129" s="9"/>
      <c r="J129" s="8" t="s">
        <v>276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>
      <c r="A130" s="4">
        <v>124</v>
      </c>
      <c r="B130" s="1" t="s">
        <v>277</v>
      </c>
      <c r="C130" s="5" t="s">
        <v>797</v>
      </c>
      <c r="D130" s="5" t="s">
        <v>798</v>
      </c>
      <c r="E130" s="5">
        <v>1</v>
      </c>
      <c r="F130" s="5" t="s">
        <v>799</v>
      </c>
      <c r="G130" s="9"/>
      <c r="H130" s="9"/>
      <c r="I130" s="9"/>
      <c r="J130" s="8" t="s">
        <v>278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>
      <c r="A131" s="4">
        <v>125</v>
      </c>
      <c r="B131" s="1" t="s">
        <v>279</v>
      </c>
      <c r="C131" s="5" t="s">
        <v>280</v>
      </c>
      <c r="D131" s="5" t="s">
        <v>800</v>
      </c>
      <c r="E131" s="5">
        <v>1</v>
      </c>
      <c r="F131" s="5" t="s">
        <v>801</v>
      </c>
      <c r="G131" s="9"/>
      <c r="H131" s="9"/>
      <c r="I131" s="9"/>
      <c r="J131" s="8" t="s">
        <v>281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>
      <c r="A132" s="4">
        <v>126</v>
      </c>
      <c r="B132" s="1" t="s">
        <v>282</v>
      </c>
      <c r="C132" s="5" t="s">
        <v>802</v>
      </c>
      <c r="D132" s="5" t="s">
        <v>803</v>
      </c>
      <c r="E132" s="5">
        <v>1</v>
      </c>
      <c r="F132" s="5" t="s">
        <v>804</v>
      </c>
      <c r="G132" s="9"/>
      <c r="H132" s="9"/>
      <c r="I132" s="9"/>
      <c r="J132" s="8" t="s">
        <v>283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>
      <c r="A133" s="4">
        <v>127</v>
      </c>
      <c r="B133" s="1" t="s">
        <v>284</v>
      </c>
      <c r="C133" s="5" t="s">
        <v>805</v>
      </c>
      <c r="D133" s="17" t="s">
        <v>806</v>
      </c>
      <c r="E133" s="17"/>
      <c r="F133" s="5" t="s">
        <v>807</v>
      </c>
      <c r="G133" s="9"/>
      <c r="H133" s="9"/>
      <c r="I133" s="9"/>
      <c r="J133" s="8" t="s">
        <v>285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>
      <c r="A134" s="4">
        <v>128</v>
      </c>
      <c r="B134" s="1" t="s">
        <v>286</v>
      </c>
      <c r="C134" s="5" t="s">
        <v>808</v>
      </c>
      <c r="D134" s="5" t="s">
        <v>809</v>
      </c>
      <c r="E134" s="5">
        <v>1</v>
      </c>
      <c r="F134" s="5" t="s">
        <v>810</v>
      </c>
      <c r="G134" s="9"/>
      <c r="H134" s="9"/>
      <c r="I134" s="9"/>
      <c r="J134" s="8" t="s">
        <v>287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>
      <c r="A135" s="4">
        <v>129</v>
      </c>
      <c r="B135" s="1" t="s">
        <v>288</v>
      </c>
      <c r="C135" s="5" t="s">
        <v>811</v>
      </c>
      <c r="D135" s="17" t="s">
        <v>812</v>
      </c>
      <c r="E135" s="17"/>
      <c r="F135" s="5" t="s">
        <v>813</v>
      </c>
      <c r="G135" s="9"/>
      <c r="H135" s="9"/>
      <c r="I135" s="9"/>
      <c r="J135" s="8" t="s">
        <v>289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>
      <c r="A136" s="4">
        <v>130</v>
      </c>
      <c r="B136" s="1" t="s">
        <v>290</v>
      </c>
      <c r="C136" s="5" t="s">
        <v>814</v>
      </c>
      <c r="D136" s="17" t="s">
        <v>815</v>
      </c>
      <c r="E136" s="17"/>
      <c r="F136" s="5" t="s">
        <v>816</v>
      </c>
      <c r="G136" s="9"/>
      <c r="H136" s="9"/>
      <c r="I136" s="9"/>
      <c r="J136" s="8" t="s">
        <v>291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>
      <c r="A137" s="4">
        <v>131</v>
      </c>
      <c r="B137" s="1" t="s">
        <v>292</v>
      </c>
      <c r="C137" s="5" t="s">
        <v>817</v>
      </c>
      <c r="D137" s="17" t="s">
        <v>818</v>
      </c>
      <c r="E137" s="17"/>
      <c r="F137" s="6" t="s">
        <v>819</v>
      </c>
      <c r="G137" s="9"/>
      <c r="H137" s="9"/>
      <c r="I137" s="9"/>
      <c r="J137" s="8" t="s">
        <v>293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>
      <c r="A138" s="4">
        <v>131</v>
      </c>
      <c r="B138" s="1" t="s">
        <v>292</v>
      </c>
      <c r="C138" s="5" t="s">
        <v>820</v>
      </c>
      <c r="D138" s="17" t="s">
        <v>821</v>
      </c>
      <c r="E138" s="17"/>
      <c r="F138" s="6" t="s">
        <v>822</v>
      </c>
      <c r="G138" s="9"/>
      <c r="H138" s="9"/>
      <c r="I138" s="9"/>
      <c r="J138" s="8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>
      <c r="A139" s="4">
        <v>132</v>
      </c>
      <c r="B139" s="1" t="s">
        <v>294</v>
      </c>
      <c r="C139" s="5" t="s">
        <v>295</v>
      </c>
      <c r="D139" s="5" t="s">
        <v>823</v>
      </c>
      <c r="E139" s="5">
        <v>1</v>
      </c>
      <c r="F139" s="5" t="s">
        <v>824</v>
      </c>
      <c r="G139" s="9"/>
      <c r="H139" s="9"/>
      <c r="I139" s="9"/>
      <c r="J139" s="8" t="s">
        <v>296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>
      <c r="A140" s="4">
        <v>133</v>
      </c>
      <c r="B140" s="1" t="s">
        <v>297</v>
      </c>
      <c r="C140" s="5" t="s">
        <v>825</v>
      </c>
      <c r="D140" s="5" t="s">
        <v>826</v>
      </c>
      <c r="E140" s="5">
        <v>1</v>
      </c>
      <c r="F140" s="5" t="s">
        <v>827</v>
      </c>
      <c r="G140" s="9"/>
      <c r="H140" s="9"/>
      <c r="I140" s="9"/>
      <c r="J140" s="8" t="s">
        <v>298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>
      <c r="A141" s="4">
        <v>134</v>
      </c>
      <c r="B141" s="1" t="s">
        <v>299</v>
      </c>
      <c r="C141" s="5" t="s">
        <v>299</v>
      </c>
      <c r="D141" s="5" t="s">
        <v>828</v>
      </c>
      <c r="E141" s="5">
        <v>1</v>
      </c>
      <c r="F141" s="5" t="s">
        <v>829</v>
      </c>
      <c r="G141" s="9"/>
      <c r="H141" s="9"/>
      <c r="I141" s="9"/>
      <c r="J141" s="8" t="s">
        <v>300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>
      <c r="A142" s="4">
        <v>135</v>
      </c>
      <c r="B142" s="1" t="s">
        <v>301</v>
      </c>
      <c r="C142" s="5" t="s">
        <v>830</v>
      </c>
      <c r="D142" s="17" t="s">
        <v>831</v>
      </c>
      <c r="E142" s="17"/>
      <c r="F142" s="5" t="s">
        <v>832</v>
      </c>
      <c r="G142" s="9"/>
      <c r="H142" s="9"/>
      <c r="I142" s="9"/>
      <c r="J142" s="8" t="s">
        <v>302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>
      <c r="A143" s="4">
        <v>136</v>
      </c>
      <c r="B143" s="1" t="s">
        <v>303</v>
      </c>
      <c r="C143" s="5" t="s">
        <v>833</v>
      </c>
      <c r="D143" s="5" t="s">
        <v>834</v>
      </c>
      <c r="E143" s="5">
        <v>1</v>
      </c>
      <c r="F143" s="5" t="s">
        <v>835</v>
      </c>
      <c r="G143" s="9"/>
      <c r="H143" s="9"/>
      <c r="I143" s="9"/>
      <c r="J143" s="8" t="s">
        <v>304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>
      <c r="A144" s="4">
        <v>137</v>
      </c>
      <c r="B144" s="1" t="s">
        <v>305</v>
      </c>
      <c r="C144" s="5" t="s">
        <v>836</v>
      </c>
      <c r="D144" s="5" t="s">
        <v>837</v>
      </c>
      <c r="E144" s="5">
        <v>1</v>
      </c>
      <c r="F144" s="5" t="s">
        <v>838</v>
      </c>
      <c r="G144" s="9"/>
      <c r="H144" s="9"/>
      <c r="I144" s="9"/>
      <c r="J144" s="8" t="s">
        <v>306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>
      <c r="A145" s="4">
        <v>138</v>
      </c>
      <c r="B145" s="1" t="s">
        <v>307</v>
      </c>
      <c r="C145" s="5" t="s">
        <v>307</v>
      </c>
      <c r="D145" s="17" t="s">
        <v>839</v>
      </c>
      <c r="E145" s="17"/>
      <c r="F145" s="5" t="s">
        <v>840</v>
      </c>
      <c r="G145" s="9"/>
      <c r="H145" s="9"/>
      <c r="I145" s="9"/>
      <c r="J145" s="8" t="s">
        <v>308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>
      <c r="A146" s="4">
        <v>139</v>
      </c>
      <c r="B146" s="1" t="s">
        <v>309</v>
      </c>
      <c r="C146" s="5" t="s">
        <v>309</v>
      </c>
      <c r="D146" s="17" t="s">
        <v>841</v>
      </c>
      <c r="E146" s="17"/>
      <c r="F146" s="5" t="s">
        <v>842</v>
      </c>
      <c r="G146" s="9"/>
      <c r="H146" s="9"/>
      <c r="I146" s="9"/>
      <c r="J146" s="8" t="s">
        <v>310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>
      <c r="A147" s="4">
        <v>140</v>
      </c>
      <c r="B147" s="1" t="s">
        <v>311</v>
      </c>
      <c r="C147" s="5" t="s">
        <v>311</v>
      </c>
      <c r="D147" s="5" t="s">
        <v>843</v>
      </c>
      <c r="E147" s="5">
        <v>1</v>
      </c>
      <c r="F147" s="5" t="s">
        <v>844</v>
      </c>
      <c r="G147" s="9"/>
      <c r="H147" s="9"/>
      <c r="I147" s="9"/>
      <c r="J147" s="8" t="s">
        <v>312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>
      <c r="A148" s="4">
        <v>141</v>
      </c>
      <c r="B148" s="11" t="s">
        <v>313</v>
      </c>
      <c r="C148" s="5"/>
      <c r="D148" s="5"/>
      <c r="E148" s="5">
        <v>1</v>
      </c>
      <c r="F148" s="5"/>
      <c r="G148" s="9"/>
      <c r="H148" s="7">
        <v>1</v>
      </c>
      <c r="I148" s="9"/>
      <c r="J148" s="8" t="s">
        <v>314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>
      <c r="A149" s="4">
        <v>142</v>
      </c>
      <c r="B149" s="1" t="s">
        <v>315</v>
      </c>
      <c r="C149" s="5" t="s">
        <v>845</v>
      </c>
      <c r="D149" s="17" t="s">
        <v>846</v>
      </c>
      <c r="E149" s="17"/>
      <c r="F149" s="5" t="s">
        <v>847</v>
      </c>
      <c r="G149" s="9"/>
      <c r="H149" s="9"/>
      <c r="I149" s="9"/>
      <c r="J149" s="8" t="s">
        <v>317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>
      <c r="A150" s="4">
        <v>143</v>
      </c>
      <c r="B150" s="1" t="s">
        <v>318</v>
      </c>
      <c r="C150" s="5" t="s">
        <v>848</v>
      </c>
      <c r="D150" s="17" t="s">
        <v>849</v>
      </c>
      <c r="E150" s="17"/>
      <c r="F150" s="5" t="s">
        <v>850</v>
      </c>
      <c r="G150" s="9"/>
      <c r="H150" s="9"/>
      <c r="I150" s="9"/>
      <c r="J150" s="8" t="s">
        <v>319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>
      <c r="A151" s="4">
        <v>144</v>
      </c>
      <c r="B151" s="11" t="s">
        <v>320</v>
      </c>
      <c r="C151" s="5"/>
      <c r="D151" s="5"/>
      <c r="E151" s="5">
        <v>1</v>
      </c>
      <c r="F151" s="5"/>
      <c r="G151" s="9"/>
      <c r="H151" s="7">
        <v>1</v>
      </c>
      <c r="I151" s="9"/>
      <c r="J151" s="8" t="s">
        <v>321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>
      <c r="A152" s="4">
        <v>145</v>
      </c>
      <c r="B152" s="1" t="s">
        <v>322</v>
      </c>
      <c r="C152" s="5" t="s">
        <v>322</v>
      </c>
      <c r="D152" s="5" t="s">
        <v>851</v>
      </c>
      <c r="E152" s="5">
        <v>1</v>
      </c>
      <c r="F152" s="5" t="s">
        <v>852</v>
      </c>
      <c r="G152" s="9"/>
      <c r="H152" s="9"/>
      <c r="I152" s="9"/>
      <c r="J152" s="8" t="s">
        <v>323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>
      <c r="A153" s="4">
        <v>146</v>
      </c>
      <c r="B153" s="1" t="s">
        <v>324</v>
      </c>
      <c r="C153" s="5" t="s">
        <v>325</v>
      </c>
      <c r="D153" s="17" t="s">
        <v>853</v>
      </c>
      <c r="E153" s="17"/>
      <c r="F153" s="5" t="s">
        <v>854</v>
      </c>
      <c r="G153" s="9"/>
      <c r="H153" s="9"/>
      <c r="I153" s="9"/>
      <c r="J153" s="8" t="s">
        <v>326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>
      <c r="A154" s="4">
        <v>147</v>
      </c>
      <c r="B154" s="1" t="s">
        <v>327</v>
      </c>
      <c r="C154" s="5" t="s">
        <v>855</v>
      </c>
      <c r="D154" s="17" t="s">
        <v>856</v>
      </c>
      <c r="E154" s="17"/>
      <c r="F154" s="5" t="s">
        <v>857</v>
      </c>
      <c r="G154" s="9"/>
      <c r="H154" s="9"/>
      <c r="I154" s="9"/>
      <c r="J154" s="8" t="s">
        <v>328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>
      <c r="A155" s="4">
        <v>148</v>
      </c>
      <c r="B155" s="1" t="s">
        <v>329</v>
      </c>
      <c r="C155" s="5" t="s">
        <v>329</v>
      </c>
      <c r="D155" s="5" t="s">
        <v>858</v>
      </c>
      <c r="E155" s="5">
        <v>1</v>
      </c>
      <c r="F155" s="5" t="s">
        <v>859</v>
      </c>
      <c r="G155" s="9"/>
      <c r="H155" s="9"/>
      <c r="I155" s="9"/>
      <c r="J155" s="8" t="s">
        <v>330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>
      <c r="A156" s="4">
        <v>149</v>
      </c>
      <c r="B156" s="1" t="s">
        <v>331</v>
      </c>
      <c r="C156" s="5" t="s">
        <v>860</v>
      </c>
      <c r="D156" s="5" t="s">
        <v>861</v>
      </c>
      <c r="E156" s="5">
        <v>1</v>
      </c>
      <c r="F156" s="5" t="s">
        <v>862</v>
      </c>
      <c r="G156" s="9"/>
      <c r="H156" s="9"/>
      <c r="I156" s="9"/>
      <c r="J156" s="8" t="s">
        <v>332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>
      <c r="A157" s="4">
        <v>150</v>
      </c>
      <c r="B157" s="1" t="s">
        <v>333</v>
      </c>
      <c r="C157" s="5" t="s">
        <v>863</v>
      </c>
      <c r="D157" s="17" t="s">
        <v>864</v>
      </c>
      <c r="E157" s="17"/>
      <c r="F157" s="5" t="s">
        <v>865</v>
      </c>
      <c r="G157" s="9"/>
      <c r="H157" s="9"/>
      <c r="I157" s="9"/>
      <c r="J157" s="8" t="s">
        <v>334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>
      <c r="A158" s="4">
        <v>151</v>
      </c>
      <c r="B158" s="1" t="s">
        <v>335</v>
      </c>
      <c r="C158" s="5" t="s">
        <v>335</v>
      </c>
      <c r="D158" s="5" t="s">
        <v>866</v>
      </c>
      <c r="E158" s="5">
        <v>1</v>
      </c>
      <c r="F158" s="5" t="s">
        <v>867</v>
      </c>
      <c r="G158" s="9"/>
      <c r="H158" s="9"/>
      <c r="I158" s="9"/>
      <c r="J158" s="8" t="s">
        <v>336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>
      <c r="A159" s="4">
        <v>152</v>
      </c>
      <c r="B159" s="1" t="s">
        <v>337</v>
      </c>
      <c r="C159" s="5" t="s">
        <v>868</v>
      </c>
      <c r="D159" s="17" t="s">
        <v>869</v>
      </c>
      <c r="E159" s="17"/>
      <c r="F159" s="5" t="s">
        <v>870</v>
      </c>
      <c r="G159" s="9"/>
      <c r="H159" s="9"/>
      <c r="I159" s="9"/>
      <c r="J159" s="8" t="s">
        <v>338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>
      <c r="A160" s="4">
        <v>153</v>
      </c>
      <c r="B160" s="1" t="s">
        <v>339</v>
      </c>
      <c r="C160" s="5" t="s">
        <v>340</v>
      </c>
      <c r="D160" s="17" t="s">
        <v>871</v>
      </c>
      <c r="E160" s="17"/>
      <c r="F160" s="5" t="s">
        <v>872</v>
      </c>
      <c r="G160" s="9"/>
      <c r="H160" s="9"/>
      <c r="I160" s="9"/>
      <c r="J160" s="8" t="s">
        <v>341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>
      <c r="A161" s="4">
        <v>154</v>
      </c>
      <c r="B161" s="1" t="s">
        <v>342</v>
      </c>
      <c r="C161" s="5" t="s">
        <v>343</v>
      </c>
      <c r="D161" s="17" t="s">
        <v>873</v>
      </c>
      <c r="E161" s="17"/>
      <c r="F161" s="5" t="s">
        <v>874</v>
      </c>
      <c r="G161" s="9"/>
      <c r="H161" s="9"/>
      <c r="I161" s="9"/>
      <c r="J161" s="8" t="s">
        <v>344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>
      <c r="A162" s="4">
        <v>155</v>
      </c>
      <c r="B162" s="1" t="s">
        <v>345</v>
      </c>
      <c r="C162" s="5" t="s">
        <v>875</v>
      </c>
      <c r="D162" s="5" t="s">
        <v>876</v>
      </c>
      <c r="E162" s="5">
        <v>1</v>
      </c>
      <c r="F162" s="5" t="s">
        <v>877</v>
      </c>
      <c r="G162" s="9"/>
      <c r="H162" s="9"/>
      <c r="I162" s="9"/>
      <c r="J162" s="8" t="s">
        <v>346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>
      <c r="A163" s="4">
        <v>156</v>
      </c>
      <c r="B163" s="1" t="s">
        <v>347</v>
      </c>
      <c r="C163" s="5" t="s">
        <v>878</v>
      </c>
      <c r="D163" s="17" t="s">
        <v>879</v>
      </c>
      <c r="E163" s="17"/>
      <c r="F163" s="5" t="s">
        <v>880</v>
      </c>
      <c r="G163" s="9"/>
      <c r="H163" s="9"/>
      <c r="I163" s="9"/>
      <c r="J163" s="8" t="s">
        <v>348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>
      <c r="A164" s="4">
        <v>157</v>
      </c>
      <c r="B164" s="11" t="s">
        <v>349</v>
      </c>
      <c r="C164" s="5"/>
      <c r="D164" s="5"/>
      <c r="E164" s="5">
        <v>1</v>
      </c>
      <c r="F164" s="5"/>
      <c r="G164" s="9"/>
      <c r="H164" s="7">
        <v>1</v>
      </c>
      <c r="I164" s="9"/>
      <c r="J164" s="8" t="s">
        <v>350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>
      <c r="A165" s="4">
        <v>158</v>
      </c>
      <c r="B165" s="1" t="s">
        <v>351</v>
      </c>
      <c r="C165" s="5" t="s">
        <v>881</v>
      </c>
      <c r="D165" s="17" t="s">
        <v>882</v>
      </c>
      <c r="E165" s="17"/>
      <c r="F165" s="5" t="s">
        <v>883</v>
      </c>
      <c r="G165" s="9"/>
      <c r="H165" s="9"/>
      <c r="I165" s="9"/>
      <c r="J165" s="8" t="s">
        <v>352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>
      <c r="A166" s="4">
        <v>159</v>
      </c>
      <c r="B166" s="1" t="s">
        <v>353</v>
      </c>
      <c r="C166" s="5" t="s">
        <v>354</v>
      </c>
      <c r="D166" s="17" t="s">
        <v>884</v>
      </c>
      <c r="E166" s="17"/>
      <c r="F166" s="5" t="s">
        <v>885</v>
      </c>
      <c r="G166" s="9"/>
      <c r="H166" s="9"/>
      <c r="I166" s="9"/>
      <c r="J166" s="8" t="s">
        <v>355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>
      <c r="A167" s="4">
        <v>160</v>
      </c>
      <c r="B167" s="13" t="s">
        <v>356</v>
      </c>
      <c r="C167" s="5" t="s">
        <v>886</v>
      </c>
      <c r="D167" s="17" t="s">
        <v>887</v>
      </c>
      <c r="E167" s="17"/>
      <c r="F167" s="5" t="s">
        <v>888</v>
      </c>
      <c r="G167" s="9"/>
      <c r="H167" s="7"/>
      <c r="I167" s="7" t="s">
        <v>357</v>
      </c>
      <c r="J167" s="8" t="s">
        <v>358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>
      <c r="A168" s="4">
        <v>161</v>
      </c>
      <c r="B168" s="1" t="s">
        <v>359</v>
      </c>
      <c r="C168" s="5" t="s">
        <v>360</v>
      </c>
      <c r="D168" s="17" t="s">
        <v>889</v>
      </c>
      <c r="E168" s="17"/>
      <c r="F168" s="5" t="s">
        <v>890</v>
      </c>
      <c r="G168" s="9"/>
      <c r="H168" s="9"/>
      <c r="I168" s="9"/>
      <c r="J168" s="8" t="s">
        <v>361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>
      <c r="A169" s="4">
        <v>162</v>
      </c>
      <c r="B169" s="1" t="s">
        <v>362</v>
      </c>
      <c r="C169" s="5" t="s">
        <v>891</v>
      </c>
      <c r="D169" s="17" t="s">
        <v>892</v>
      </c>
      <c r="E169" s="17"/>
      <c r="F169" s="5" t="s">
        <v>893</v>
      </c>
      <c r="G169" s="9"/>
      <c r="H169" s="9"/>
      <c r="I169" s="9"/>
      <c r="J169" s="8" t="s">
        <v>363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>
      <c r="A170" s="4">
        <v>162</v>
      </c>
      <c r="B170" s="1" t="s">
        <v>362</v>
      </c>
      <c r="C170" s="5" t="s">
        <v>894</v>
      </c>
      <c r="D170" s="17" t="s">
        <v>895</v>
      </c>
      <c r="E170" s="17"/>
      <c r="F170" s="5" t="s">
        <v>896</v>
      </c>
      <c r="G170" s="9"/>
      <c r="H170" s="9"/>
      <c r="I170" s="9"/>
      <c r="J170" s="8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>
      <c r="A171" s="4">
        <v>163</v>
      </c>
      <c r="B171" s="1" t="s">
        <v>364</v>
      </c>
      <c r="C171" s="5" t="s">
        <v>364</v>
      </c>
      <c r="D171" s="17" t="s">
        <v>897</v>
      </c>
      <c r="E171" s="17"/>
      <c r="F171" s="5" t="s">
        <v>898</v>
      </c>
      <c r="G171" s="9"/>
      <c r="H171" s="9"/>
      <c r="I171" s="9"/>
      <c r="J171" s="8" t="s">
        <v>365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>
      <c r="A172" s="4">
        <v>164</v>
      </c>
      <c r="B172" s="1" t="s">
        <v>366</v>
      </c>
      <c r="C172" s="5" t="s">
        <v>899</v>
      </c>
      <c r="D172" s="17" t="s">
        <v>900</v>
      </c>
      <c r="E172" s="17"/>
      <c r="F172" s="5" t="s">
        <v>901</v>
      </c>
      <c r="G172" s="9"/>
      <c r="H172" s="9"/>
      <c r="I172" s="9"/>
      <c r="J172" s="8" t="s">
        <v>367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>
      <c r="A173" s="4">
        <v>165</v>
      </c>
      <c r="B173" s="1" t="s">
        <v>368</v>
      </c>
      <c r="C173" s="5" t="s">
        <v>368</v>
      </c>
      <c r="D173" s="5" t="s">
        <v>902</v>
      </c>
      <c r="E173" s="5">
        <v>1</v>
      </c>
      <c r="F173" s="5" t="s">
        <v>903</v>
      </c>
      <c r="G173" s="9"/>
      <c r="H173" s="9"/>
      <c r="I173" s="9"/>
      <c r="J173" s="8" t="s">
        <v>369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>
      <c r="A174" s="4">
        <v>166</v>
      </c>
      <c r="B174" s="1" t="s">
        <v>370</v>
      </c>
      <c r="C174" s="5" t="s">
        <v>904</v>
      </c>
      <c r="D174" s="5" t="s">
        <v>905</v>
      </c>
      <c r="E174" s="5">
        <v>1</v>
      </c>
      <c r="F174" s="5" t="s">
        <v>906</v>
      </c>
      <c r="G174" s="9"/>
      <c r="H174" s="9"/>
      <c r="I174" s="9"/>
      <c r="J174" s="8" t="s">
        <v>371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>
      <c r="A175" s="4">
        <v>167</v>
      </c>
      <c r="B175" s="1" t="s">
        <v>372</v>
      </c>
      <c r="C175" s="5" t="s">
        <v>907</v>
      </c>
      <c r="D175" s="5" t="s">
        <v>908</v>
      </c>
      <c r="E175" s="5">
        <v>1</v>
      </c>
      <c r="F175" s="5" t="s">
        <v>909</v>
      </c>
      <c r="G175" s="9"/>
      <c r="H175" s="9"/>
      <c r="I175" s="9"/>
      <c r="J175" s="8" t="s">
        <v>373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>
      <c r="A176" s="4">
        <v>168</v>
      </c>
      <c r="B176" s="1" t="s">
        <v>374</v>
      </c>
      <c r="C176" s="5" t="s">
        <v>910</v>
      </c>
      <c r="D176" s="17" t="s">
        <v>911</v>
      </c>
      <c r="E176" s="17"/>
      <c r="F176" s="5" t="s">
        <v>912</v>
      </c>
      <c r="G176" s="9"/>
      <c r="H176" s="9"/>
      <c r="I176" s="9"/>
      <c r="J176" s="8" t="s">
        <v>376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>
      <c r="A177" s="4">
        <v>169</v>
      </c>
      <c r="B177" s="1" t="s">
        <v>377</v>
      </c>
      <c r="C177" s="5" t="s">
        <v>913</v>
      </c>
      <c r="D177" s="5" t="s">
        <v>914</v>
      </c>
      <c r="E177" s="5">
        <v>1</v>
      </c>
      <c r="F177" s="5" t="s">
        <v>915</v>
      </c>
      <c r="G177" s="9"/>
      <c r="H177" s="9"/>
      <c r="I177" s="9"/>
      <c r="J177" s="8" t="s">
        <v>378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>
      <c r="A178" s="4">
        <v>170</v>
      </c>
      <c r="B178" s="1" t="s">
        <v>379</v>
      </c>
      <c r="C178" s="5" t="s">
        <v>379</v>
      </c>
      <c r="D178" s="5" t="s">
        <v>916</v>
      </c>
      <c r="E178" s="5">
        <v>1</v>
      </c>
      <c r="F178" s="5" t="s">
        <v>917</v>
      </c>
      <c r="G178" s="9"/>
      <c r="H178" s="9"/>
      <c r="I178" s="9"/>
      <c r="J178" s="8" t="s">
        <v>380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>
      <c r="A179" s="4">
        <v>171</v>
      </c>
      <c r="B179" s="1" t="s">
        <v>381</v>
      </c>
      <c r="C179" s="5" t="s">
        <v>381</v>
      </c>
      <c r="D179" s="5" t="s">
        <v>918</v>
      </c>
      <c r="E179" s="5">
        <v>1</v>
      </c>
      <c r="F179" s="5" t="s">
        <v>919</v>
      </c>
      <c r="G179" s="9"/>
      <c r="H179" s="9"/>
      <c r="I179" s="9"/>
      <c r="J179" s="8" t="s">
        <v>382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>
      <c r="A180" s="4">
        <v>172</v>
      </c>
      <c r="B180" s="1" t="s">
        <v>383</v>
      </c>
      <c r="C180" s="5" t="s">
        <v>920</v>
      </c>
      <c r="D180" s="17" t="s">
        <v>921</v>
      </c>
      <c r="E180" s="17"/>
      <c r="F180" s="5" t="s">
        <v>922</v>
      </c>
      <c r="G180" s="9"/>
      <c r="H180" s="9"/>
      <c r="I180" s="9"/>
      <c r="J180" s="8" t="s">
        <v>384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>
      <c r="A181" s="4">
        <v>173</v>
      </c>
      <c r="B181" s="13" t="s">
        <v>385</v>
      </c>
      <c r="C181" s="5" t="s">
        <v>886</v>
      </c>
      <c r="D181" s="17" t="s">
        <v>887</v>
      </c>
      <c r="E181" s="17"/>
      <c r="F181" s="5" t="s">
        <v>888</v>
      </c>
      <c r="G181" s="9"/>
      <c r="H181" s="7"/>
      <c r="I181" s="7" t="s">
        <v>357</v>
      </c>
      <c r="J181" s="8" t="s">
        <v>386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>
      <c r="A182" s="4">
        <v>174</v>
      </c>
      <c r="B182" s="1" t="s">
        <v>387</v>
      </c>
      <c r="C182" s="5" t="s">
        <v>387</v>
      </c>
      <c r="D182" s="17" t="s">
        <v>923</v>
      </c>
      <c r="E182" s="17"/>
      <c r="F182" s="5" t="s">
        <v>924</v>
      </c>
      <c r="G182" s="9"/>
      <c r="H182" s="9"/>
      <c r="I182" s="9"/>
      <c r="J182" s="8" t="s">
        <v>388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>
      <c r="A183" s="4">
        <v>175</v>
      </c>
      <c r="B183" s="1" t="s">
        <v>389</v>
      </c>
      <c r="C183" s="5" t="s">
        <v>390</v>
      </c>
      <c r="D183" s="5" t="s">
        <v>925</v>
      </c>
      <c r="E183" s="5">
        <v>1</v>
      </c>
      <c r="F183" s="5" t="s">
        <v>926</v>
      </c>
      <c r="G183" s="9"/>
      <c r="H183" s="9"/>
      <c r="I183" s="9"/>
      <c r="J183" s="8" t="s">
        <v>391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>
      <c r="A184" s="4">
        <v>176</v>
      </c>
      <c r="B184" s="1" t="s">
        <v>392</v>
      </c>
      <c r="C184" s="5" t="s">
        <v>927</v>
      </c>
      <c r="D184" s="5" t="s">
        <v>928</v>
      </c>
      <c r="E184" s="5">
        <v>1</v>
      </c>
      <c r="F184" s="5" t="s">
        <v>929</v>
      </c>
      <c r="G184" s="9"/>
      <c r="H184" s="9"/>
      <c r="I184" s="9"/>
      <c r="J184" s="8" t="s">
        <v>393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>
      <c r="A185" s="4">
        <v>177</v>
      </c>
      <c r="B185" s="1" t="s">
        <v>394</v>
      </c>
      <c r="C185" s="5" t="s">
        <v>394</v>
      </c>
      <c r="D185" s="17" t="s">
        <v>930</v>
      </c>
      <c r="E185" s="17"/>
      <c r="F185" s="5" t="s">
        <v>931</v>
      </c>
      <c r="G185" s="9"/>
      <c r="H185" s="9"/>
      <c r="I185" s="9"/>
      <c r="J185" s="8" t="s">
        <v>395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>
      <c r="A186" s="4">
        <v>178</v>
      </c>
      <c r="B186" s="1" t="s">
        <v>396</v>
      </c>
      <c r="C186" s="5" t="s">
        <v>396</v>
      </c>
      <c r="D186" s="19" t="s">
        <v>932</v>
      </c>
      <c r="E186" s="19">
        <v>998</v>
      </c>
      <c r="F186" s="5" t="s">
        <v>933</v>
      </c>
      <c r="G186" s="7">
        <v>1</v>
      </c>
      <c r="H186" s="7"/>
      <c r="I186" s="7"/>
      <c r="J186" s="8" t="s">
        <v>397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>
      <c r="A187" s="4">
        <v>179</v>
      </c>
      <c r="B187" s="1" t="s">
        <v>398</v>
      </c>
      <c r="C187" s="5" t="s">
        <v>398</v>
      </c>
      <c r="D187" s="5" t="s">
        <v>934</v>
      </c>
      <c r="E187" s="5">
        <v>1</v>
      </c>
      <c r="F187" s="5" t="s">
        <v>935</v>
      </c>
      <c r="G187" s="9"/>
      <c r="H187" s="9"/>
      <c r="I187" s="9"/>
      <c r="J187" s="8" t="s">
        <v>399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>
      <c r="A188" s="4">
        <v>180</v>
      </c>
      <c r="B188" s="1" t="s">
        <v>400</v>
      </c>
      <c r="C188" s="5" t="s">
        <v>936</v>
      </c>
      <c r="D188" s="5" t="s">
        <v>937</v>
      </c>
      <c r="E188" s="5">
        <v>1</v>
      </c>
      <c r="F188" s="5" t="s">
        <v>938</v>
      </c>
      <c r="G188" s="9"/>
      <c r="H188" s="9"/>
      <c r="I188" s="9"/>
      <c r="J188" s="8" t="s">
        <v>401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>
      <c r="A189" s="4">
        <v>181</v>
      </c>
      <c r="B189" s="1" t="s">
        <v>402</v>
      </c>
      <c r="C189" s="5" t="s">
        <v>939</v>
      </c>
      <c r="D189" s="17" t="s">
        <v>940</v>
      </c>
      <c r="E189" s="17"/>
      <c r="F189" s="5" t="s">
        <v>941</v>
      </c>
      <c r="G189" s="9"/>
      <c r="H189" s="9"/>
      <c r="I189" s="9"/>
      <c r="J189" s="8" t="s">
        <v>403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>
      <c r="A190" s="4">
        <v>182</v>
      </c>
      <c r="B190" s="1" t="s">
        <v>404</v>
      </c>
      <c r="C190" s="5" t="s">
        <v>942</v>
      </c>
      <c r="D190" s="17" t="s">
        <v>943</v>
      </c>
      <c r="E190" s="17"/>
      <c r="F190" s="5" t="s">
        <v>944</v>
      </c>
      <c r="G190" s="9"/>
      <c r="H190" s="9"/>
      <c r="I190" s="9"/>
      <c r="J190" s="8" t="s">
        <v>405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>
      <c r="A191" s="4">
        <v>183</v>
      </c>
      <c r="B191" s="1" t="s">
        <v>406</v>
      </c>
      <c r="C191" s="5" t="s">
        <v>945</v>
      </c>
      <c r="D191" s="17" t="s">
        <v>946</v>
      </c>
      <c r="E191" s="17"/>
      <c r="F191" s="5" t="s">
        <v>947</v>
      </c>
      <c r="G191" s="9"/>
      <c r="H191" s="9"/>
      <c r="I191" s="9"/>
      <c r="J191" s="8" t="s">
        <v>407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>
      <c r="A192" s="4">
        <v>184</v>
      </c>
      <c r="B192" s="1" t="s">
        <v>408</v>
      </c>
      <c r="C192" s="5" t="s">
        <v>948</v>
      </c>
      <c r="D192" s="17" t="s">
        <v>949</v>
      </c>
      <c r="E192" s="17"/>
      <c r="F192" s="5" t="s">
        <v>950</v>
      </c>
      <c r="G192" s="9"/>
      <c r="H192" s="9"/>
      <c r="I192" s="9"/>
      <c r="J192" s="8" t="s">
        <v>409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>
      <c r="A193" s="4">
        <v>185</v>
      </c>
      <c r="B193" s="1" t="s">
        <v>410</v>
      </c>
      <c r="C193" s="5" t="s">
        <v>951</v>
      </c>
      <c r="D193" s="17" t="s">
        <v>952</v>
      </c>
      <c r="E193" s="17"/>
      <c r="F193" s="5" t="s">
        <v>953</v>
      </c>
      <c r="G193" s="9"/>
      <c r="H193" s="9"/>
      <c r="I193" s="9"/>
      <c r="J193" s="8" t="s">
        <v>411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>
      <c r="A194" s="4">
        <v>186</v>
      </c>
      <c r="B194" s="1" t="s">
        <v>412</v>
      </c>
      <c r="C194" s="5" t="s">
        <v>413</v>
      </c>
      <c r="D194" s="5" t="s">
        <v>954</v>
      </c>
      <c r="E194" s="5">
        <v>1</v>
      </c>
      <c r="F194" s="5" t="s">
        <v>955</v>
      </c>
      <c r="G194" s="9"/>
      <c r="H194" s="9"/>
      <c r="I194" s="9"/>
      <c r="J194" s="8" t="s">
        <v>414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>
      <c r="A195" s="4">
        <v>187</v>
      </c>
      <c r="B195" s="1" t="s">
        <v>415</v>
      </c>
      <c r="C195" s="5" t="s">
        <v>416</v>
      </c>
      <c r="D195" s="5" t="s">
        <v>956</v>
      </c>
      <c r="E195" s="5">
        <v>1</v>
      </c>
      <c r="F195" s="5" t="s">
        <v>957</v>
      </c>
      <c r="G195" s="9"/>
      <c r="H195" s="9"/>
      <c r="I195" s="9"/>
      <c r="J195" s="8" t="s">
        <v>417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>
      <c r="A196" s="4">
        <v>188</v>
      </c>
      <c r="B196" s="1" t="s">
        <v>418</v>
      </c>
      <c r="C196" s="5" t="s">
        <v>958</v>
      </c>
      <c r="D196" s="17" t="s">
        <v>959</v>
      </c>
      <c r="E196" s="17"/>
      <c r="F196" s="5" t="s">
        <v>960</v>
      </c>
      <c r="G196" s="9"/>
      <c r="H196" s="9"/>
      <c r="I196" s="9"/>
      <c r="J196" s="8" t="s">
        <v>420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>
      <c r="A197" s="4">
        <v>189</v>
      </c>
      <c r="B197" s="1" t="s">
        <v>421</v>
      </c>
      <c r="C197" s="5" t="s">
        <v>961</v>
      </c>
      <c r="D197" s="17" t="s">
        <v>962</v>
      </c>
      <c r="E197" s="17"/>
      <c r="F197" s="5" t="s">
        <v>963</v>
      </c>
      <c r="G197" s="9"/>
      <c r="H197" s="9"/>
      <c r="I197" s="9"/>
      <c r="J197" s="8" t="s">
        <v>422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>
      <c r="A198" s="4">
        <v>190</v>
      </c>
      <c r="B198" s="1" t="s">
        <v>423</v>
      </c>
      <c r="C198" s="5" t="s">
        <v>964</v>
      </c>
      <c r="D198" s="5" t="s">
        <v>965</v>
      </c>
      <c r="E198" s="5">
        <v>1</v>
      </c>
      <c r="F198" s="5" t="s">
        <v>966</v>
      </c>
      <c r="G198" s="9"/>
      <c r="H198" s="9"/>
      <c r="I198" s="9"/>
      <c r="J198" s="8" t="s">
        <v>424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>
      <c r="A199" s="4">
        <v>191</v>
      </c>
      <c r="B199" s="1" t="s">
        <v>425</v>
      </c>
      <c r="C199" s="5" t="s">
        <v>425</v>
      </c>
      <c r="D199" s="5" t="s">
        <v>967</v>
      </c>
      <c r="E199" s="5">
        <v>1</v>
      </c>
      <c r="F199" s="5" t="s">
        <v>968</v>
      </c>
      <c r="G199" s="9"/>
      <c r="H199" s="9"/>
      <c r="I199" s="9"/>
      <c r="J199" s="8" t="s">
        <v>427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>
      <c r="A200" s="4">
        <v>192</v>
      </c>
      <c r="B200" s="1" t="s">
        <v>428</v>
      </c>
      <c r="C200" s="5" t="s">
        <v>429</v>
      </c>
      <c r="D200" s="5" t="s">
        <v>969</v>
      </c>
      <c r="E200" s="5">
        <v>1</v>
      </c>
      <c r="F200" s="5" t="s">
        <v>970</v>
      </c>
      <c r="G200" s="9"/>
      <c r="H200" s="9"/>
      <c r="I200" s="9"/>
      <c r="J200" s="8" t="s">
        <v>430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>
      <c r="A201" s="4">
        <v>193</v>
      </c>
      <c r="B201" s="1" t="s">
        <v>431</v>
      </c>
      <c r="C201" s="5" t="s">
        <v>971</v>
      </c>
      <c r="D201" s="17" t="s">
        <v>972</v>
      </c>
      <c r="E201" s="17"/>
      <c r="F201" s="5" t="s">
        <v>973</v>
      </c>
      <c r="G201" s="9"/>
      <c r="H201" s="9"/>
      <c r="I201" s="9"/>
      <c r="J201" s="8" t="s">
        <v>432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>
      <c r="A202" s="4">
        <v>194</v>
      </c>
      <c r="B202" s="1" t="s">
        <v>433</v>
      </c>
      <c r="C202" s="5" t="s">
        <v>974</v>
      </c>
      <c r="D202" s="17" t="s">
        <v>975</v>
      </c>
      <c r="E202" s="17"/>
      <c r="F202" s="5" t="s">
        <v>976</v>
      </c>
      <c r="G202" s="9"/>
      <c r="H202" s="9"/>
      <c r="I202" s="9"/>
      <c r="J202" s="8" t="s">
        <v>434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>
      <c r="A203" s="4">
        <v>195</v>
      </c>
      <c r="B203" s="1" t="s">
        <v>435</v>
      </c>
      <c r="C203" s="5" t="s">
        <v>977</v>
      </c>
      <c r="D203" s="5" t="s">
        <v>978</v>
      </c>
      <c r="E203" s="5">
        <v>1</v>
      </c>
      <c r="F203" s="5" t="s">
        <v>979</v>
      </c>
      <c r="G203" s="9"/>
      <c r="H203" s="9"/>
      <c r="I203" s="9"/>
      <c r="J203" s="8" t="s">
        <v>436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>
      <c r="A204" s="4">
        <v>196</v>
      </c>
      <c r="B204" s="1" t="s">
        <v>437</v>
      </c>
      <c r="C204" s="5" t="s">
        <v>438</v>
      </c>
      <c r="D204" s="18" t="s">
        <v>980</v>
      </c>
      <c r="E204" s="18">
        <v>999</v>
      </c>
      <c r="F204" s="5" t="s">
        <v>981</v>
      </c>
      <c r="G204" s="9"/>
      <c r="H204" s="9"/>
      <c r="I204" s="9"/>
      <c r="J204" s="8" t="s">
        <v>439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>
      <c r="A205" s="4">
        <v>197</v>
      </c>
      <c r="B205" s="1" t="s">
        <v>440</v>
      </c>
      <c r="C205" s="5" t="s">
        <v>440</v>
      </c>
      <c r="D205" s="17" t="s">
        <v>982</v>
      </c>
      <c r="E205" s="17"/>
      <c r="F205" s="5" t="s">
        <v>983</v>
      </c>
      <c r="G205" s="9"/>
      <c r="H205" s="9"/>
      <c r="I205" s="9"/>
      <c r="J205" s="8" t="s">
        <v>441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>
      <c r="A206" s="4">
        <v>198</v>
      </c>
      <c r="B206" s="1" t="s">
        <v>442</v>
      </c>
      <c r="C206" s="5" t="s">
        <v>984</v>
      </c>
      <c r="D206" s="17" t="s">
        <v>985</v>
      </c>
      <c r="E206" s="17"/>
      <c r="F206" s="5" t="s">
        <v>986</v>
      </c>
      <c r="G206" s="9"/>
      <c r="H206" s="9"/>
      <c r="I206" s="9"/>
      <c r="J206" s="8" t="s">
        <v>443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>
      <c r="A207" s="4">
        <v>199</v>
      </c>
      <c r="B207" s="1" t="s">
        <v>444</v>
      </c>
      <c r="C207" s="5" t="s">
        <v>987</v>
      </c>
      <c r="D207" s="5" t="s">
        <v>988</v>
      </c>
      <c r="E207" s="5">
        <v>1</v>
      </c>
      <c r="F207" s="5" t="s">
        <v>989</v>
      </c>
      <c r="G207" s="9"/>
      <c r="H207" s="9"/>
      <c r="I207" s="9"/>
      <c r="J207" s="8" t="s">
        <v>446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>
      <c r="A208" s="4">
        <v>200</v>
      </c>
      <c r="B208" s="1" t="s">
        <v>447</v>
      </c>
      <c r="C208" s="5" t="s">
        <v>990</v>
      </c>
      <c r="D208" s="17" t="s">
        <v>991</v>
      </c>
      <c r="E208" s="17"/>
      <c r="F208" s="5" t="s">
        <v>992</v>
      </c>
      <c r="G208" s="9"/>
      <c r="H208" s="9"/>
      <c r="I208" s="9"/>
      <c r="J208" s="8" t="s">
        <v>448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>
      <c r="A209" s="1"/>
      <c r="B209" s="1"/>
      <c r="C209" s="16"/>
      <c r="D209" s="16"/>
      <c r="E209" s="16"/>
      <c r="F209" s="16"/>
      <c r="G209" s="16"/>
      <c r="H209" s="16"/>
      <c r="I209" s="1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>
      <c r="A210" s="1"/>
      <c r="B210" s="1"/>
      <c r="C210" s="16"/>
      <c r="D210" s="16"/>
      <c r="E210" s="16"/>
      <c r="F210" s="16"/>
      <c r="G210" s="16"/>
      <c r="H210" s="16"/>
      <c r="I210" s="1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>
      <c r="A211" s="1"/>
      <c r="B211" s="1"/>
      <c r="C211" s="16"/>
      <c r="D211" s="16"/>
      <c r="E211" s="16"/>
      <c r="F211" s="16"/>
      <c r="G211" s="16"/>
      <c r="H211" s="16"/>
      <c r="I211" s="1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>
      <c r="A212" s="1"/>
      <c r="B212" s="1"/>
      <c r="C212" s="16"/>
      <c r="D212" s="16"/>
      <c r="E212" s="16"/>
      <c r="F212" s="16"/>
      <c r="G212" s="16"/>
      <c r="H212" s="16"/>
      <c r="I212" s="1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>
      <c r="A213" s="1"/>
      <c r="B213" s="1"/>
      <c r="C213" s="16"/>
      <c r="D213" s="16"/>
      <c r="E213" s="16"/>
      <c r="F213" s="16"/>
      <c r="G213" s="16"/>
      <c r="H213" s="16"/>
      <c r="I213" s="1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>
      <c r="A214" s="1"/>
      <c r="B214" s="1"/>
      <c r="C214" s="16"/>
      <c r="D214" s="16"/>
      <c r="E214" s="16"/>
      <c r="F214" s="16"/>
      <c r="G214" s="16"/>
      <c r="H214" s="16"/>
      <c r="I214" s="1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>
      <c r="A215" s="1"/>
      <c r="B215" s="1"/>
      <c r="C215" s="16"/>
      <c r="D215" s="16"/>
      <c r="E215" s="16"/>
      <c r="F215" s="16"/>
      <c r="G215" s="16"/>
      <c r="H215" s="16"/>
      <c r="I215" s="1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>
      <c r="A216" s="1"/>
      <c r="B216" s="1"/>
      <c r="C216" s="16"/>
      <c r="D216" s="16"/>
      <c r="E216" s="16"/>
      <c r="F216" s="16"/>
      <c r="G216" s="16"/>
      <c r="H216" s="16"/>
      <c r="I216" s="1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>
      <c r="A217" s="1"/>
      <c r="B217" s="1"/>
      <c r="C217" s="16"/>
      <c r="D217" s="16"/>
      <c r="E217" s="16"/>
      <c r="F217" s="16"/>
      <c r="G217" s="16"/>
      <c r="H217" s="16"/>
      <c r="I217" s="1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>
      <c r="A218" s="1"/>
      <c r="B218" s="1"/>
      <c r="C218" s="16"/>
      <c r="D218" s="16"/>
      <c r="E218" s="16"/>
      <c r="F218" s="16"/>
      <c r="G218" s="16"/>
      <c r="H218" s="16"/>
      <c r="I218" s="1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>
      <c r="A219" s="1"/>
      <c r="B219" s="1"/>
      <c r="C219" s="16"/>
      <c r="D219" s="16"/>
      <c r="E219" s="16"/>
      <c r="F219" s="16"/>
      <c r="G219" s="16"/>
      <c r="H219" s="16"/>
      <c r="I219" s="1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>
      <c r="A220" s="1"/>
      <c r="B220" s="1"/>
      <c r="C220" s="16"/>
      <c r="D220" s="16"/>
      <c r="E220" s="16"/>
      <c r="F220" s="16"/>
      <c r="G220" s="16"/>
      <c r="H220" s="16"/>
      <c r="I220" s="1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>
      <c r="A221" s="1"/>
      <c r="B221" s="1"/>
      <c r="C221" s="16"/>
      <c r="D221" s="16"/>
      <c r="E221" s="16"/>
      <c r="F221" s="16"/>
      <c r="G221" s="16"/>
      <c r="H221" s="16"/>
      <c r="I221" s="1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>
      <c r="A222" s="1"/>
      <c r="B222" s="1"/>
      <c r="C222" s="16"/>
      <c r="D222" s="16"/>
      <c r="E222" s="16"/>
      <c r="F222" s="16"/>
      <c r="G222" s="16"/>
      <c r="H222" s="16"/>
      <c r="I222" s="1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>
      <c r="A223" s="1"/>
      <c r="B223" s="1"/>
      <c r="C223" s="16"/>
      <c r="D223" s="16"/>
      <c r="E223" s="16"/>
      <c r="F223" s="16"/>
      <c r="G223" s="16"/>
      <c r="H223" s="16"/>
      <c r="I223" s="1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>
      <c r="A224" s="1"/>
      <c r="B224" s="1"/>
      <c r="C224" s="16"/>
      <c r="D224" s="16"/>
      <c r="E224" s="16"/>
      <c r="F224" s="16"/>
      <c r="G224" s="16"/>
      <c r="H224" s="16"/>
      <c r="I224" s="1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>
      <c r="A225" s="1"/>
      <c r="B225" s="1"/>
      <c r="C225" s="16"/>
      <c r="D225" s="16"/>
      <c r="E225" s="16"/>
      <c r="F225" s="16"/>
      <c r="G225" s="16"/>
      <c r="H225" s="16"/>
      <c r="I225" s="1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>
      <c r="A226" s="1"/>
      <c r="B226" s="1"/>
      <c r="C226" s="16"/>
      <c r="D226" s="16"/>
      <c r="E226" s="16"/>
      <c r="F226" s="16"/>
      <c r="G226" s="16"/>
      <c r="H226" s="16"/>
      <c r="I226" s="1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>
      <c r="A227" s="1"/>
      <c r="B227" s="1"/>
      <c r="C227" s="16"/>
      <c r="D227" s="16"/>
      <c r="E227" s="16"/>
      <c r="F227" s="16"/>
      <c r="G227" s="16"/>
      <c r="H227" s="16"/>
      <c r="I227" s="1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>
      <c r="A228" s="1"/>
      <c r="B228" s="1"/>
      <c r="C228" s="16"/>
      <c r="D228" s="16"/>
      <c r="E228" s="16"/>
      <c r="F228" s="16"/>
      <c r="G228" s="16"/>
      <c r="H228" s="16"/>
      <c r="I228" s="1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>
      <c r="A229" s="1"/>
      <c r="B229" s="1"/>
      <c r="C229" s="16"/>
      <c r="D229" s="16"/>
      <c r="E229" s="16"/>
      <c r="F229" s="16"/>
      <c r="G229" s="16"/>
      <c r="H229" s="16"/>
      <c r="I229" s="1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>
      <c r="A230" s="1"/>
      <c r="B230" s="1"/>
      <c r="C230" s="16"/>
      <c r="D230" s="16"/>
      <c r="E230" s="16"/>
      <c r="F230" s="16"/>
      <c r="G230" s="16"/>
      <c r="H230" s="16"/>
      <c r="I230" s="1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>
      <c r="A231" s="1"/>
      <c r="B231" s="1"/>
      <c r="C231" s="16"/>
      <c r="D231" s="16"/>
      <c r="E231" s="16"/>
      <c r="F231" s="16"/>
      <c r="G231" s="16"/>
      <c r="H231" s="16"/>
      <c r="I231" s="1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>
      <c r="A232" s="1"/>
      <c r="B232" s="1"/>
      <c r="C232" s="16"/>
      <c r="D232" s="16"/>
      <c r="E232" s="16"/>
      <c r="F232" s="16"/>
      <c r="G232" s="16"/>
      <c r="H232" s="16"/>
      <c r="I232" s="1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>
      <c r="A233" s="1"/>
      <c r="B233" s="1"/>
      <c r="C233" s="16"/>
      <c r="D233" s="16"/>
      <c r="E233" s="16"/>
      <c r="F233" s="16"/>
      <c r="G233" s="16"/>
      <c r="H233" s="16"/>
      <c r="I233" s="1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>
      <c r="A234" s="1"/>
      <c r="B234" s="1"/>
      <c r="C234" s="16"/>
      <c r="D234" s="16"/>
      <c r="E234" s="16"/>
      <c r="F234" s="16"/>
      <c r="G234" s="16"/>
      <c r="H234" s="16"/>
      <c r="I234" s="1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>
      <c r="A235" s="1"/>
      <c r="B235" s="1"/>
      <c r="C235" s="16"/>
      <c r="D235" s="16"/>
      <c r="E235" s="16"/>
      <c r="F235" s="16"/>
      <c r="G235" s="16"/>
      <c r="H235" s="16"/>
      <c r="I235" s="1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>
      <c r="A236" s="1"/>
      <c r="B236" s="1"/>
      <c r="C236" s="16"/>
      <c r="D236" s="16"/>
      <c r="E236" s="16"/>
      <c r="F236" s="16"/>
      <c r="G236" s="16"/>
      <c r="H236" s="16"/>
      <c r="I236" s="1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>
      <c r="A237" s="1"/>
      <c r="B237" s="1"/>
      <c r="C237" s="16"/>
      <c r="D237" s="16"/>
      <c r="E237" s="16"/>
      <c r="F237" s="16"/>
      <c r="G237" s="16"/>
      <c r="H237" s="16"/>
      <c r="I237" s="1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>
      <c r="A238" s="1"/>
      <c r="B238" s="1"/>
      <c r="C238" s="16"/>
      <c r="D238" s="16"/>
      <c r="E238" s="16"/>
      <c r="F238" s="16"/>
      <c r="G238" s="16"/>
      <c r="H238" s="16"/>
      <c r="I238" s="1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>
      <c r="A239" s="1"/>
      <c r="B239" s="1"/>
      <c r="C239" s="16"/>
      <c r="D239" s="16"/>
      <c r="E239" s="16"/>
      <c r="F239" s="16"/>
      <c r="G239" s="16"/>
      <c r="H239" s="16"/>
      <c r="I239" s="1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>
      <c r="A240" s="1"/>
      <c r="B240" s="1"/>
      <c r="C240" s="16"/>
      <c r="D240" s="16"/>
      <c r="E240" s="16"/>
      <c r="F240" s="16"/>
      <c r="G240" s="16"/>
      <c r="H240" s="16"/>
      <c r="I240" s="1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>
      <c r="A241" s="1"/>
      <c r="B241" s="1"/>
      <c r="C241" s="16"/>
      <c r="D241" s="16"/>
      <c r="E241" s="16"/>
      <c r="F241" s="16"/>
      <c r="G241" s="16"/>
      <c r="H241" s="16"/>
      <c r="I241" s="1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>
      <c r="A242" s="1"/>
      <c r="B242" s="1"/>
      <c r="C242" s="16"/>
      <c r="D242" s="16"/>
      <c r="E242" s="16"/>
      <c r="F242" s="16"/>
      <c r="G242" s="16"/>
      <c r="H242" s="16"/>
      <c r="I242" s="1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>
      <c r="A243" s="1"/>
      <c r="B243" s="1"/>
      <c r="C243" s="16"/>
      <c r="D243" s="16"/>
      <c r="E243" s="16"/>
      <c r="F243" s="16"/>
      <c r="G243" s="16"/>
      <c r="H243" s="16"/>
      <c r="I243" s="16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>
      <c r="A244" s="1"/>
      <c r="B244" s="1"/>
      <c r="C244" s="16"/>
      <c r="D244" s="16"/>
      <c r="E244" s="16"/>
      <c r="F244" s="16"/>
      <c r="G244" s="16"/>
      <c r="H244" s="16"/>
      <c r="I244" s="1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>
      <c r="A245" s="1"/>
      <c r="B245" s="1"/>
      <c r="C245" s="16"/>
      <c r="D245" s="16"/>
      <c r="E245" s="16"/>
      <c r="F245" s="16"/>
      <c r="G245" s="16"/>
      <c r="H245" s="16"/>
      <c r="I245" s="1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>
      <c r="A246" s="1"/>
      <c r="B246" s="1"/>
      <c r="C246" s="16"/>
      <c r="D246" s="16"/>
      <c r="E246" s="16"/>
      <c r="F246" s="16"/>
      <c r="G246" s="16"/>
      <c r="H246" s="16"/>
      <c r="I246" s="1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>
      <c r="A247" s="1"/>
      <c r="B247" s="1"/>
      <c r="C247" s="16"/>
      <c r="D247" s="16"/>
      <c r="E247" s="16"/>
      <c r="F247" s="16"/>
      <c r="G247" s="16"/>
      <c r="H247" s="16"/>
      <c r="I247" s="1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>
      <c r="A248" s="1"/>
      <c r="B248" s="1"/>
      <c r="C248" s="16"/>
      <c r="D248" s="16"/>
      <c r="E248" s="16"/>
      <c r="F248" s="16"/>
      <c r="G248" s="16"/>
      <c r="H248" s="16"/>
      <c r="I248" s="1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>
      <c r="A249" s="1"/>
      <c r="B249" s="1"/>
      <c r="C249" s="16"/>
      <c r="D249" s="16"/>
      <c r="E249" s="16"/>
      <c r="F249" s="16"/>
      <c r="G249" s="16"/>
      <c r="H249" s="16"/>
      <c r="I249" s="1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>
      <c r="A250" s="1"/>
      <c r="B250" s="1"/>
      <c r="C250" s="16"/>
      <c r="D250" s="16"/>
      <c r="E250" s="16"/>
      <c r="F250" s="16"/>
      <c r="G250" s="16"/>
      <c r="H250" s="16"/>
      <c r="I250" s="16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>
      <c r="A251" s="1"/>
      <c r="B251" s="1"/>
      <c r="C251" s="16"/>
      <c r="D251" s="16"/>
      <c r="E251" s="16"/>
      <c r="F251" s="16"/>
      <c r="G251" s="16"/>
      <c r="H251" s="16"/>
      <c r="I251" s="1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>
      <c r="A252" s="1"/>
      <c r="B252" s="1"/>
      <c r="C252" s="16"/>
      <c r="D252" s="16"/>
      <c r="E252" s="16"/>
      <c r="F252" s="16"/>
      <c r="G252" s="16"/>
      <c r="H252" s="16"/>
      <c r="I252" s="16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>
      <c r="A253" s="1"/>
      <c r="B253" s="1"/>
      <c r="C253" s="16"/>
      <c r="D253" s="16"/>
      <c r="E253" s="16"/>
      <c r="F253" s="16"/>
      <c r="G253" s="16"/>
      <c r="H253" s="16"/>
      <c r="I253" s="16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>
      <c r="A254" s="1"/>
      <c r="B254" s="1"/>
      <c r="C254" s="16"/>
      <c r="D254" s="16"/>
      <c r="E254" s="16"/>
      <c r="F254" s="16"/>
      <c r="G254" s="16"/>
      <c r="H254" s="16"/>
      <c r="I254" s="16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>
      <c r="A255" s="1"/>
      <c r="B255" s="1"/>
      <c r="C255" s="16"/>
      <c r="D255" s="16"/>
      <c r="E255" s="16"/>
      <c r="F255" s="16"/>
      <c r="G255" s="16"/>
      <c r="H255" s="16"/>
      <c r="I255" s="16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>
      <c r="A256" s="1"/>
      <c r="B256" s="1"/>
      <c r="C256" s="16"/>
      <c r="D256" s="16"/>
      <c r="E256" s="16"/>
      <c r="F256" s="16"/>
      <c r="G256" s="16"/>
      <c r="H256" s="16"/>
      <c r="I256" s="1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>
      <c r="A257" s="1"/>
      <c r="B257" s="1"/>
      <c r="C257" s="16"/>
      <c r="D257" s="16"/>
      <c r="E257" s="16"/>
      <c r="F257" s="16"/>
      <c r="G257" s="16"/>
      <c r="H257" s="16"/>
      <c r="I257" s="1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>
      <c r="A258" s="1"/>
      <c r="B258" s="1"/>
      <c r="C258" s="16"/>
      <c r="D258" s="16"/>
      <c r="E258" s="16"/>
      <c r="F258" s="16"/>
      <c r="G258" s="16"/>
      <c r="H258" s="16"/>
      <c r="I258" s="16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>
      <c r="A259" s="1"/>
      <c r="B259" s="1"/>
      <c r="C259" s="16"/>
      <c r="D259" s="16"/>
      <c r="E259" s="16"/>
      <c r="F259" s="16"/>
      <c r="G259" s="16"/>
      <c r="H259" s="16"/>
      <c r="I259" s="16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>
      <c r="A260" s="1"/>
      <c r="B260" s="1"/>
      <c r="C260" s="16"/>
      <c r="D260" s="16"/>
      <c r="E260" s="16"/>
      <c r="F260" s="16"/>
      <c r="G260" s="16"/>
      <c r="H260" s="16"/>
      <c r="I260" s="16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>
      <c r="A261" s="1"/>
      <c r="B261" s="1"/>
      <c r="C261" s="16"/>
      <c r="D261" s="16"/>
      <c r="E261" s="16"/>
      <c r="F261" s="16"/>
      <c r="G261" s="16"/>
      <c r="H261" s="16"/>
      <c r="I261" s="1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>
      <c r="A262" s="1"/>
      <c r="B262" s="1"/>
      <c r="C262" s="16"/>
      <c r="D262" s="16"/>
      <c r="E262" s="16"/>
      <c r="F262" s="16"/>
      <c r="G262" s="16"/>
      <c r="H262" s="16"/>
      <c r="I262" s="1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>
      <c r="A263" s="1"/>
      <c r="B263" s="1"/>
      <c r="C263" s="16"/>
      <c r="D263" s="16"/>
      <c r="E263" s="16"/>
      <c r="F263" s="16"/>
      <c r="G263" s="16"/>
      <c r="H263" s="16"/>
      <c r="I263" s="1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>
      <c r="A264" s="1"/>
      <c r="B264" s="1"/>
      <c r="C264" s="16"/>
      <c r="D264" s="16"/>
      <c r="E264" s="16"/>
      <c r="F264" s="16"/>
      <c r="G264" s="16"/>
      <c r="H264" s="16"/>
      <c r="I264" s="1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>
      <c r="A265" s="1"/>
      <c r="B265" s="1"/>
      <c r="C265" s="16"/>
      <c r="D265" s="16"/>
      <c r="E265" s="16"/>
      <c r="F265" s="16"/>
      <c r="G265" s="16"/>
      <c r="H265" s="16"/>
      <c r="I265" s="16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>
      <c r="A266" s="1"/>
      <c r="B266" s="1"/>
      <c r="C266" s="16"/>
      <c r="D266" s="16"/>
      <c r="E266" s="16"/>
      <c r="F266" s="16"/>
      <c r="G266" s="16"/>
      <c r="H266" s="16"/>
      <c r="I266" s="1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>
      <c r="A267" s="1"/>
      <c r="B267" s="1"/>
      <c r="C267" s="16"/>
      <c r="D267" s="16"/>
      <c r="E267" s="16"/>
      <c r="F267" s="16"/>
      <c r="G267" s="16"/>
      <c r="H267" s="16"/>
      <c r="I267" s="16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>
      <c r="A268" s="1"/>
      <c r="B268" s="1"/>
      <c r="C268" s="16"/>
      <c r="D268" s="16"/>
      <c r="E268" s="16"/>
      <c r="F268" s="16"/>
      <c r="G268" s="16"/>
      <c r="H268" s="16"/>
      <c r="I268" s="1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>
      <c r="A269" s="1"/>
      <c r="B269" s="1"/>
      <c r="C269" s="16"/>
      <c r="D269" s="16"/>
      <c r="E269" s="16"/>
      <c r="F269" s="16"/>
      <c r="G269" s="16"/>
      <c r="H269" s="16"/>
      <c r="I269" s="1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>
      <c r="A270" s="1"/>
      <c r="B270" s="1"/>
      <c r="C270" s="16"/>
      <c r="D270" s="16"/>
      <c r="E270" s="16"/>
      <c r="F270" s="16"/>
      <c r="G270" s="16"/>
      <c r="H270" s="16"/>
      <c r="I270" s="1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>
      <c r="A271" s="1"/>
      <c r="B271" s="1"/>
      <c r="C271" s="16"/>
      <c r="D271" s="16"/>
      <c r="E271" s="16"/>
      <c r="F271" s="16"/>
      <c r="G271" s="16"/>
      <c r="H271" s="16"/>
      <c r="I271" s="1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>
      <c r="A272" s="1"/>
      <c r="B272" s="1"/>
      <c r="C272" s="16"/>
      <c r="D272" s="16"/>
      <c r="E272" s="16"/>
      <c r="F272" s="16"/>
      <c r="G272" s="16"/>
      <c r="H272" s="16"/>
      <c r="I272" s="1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>
      <c r="A273" s="1"/>
      <c r="B273" s="1"/>
      <c r="C273" s="16"/>
      <c r="D273" s="16"/>
      <c r="E273" s="16"/>
      <c r="F273" s="16"/>
      <c r="G273" s="16"/>
      <c r="H273" s="16"/>
      <c r="I273" s="1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>
      <c r="A274" s="1"/>
      <c r="B274" s="1"/>
      <c r="C274" s="16"/>
      <c r="D274" s="16"/>
      <c r="E274" s="16"/>
      <c r="F274" s="16"/>
      <c r="G274" s="16"/>
      <c r="H274" s="16"/>
      <c r="I274" s="16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>
      <c r="A275" s="1"/>
      <c r="B275" s="1"/>
      <c r="C275" s="16"/>
      <c r="D275" s="16"/>
      <c r="E275" s="16"/>
      <c r="F275" s="16"/>
      <c r="G275" s="16"/>
      <c r="H275" s="16"/>
      <c r="I275" s="16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>
      <c r="A276" s="1"/>
      <c r="B276" s="1"/>
      <c r="C276" s="16"/>
      <c r="D276" s="16"/>
      <c r="E276" s="16"/>
      <c r="F276" s="16"/>
      <c r="G276" s="16"/>
      <c r="H276" s="16"/>
      <c r="I276" s="16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>
      <c r="A277" s="1"/>
      <c r="B277" s="1"/>
      <c r="C277" s="16"/>
      <c r="D277" s="16"/>
      <c r="E277" s="16"/>
      <c r="F277" s="16"/>
      <c r="G277" s="16"/>
      <c r="H277" s="16"/>
      <c r="I277" s="16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>
      <c r="A278" s="1"/>
      <c r="B278" s="1"/>
      <c r="C278" s="16"/>
      <c r="D278" s="16"/>
      <c r="E278" s="16"/>
      <c r="F278" s="16"/>
      <c r="G278" s="16"/>
      <c r="H278" s="16"/>
      <c r="I278" s="16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>
      <c r="A279" s="1"/>
      <c r="B279" s="1"/>
      <c r="C279" s="16"/>
      <c r="D279" s="16"/>
      <c r="E279" s="16"/>
      <c r="F279" s="16"/>
      <c r="G279" s="16"/>
      <c r="H279" s="16"/>
      <c r="I279" s="16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>
      <c r="A280" s="1"/>
      <c r="B280" s="1"/>
      <c r="C280" s="16"/>
      <c r="D280" s="16"/>
      <c r="E280" s="16"/>
      <c r="F280" s="16"/>
      <c r="G280" s="16"/>
      <c r="H280" s="16"/>
      <c r="I280" s="16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>
      <c r="A281" s="1"/>
      <c r="B281" s="1"/>
      <c r="C281" s="16"/>
      <c r="D281" s="16"/>
      <c r="E281" s="16"/>
      <c r="F281" s="16"/>
      <c r="G281" s="16"/>
      <c r="H281" s="16"/>
      <c r="I281" s="1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>
      <c r="A282" s="1"/>
      <c r="B282" s="1"/>
      <c r="C282" s="16"/>
      <c r="D282" s="16"/>
      <c r="E282" s="16"/>
      <c r="F282" s="16"/>
      <c r="G282" s="16"/>
      <c r="H282" s="16"/>
      <c r="I282" s="16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>
      <c r="A283" s="1"/>
      <c r="B283" s="1"/>
      <c r="C283" s="16"/>
      <c r="D283" s="16"/>
      <c r="E283" s="16"/>
      <c r="F283" s="16"/>
      <c r="G283" s="16"/>
      <c r="H283" s="16"/>
      <c r="I283" s="16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>
      <c r="A284" s="1"/>
      <c r="B284" s="1"/>
      <c r="C284" s="16"/>
      <c r="D284" s="16"/>
      <c r="E284" s="16"/>
      <c r="F284" s="16"/>
      <c r="G284" s="16"/>
      <c r="H284" s="16"/>
      <c r="I284" s="16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>
      <c r="A285" s="1"/>
      <c r="B285" s="1"/>
      <c r="C285" s="16"/>
      <c r="D285" s="16"/>
      <c r="E285" s="16"/>
      <c r="F285" s="16"/>
      <c r="G285" s="16"/>
      <c r="H285" s="16"/>
      <c r="I285" s="16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>
      <c r="A286" s="1"/>
      <c r="B286" s="1"/>
      <c r="C286" s="16"/>
      <c r="D286" s="16"/>
      <c r="E286" s="16"/>
      <c r="F286" s="16"/>
      <c r="G286" s="16"/>
      <c r="H286" s="16"/>
      <c r="I286" s="16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>
      <c r="A287" s="1"/>
      <c r="B287" s="1"/>
      <c r="C287" s="16"/>
      <c r="D287" s="16"/>
      <c r="E287" s="16"/>
      <c r="F287" s="16"/>
      <c r="G287" s="16"/>
      <c r="H287" s="16"/>
      <c r="I287" s="16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>
      <c r="A288" s="1"/>
      <c r="B288" s="1"/>
      <c r="C288" s="16"/>
      <c r="D288" s="16"/>
      <c r="E288" s="16"/>
      <c r="F288" s="16"/>
      <c r="G288" s="16"/>
      <c r="H288" s="16"/>
      <c r="I288" s="16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>
      <c r="A289" s="1"/>
      <c r="B289" s="1"/>
      <c r="C289" s="16"/>
      <c r="D289" s="16"/>
      <c r="E289" s="16"/>
      <c r="F289" s="16"/>
      <c r="G289" s="16"/>
      <c r="H289" s="16"/>
      <c r="I289" s="16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>
      <c r="A290" s="1"/>
      <c r="B290" s="1"/>
      <c r="C290" s="16"/>
      <c r="D290" s="16"/>
      <c r="E290" s="16"/>
      <c r="F290" s="16"/>
      <c r="G290" s="16"/>
      <c r="H290" s="16"/>
      <c r="I290" s="1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>
      <c r="A291" s="1"/>
      <c r="B291" s="1"/>
      <c r="C291" s="16"/>
      <c r="D291" s="16"/>
      <c r="E291" s="16"/>
      <c r="F291" s="16"/>
      <c r="G291" s="16"/>
      <c r="H291" s="16"/>
      <c r="I291" s="16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>
      <c r="A292" s="1"/>
      <c r="B292" s="1"/>
      <c r="C292" s="16"/>
      <c r="D292" s="16"/>
      <c r="E292" s="16"/>
      <c r="F292" s="16"/>
      <c r="G292" s="16"/>
      <c r="H292" s="16"/>
      <c r="I292" s="1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>
      <c r="A293" s="1"/>
      <c r="B293" s="1"/>
      <c r="C293" s="16"/>
      <c r="D293" s="16"/>
      <c r="E293" s="16"/>
      <c r="F293" s="16"/>
      <c r="G293" s="16"/>
      <c r="H293" s="16"/>
      <c r="I293" s="16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>
      <c r="A294" s="1"/>
      <c r="B294" s="1"/>
      <c r="C294" s="16"/>
      <c r="D294" s="16"/>
      <c r="E294" s="16"/>
      <c r="F294" s="16"/>
      <c r="G294" s="16"/>
      <c r="H294" s="16"/>
      <c r="I294" s="16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>
      <c r="A295" s="1"/>
      <c r="B295" s="1"/>
      <c r="C295" s="16"/>
      <c r="D295" s="16"/>
      <c r="E295" s="16"/>
      <c r="F295" s="16"/>
      <c r="G295" s="16"/>
      <c r="H295" s="16"/>
      <c r="I295" s="16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>
      <c r="A296" s="1"/>
      <c r="B296" s="1"/>
      <c r="C296" s="16"/>
      <c r="D296" s="16"/>
      <c r="E296" s="16"/>
      <c r="F296" s="16"/>
      <c r="G296" s="16"/>
      <c r="H296" s="16"/>
      <c r="I296" s="16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>
      <c r="A297" s="1"/>
      <c r="B297" s="1"/>
      <c r="C297" s="16"/>
      <c r="D297" s="16"/>
      <c r="E297" s="16"/>
      <c r="F297" s="16"/>
      <c r="G297" s="16"/>
      <c r="H297" s="16"/>
      <c r="I297" s="16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>
      <c r="A298" s="1"/>
      <c r="B298" s="1"/>
      <c r="C298" s="16"/>
      <c r="D298" s="16"/>
      <c r="E298" s="16"/>
      <c r="F298" s="16"/>
      <c r="G298" s="16"/>
      <c r="H298" s="16"/>
      <c r="I298" s="1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>
      <c r="A299" s="1"/>
      <c r="B299" s="1"/>
      <c r="C299" s="16"/>
      <c r="D299" s="16"/>
      <c r="E299" s="16"/>
      <c r="F299" s="16"/>
      <c r="G299" s="16"/>
      <c r="H299" s="16"/>
      <c r="I299" s="1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>
      <c r="A300" s="1"/>
      <c r="B300" s="1"/>
      <c r="C300" s="16"/>
      <c r="D300" s="16"/>
      <c r="E300" s="16"/>
      <c r="F300" s="16"/>
      <c r="G300" s="16"/>
      <c r="H300" s="16"/>
      <c r="I300" s="1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>
      <c r="A301" s="1"/>
      <c r="B301" s="1"/>
      <c r="C301" s="16"/>
      <c r="D301" s="16"/>
      <c r="E301" s="16"/>
      <c r="F301" s="16"/>
      <c r="G301" s="16"/>
      <c r="H301" s="16"/>
      <c r="I301" s="16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>
      <c r="A302" s="1"/>
      <c r="B302" s="1"/>
      <c r="C302" s="16"/>
      <c r="D302" s="16"/>
      <c r="E302" s="16"/>
      <c r="F302" s="16"/>
      <c r="G302" s="16"/>
      <c r="H302" s="16"/>
      <c r="I302" s="16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>
      <c r="A303" s="1"/>
      <c r="B303" s="1"/>
      <c r="C303" s="16"/>
      <c r="D303" s="16"/>
      <c r="E303" s="16"/>
      <c r="F303" s="16"/>
      <c r="G303" s="16"/>
      <c r="H303" s="16"/>
      <c r="I303" s="16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>
      <c r="A304" s="1"/>
      <c r="B304" s="1"/>
      <c r="C304" s="16"/>
      <c r="D304" s="16"/>
      <c r="E304" s="16"/>
      <c r="F304" s="16"/>
      <c r="G304" s="16"/>
      <c r="H304" s="16"/>
      <c r="I304" s="16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>
      <c r="A305" s="1"/>
      <c r="B305" s="1"/>
      <c r="C305" s="16"/>
      <c r="D305" s="16"/>
      <c r="E305" s="16"/>
      <c r="F305" s="16"/>
      <c r="G305" s="16"/>
      <c r="H305" s="16"/>
      <c r="I305" s="1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>
      <c r="A306" s="1"/>
      <c r="B306" s="1"/>
      <c r="C306" s="16"/>
      <c r="D306" s="16"/>
      <c r="E306" s="16"/>
      <c r="F306" s="16"/>
      <c r="G306" s="16"/>
      <c r="H306" s="16"/>
      <c r="I306" s="16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>
      <c r="A307" s="1"/>
      <c r="B307" s="1"/>
      <c r="C307" s="16"/>
      <c r="D307" s="16"/>
      <c r="E307" s="16"/>
      <c r="F307" s="16"/>
      <c r="G307" s="16"/>
      <c r="H307" s="16"/>
      <c r="I307" s="16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>
      <c r="A308" s="1"/>
      <c r="B308" s="1"/>
      <c r="C308" s="16"/>
      <c r="D308" s="16"/>
      <c r="E308" s="16"/>
      <c r="F308" s="16"/>
      <c r="G308" s="16"/>
      <c r="H308" s="16"/>
      <c r="I308" s="1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>
      <c r="A309" s="1"/>
      <c r="B309" s="1"/>
      <c r="C309" s="16"/>
      <c r="D309" s="16"/>
      <c r="E309" s="16"/>
      <c r="F309" s="16"/>
      <c r="G309" s="16"/>
      <c r="H309" s="16"/>
      <c r="I309" s="16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>
      <c r="A310" s="1"/>
      <c r="B310" s="1"/>
      <c r="C310" s="16"/>
      <c r="D310" s="16"/>
      <c r="E310" s="16"/>
      <c r="F310" s="16"/>
      <c r="G310" s="16"/>
      <c r="H310" s="16"/>
      <c r="I310" s="16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>
      <c r="A311" s="1"/>
      <c r="B311" s="1"/>
      <c r="C311" s="16"/>
      <c r="D311" s="16"/>
      <c r="E311" s="16"/>
      <c r="F311" s="16"/>
      <c r="G311" s="16"/>
      <c r="H311" s="16"/>
      <c r="I311" s="16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>
      <c r="A312" s="1"/>
      <c r="B312" s="1"/>
      <c r="C312" s="16"/>
      <c r="D312" s="16"/>
      <c r="E312" s="16"/>
      <c r="F312" s="16"/>
      <c r="G312" s="16"/>
      <c r="H312" s="16"/>
      <c r="I312" s="16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>
      <c r="A313" s="1"/>
      <c r="B313" s="1"/>
      <c r="C313" s="16"/>
      <c r="D313" s="16"/>
      <c r="E313" s="16"/>
      <c r="F313" s="16"/>
      <c r="G313" s="16"/>
      <c r="H313" s="16"/>
      <c r="I313" s="16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>
      <c r="A314" s="1"/>
      <c r="B314" s="1"/>
      <c r="C314" s="16"/>
      <c r="D314" s="16"/>
      <c r="E314" s="16"/>
      <c r="F314" s="16"/>
      <c r="G314" s="16"/>
      <c r="H314" s="16"/>
      <c r="I314" s="16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>
      <c r="A315" s="1"/>
      <c r="B315" s="1"/>
      <c r="C315" s="16"/>
      <c r="D315" s="16"/>
      <c r="E315" s="16"/>
      <c r="F315" s="16"/>
      <c r="G315" s="16"/>
      <c r="H315" s="16"/>
      <c r="I315" s="16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>
      <c r="A316" s="1"/>
      <c r="B316" s="1"/>
      <c r="C316" s="16"/>
      <c r="D316" s="16"/>
      <c r="E316" s="16"/>
      <c r="F316" s="16"/>
      <c r="G316" s="16"/>
      <c r="H316" s="16"/>
      <c r="I316" s="16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>
      <c r="A317" s="1"/>
      <c r="B317" s="1"/>
      <c r="C317" s="16"/>
      <c r="D317" s="16"/>
      <c r="E317" s="16"/>
      <c r="F317" s="16"/>
      <c r="G317" s="16"/>
      <c r="H317" s="16"/>
      <c r="I317" s="1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>
      <c r="A318" s="1"/>
      <c r="B318" s="1"/>
      <c r="C318" s="16"/>
      <c r="D318" s="16"/>
      <c r="E318" s="16"/>
      <c r="F318" s="16"/>
      <c r="G318" s="16"/>
      <c r="H318" s="16"/>
      <c r="I318" s="16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>
      <c r="A319" s="1"/>
      <c r="B319" s="1"/>
      <c r="C319" s="16"/>
      <c r="D319" s="16"/>
      <c r="E319" s="16"/>
      <c r="F319" s="16"/>
      <c r="G319" s="16"/>
      <c r="H319" s="16"/>
      <c r="I319" s="16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>
      <c r="A320" s="1"/>
      <c r="B320" s="1"/>
      <c r="C320" s="16"/>
      <c r="D320" s="16"/>
      <c r="E320" s="16"/>
      <c r="F320" s="16"/>
      <c r="G320" s="16"/>
      <c r="H320" s="16"/>
      <c r="I320" s="16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>
      <c r="A321" s="1"/>
      <c r="B321" s="1"/>
      <c r="C321" s="16"/>
      <c r="D321" s="16"/>
      <c r="E321" s="16"/>
      <c r="F321" s="16"/>
      <c r="G321" s="16"/>
      <c r="H321" s="16"/>
      <c r="I321" s="16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>
      <c r="A322" s="1"/>
      <c r="B322" s="1"/>
      <c r="C322" s="16"/>
      <c r="D322" s="16"/>
      <c r="E322" s="16"/>
      <c r="F322" s="16"/>
      <c r="G322" s="16"/>
      <c r="H322" s="16"/>
      <c r="I322" s="16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>
      <c r="A323" s="1"/>
      <c r="B323" s="1"/>
      <c r="C323" s="16"/>
      <c r="D323" s="16"/>
      <c r="E323" s="16"/>
      <c r="F323" s="16"/>
      <c r="G323" s="16"/>
      <c r="H323" s="16"/>
      <c r="I323" s="16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>
      <c r="A324" s="1"/>
      <c r="B324" s="1"/>
      <c r="C324" s="16"/>
      <c r="D324" s="16"/>
      <c r="E324" s="16"/>
      <c r="F324" s="16"/>
      <c r="G324" s="16"/>
      <c r="H324" s="16"/>
      <c r="I324" s="16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>
      <c r="A325" s="1"/>
      <c r="B325" s="1"/>
      <c r="C325" s="16"/>
      <c r="D325" s="16"/>
      <c r="E325" s="16"/>
      <c r="F325" s="16"/>
      <c r="G325" s="16"/>
      <c r="H325" s="16"/>
      <c r="I325" s="16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>
      <c r="A326" s="1"/>
      <c r="B326" s="1"/>
      <c r="C326" s="16"/>
      <c r="D326" s="16"/>
      <c r="E326" s="16"/>
      <c r="F326" s="16"/>
      <c r="G326" s="16"/>
      <c r="H326" s="16"/>
      <c r="I326" s="1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>
      <c r="A327" s="1"/>
      <c r="B327" s="1"/>
      <c r="C327" s="16"/>
      <c r="D327" s="16"/>
      <c r="E327" s="16"/>
      <c r="F327" s="16"/>
      <c r="G327" s="16"/>
      <c r="H327" s="16"/>
      <c r="I327" s="16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>
      <c r="A328" s="1"/>
      <c r="B328" s="1"/>
      <c r="C328" s="16"/>
      <c r="D328" s="16"/>
      <c r="E328" s="16"/>
      <c r="F328" s="16"/>
      <c r="G328" s="16"/>
      <c r="H328" s="16"/>
      <c r="I328" s="16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>
      <c r="A329" s="1"/>
      <c r="B329" s="1"/>
      <c r="C329" s="16"/>
      <c r="D329" s="16"/>
      <c r="E329" s="16"/>
      <c r="F329" s="16"/>
      <c r="G329" s="16"/>
      <c r="H329" s="16"/>
      <c r="I329" s="16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>
      <c r="A330" s="1"/>
      <c r="B330" s="1"/>
      <c r="C330" s="16"/>
      <c r="D330" s="16"/>
      <c r="E330" s="16"/>
      <c r="F330" s="16"/>
      <c r="G330" s="16"/>
      <c r="H330" s="16"/>
      <c r="I330" s="16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>
      <c r="A331" s="1"/>
      <c r="B331" s="1"/>
      <c r="C331" s="16"/>
      <c r="D331" s="16"/>
      <c r="E331" s="16"/>
      <c r="F331" s="16"/>
      <c r="G331" s="16"/>
      <c r="H331" s="16"/>
      <c r="I331" s="16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>
      <c r="A332" s="1"/>
      <c r="B332" s="1"/>
      <c r="C332" s="16"/>
      <c r="D332" s="16"/>
      <c r="E332" s="16"/>
      <c r="F332" s="16"/>
      <c r="G332" s="16"/>
      <c r="H332" s="16"/>
      <c r="I332" s="16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>
      <c r="A333" s="1"/>
      <c r="B333" s="1"/>
      <c r="C333" s="16"/>
      <c r="D333" s="16"/>
      <c r="E333" s="16"/>
      <c r="F333" s="16"/>
      <c r="G333" s="16"/>
      <c r="H333" s="16"/>
      <c r="I333" s="16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>
      <c r="A334" s="1"/>
      <c r="B334" s="1"/>
      <c r="C334" s="16"/>
      <c r="D334" s="16"/>
      <c r="E334" s="16"/>
      <c r="F334" s="16"/>
      <c r="G334" s="16"/>
      <c r="H334" s="16"/>
      <c r="I334" s="16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>
      <c r="A335" s="1"/>
      <c r="B335" s="1"/>
      <c r="C335" s="16"/>
      <c r="D335" s="16"/>
      <c r="E335" s="16"/>
      <c r="F335" s="16"/>
      <c r="G335" s="16"/>
      <c r="H335" s="16"/>
      <c r="I335" s="1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>
      <c r="A336" s="1"/>
      <c r="B336" s="1"/>
      <c r="C336" s="16"/>
      <c r="D336" s="16"/>
      <c r="E336" s="16"/>
      <c r="F336" s="16"/>
      <c r="G336" s="16"/>
      <c r="H336" s="16"/>
      <c r="I336" s="16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>
      <c r="A337" s="1"/>
      <c r="B337" s="1"/>
      <c r="C337" s="16"/>
      <c r="D337" s="16"/>
      <c r="E337" s="16"/>
      <c r="F337" s="16"/>
      <c r="G337" s="16"/>
      <c r="H337" s="16"/>
      <c r="I337" s="16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>
      <c r="A338" s="1"/>
      <c r="B338" s="1"/>
      <c r="C338" s="16"/>
      <c r="D338" s="16"/>
      <c r="E338" s="16"/>
      <c r="F338" s="16"/>
      <c r="G338" s="16"/>
      <c r="H338" s="16"/>
      <c r="I338" s="16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>
      <c r="A339" s="1"/>
      <c r="B339" s="1"/>
      <c r="C339" s="16"/>
      <c r="D339" s="16"/>
      <c r="E339" s="16"/>
      <c r="F339" s="16"/>
      <c r="G339" s="16"/>
      <c r="H339" s="16"/>
      <c r="I339" s="16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>
      <c r="A340" s="1"/>
      <c r="B340" s="1"/>
      <c r="C340" s="16"/>
      <c r="D340" s="16"/>
      <c r="E340" s="16"/>
      <c r="F340" s="16"/>
      <c r="G340" s="16"/>
      <c r="H340" s="16"/>
      <c r="I340" s="16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>
      <c r="A341" s="1"/>
      <c r="B341" s="1"/>
      <c r="C341" s="16"/>
      <c r="D341" s="16"/>
      <c r="E341" s="16"/>
      <c r="F341" s="16"/>
      <c r="G341" s="16"/>
      <c r="H341" s="16"/>
      <c r="I341" s="16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>
      <c r="A342" s="1"/>
      <c r="B342" s="1"/>
      <c r="C342" s="16"/>
      <c r="D342" s="16"/>
      <c r="E342" s="16"/>
      <c r="F342" s="16"/>
      <c r="G342" s="16"/>
      <c r="H342" s="16"/>
      <c r="I342" s="16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>
      <c r="A343" s="1"/>
      <c r="B343" s="1"/>
      <c r="C343" s="16"/>
      <c r="D343" s="16"/>
      <c r="E343" s="16"/>
      <c r="F343" s="16"/>
      <c r="G343" s="16"/>
      <c r="H343" s="16"/>
      <c r="I343" s="16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>
      <c r="A344" s="1"/>
      <c r="B344" s="1"/>
      <c r="C344" s="16"/>
      <c r="D344" s="16"/>
      <c r="E344" s="16"/>
      <c r="F344" s="16"/>
      <c r="G344" s="16"/>
      <c r="H344" s="16"/>
      <c r="I344" s="1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>
      <c r="A345" s="1"/>
      <c r="B345" s="1"/>
      <c r="C345" s="16"/>
      <c r="D345" s="16"/>
      <c r="E345" s="16"/>
      <c r="F345" s="16"/>
      <c r="G345" s="16"/>
      <c r="H345" s="16"/>
      <c r="I345" s="16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>
      <c r="A346" s="1"/>
      <c r="B346" s="1"/>
      <c r="C346" s="16"/>
      <c r="D346" s="16"/>
      <c r="E346" s="16"/>
      <c r="F346" s="16"/>
      <c r="G346" s="16"/>
      <c r="H346" s="16"/>
      <c r="I346" s="16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>
      <c r="A347" s="1"/>
      <c r="B347" s="1"/>
      <c r="C347" s="16"/>
      <c r="D347" s="16"/>
      <c r="E347" s="16"/>
      <c r="F347" s="16"/>
      <c r="G347" s="16"/>
      <c r="H347" s="16"/>
      <c r="I347" s="16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>
      <c r="A348" s="1"/>
      <c r="B348" s="1"/>
      <c r="C348" s="16"/>
      <c r="D348" s="16"/>
      <c r="E348" s="16"/>
      <c r="F348" s="16"/>
      <c r="G348" s="16"/>
      <c r="H348" s="16"/>
      <c r="I348" s="1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>
      <c r="A349" s="1"/>
      <c r="B349" s="1"/>
      <c r="C349" s="16"/>
      <c r="D349" s="16"/>
      <c r="E349" s="16"/>
      <c r="F349" s="16"/>
      <c r="G349" s="16"/>
      <c r="H349" s="16"/>
      <c r="I349" s="16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>
      <c r="A350" s="1"/>
      <c r="B350" s="1"/>
      <c r="C350" s="16"/>
      <c r="D350" s="16"/>
      <c r="E350" s="16"/>
      <c r="F350" s="16"/>
      <c r="G350" s="16"/>
      <c r="H350" s="16"/>
      <c r="I350" s="16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>
      <c r="A351" s="1"/>
      <c r="B351" s="1"/>
      <c r="C351" s="16"/>
      <c r="D351" s="16"/>
      <c r="E351" s="16"/>
      <c r="F351" s="16"/>
      <c r="G351" s="16"/>
      <c r="H351" s="16"/>
      <c r="I351" s="16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>
      <c r="A352" s="1"/>
      <c r="B352" s="1"/>
      <c r="C352" s="16"/>
      <c r="D352" s="16"/>
      <c r="E352" s="16"/>
      <c r="F352" s="16"/>
      <c r="G352" s="16"/>
      <c r="H352" s="16"/>
      <c r="I352" s="16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>
      <c r="A353" s="1"/>
      <c r="B353" s="1"/>
      <c r="C353" s="16"/>
      <c r="D353" s="16"/>
      <c r="E353" s="16"/>
      <c r="F353" s="16"/>
      <c r="G353" s="16"/>
      <c r="H353" s="16"/>
      <c r="I353" s="1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>
      <c r="A354" s="1"/>
      <c r="B354" s="1"/>
      <c r="C354" s="16"/>
      <c r="D354" s="16"/>
      <c r="E354" s="16"/>
      <c r="F354" s="16"/>
      <c r="G354" s="16"/>
      <c r="H354" s="16"/>
      <c r="I354" s="16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>
      <c r="A355" s="1"/>
      <c r="B355" s="1"/>
      <c r="C355" s="16"/>
      <c r="D355" s="16"/>
      <c r="E355" s="16"/>
      <c r="F355" s="16"/>
      <c r="G355" s="16"/>
      <c r="H355" s="16"/>
      <c r="I355" s="16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>
      <c r="A356" s="1"/>
      <c r="B356" s="1"/>
      <c r="C356" s="16"/>
      <c r="D356" s="16"/>
      <c r="E356" s="16"/>
      <c r="F356" s="16"/>
      <c r="G356" s="16"/>
      <c r="H356" s="16"/>
      <c r="I356" s="16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>
      <c r="A357" s="1"/>
      <c r="B357" s="1"/>
      <c r="C357" s="16"/>
      <c r="D357" s="16"/>
      <c r="E357" s="16"/>
      <c r="F357" s="16"/>
      <c r="G357" s="16"/>
      <c r="H357" s="16"/>
      <c r="I357" s="16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>
      <c r="A358" s="1"/>
      <c r="B358" s="1"/>
      <c r="C358" s="16"/>
      <c r="D358" s="16"/>
      <c r="E358" s="16"/>
      <c r="F358" s="16"/>
      <c r="G358" s="16"/>
      <c r="H358" s="16"/>
      <c r="I358" s="16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>
      <c r="A359" s="1"/>
      <c r="B359" s="1"/>
      <c r="C359" s="16"/>
      <c r="D359" s="16"/>
      <c r="E359" s="16"/>
      <c r="F359" s="16"/>
      <c r="G359" s="16"/>
      <c r="H359" s="16"/>
      <c r="I359" s="16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>
      <c r="A360" s="1"/>
      <c r="B360" s="1"/>
      <c r="C360" s="16"/>
      <c r="D360" s="16"/>
      <c r="E360" s="16"/>
      <c r="F360" s="16"/>
      <c r="G360" s="16"/>
      <c r="H360" s="16"/>
      <c r="I360" s="16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>
      <c r="A361" s="1"/>
      <c r="B361" s="1"/>
      <c r="C361" s="16"/>
      <c r="D361" s="16"/>
      <c r="E361" s="16"/>
      <c r="F361" s="16"/>
      <c r="G361" s="16"/>
      <c r="H361" s="16"/>
      <c r="I361" s="16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>
      <c r="A362" s="1"/>
      <c r="B362" s="1"/>
      <c r="C362" s="16"/>
      <c r="D362" s="16"/>
      <c r="E362" s="16"/>
      <c r="F362" s="16"/>
      <c r="G362" s="16"/>
      <c r="H362" s="16"/>
      <c r="I362" s="16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>
      <c r="A363" s="1"/>
      <c r="B363" s="1"/>
      <c r="C363" s="16"/>
      <c r="D363" s="16"/>
      <c r="E363" s="16"/>
      <c r="F363" s="16"/>
      <c r="G363" s="16"/>
      <c r="H363" s="16"/>
      <c r="I363" s="16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>
      <c r="A364" s="1"/>
      <c r="B364" s="1"/>
      <c r="C364" s="16"/>
      <c r="D364" s="16"/>
      <c r="E364" s="16"/>
      <c r="F364" s="16"/>
      <c r="G364" s="16"/>
      <c r="H364" s="16"/>
      <c r="I364" s="1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>
      <c r="A365" s="1"/>
      <c r="B365" s="1"/>
      <c r="C365" s="16"/>
      <c r="D365" s="16"/>
      <c r="E365" s="16"/>
      <c r="F365" s="16"/>
      <c r="G365" s="16"/>
      <c r="H365" s="16"/>
      <c r="I365" s="16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>
      <c r="A366" s="1"/>
      <c r="B366" s="1"/>
      <c r="C366" s="16"/>
      <c r="D366" s="16"/>
      <c r="E366" s="16"/>
      <c r="F366" s="16"/>
      <c r="G366" s="16"/>
      <c r="H366" s="16"/>
      <c r="I366" s="16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>
      <c r="A367" s="1"/>
      <c r="B367" s="1"/>
      <c r="C367" s="16"/>
      <c r="D367" s="16"/>
      <c r="E367" s="16"/>
      <c r="F367" s="16"/>
      <c r="G367" s="16"/>
      <c r="H367" s="16"/>
      <c r="I367" s="16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>
      <c r="A368" s="1"/>
      <c r="B368" s="1"/>
      <c r="C368" s="16"/>
      <c r="D368" s="16"/>
      <c r="E368" s="16"/>
      <c r="F368" s="16"/>
      <c r="G368" s="16"/>
      <c r="H368" s="16"/>
      <c r="I368" s="16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>
      <c r="A369" s="1"/>
      <c r="B369" s="1"/>
      <c r="C369" s="16"/>
      <c r="D369" s="16"/>
      <c r="E369" s="16"/>
      <c r="F369" s="16"/>
      <c r="G369" s="16"/>
      <c r="H369" s="16"/>
      <c r="I369" s="16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>
      <c r="A370" s="1"/>
      <c r="B370" s="1"/>
      <c r="C370" s="16"/>
      <c r="D370" s="16"/>
      <c r="E370" s="16"/>
      <c r="F370" s="16"/>
      <c r="G370" s="16"/>
      <c r="H370" s="16"/>
      <c r="I370" s="1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>
      <c r="A371" s="1"/>
      <c r="B371" s="1"/>
      <c r="C371" s="16"/>
      <c r="D371" s="16"/>
      <c r="E371" s="16"/>
      <c r="F371" s="16"/>
      <c r="G371" s="16"/>
      <c r="H371" s="16"/>
      <c r="I371" s="1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>
      <c r="A372" s="1"/>
      <c r="B372" s="1"/>
      <c r="C372" s="16"/>
      <c r="D372" s="16"/>
      <c r="E372" s="16"/>
      <c r="F372" s="16"/>
      <c r="G372" s="16"/>
      <c r="H372" s="16"/>
      <c r="I372" s="1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>
      <c r="A373" s="1"/>
      <c r="B373" s="1"/>
      <c r="C373" s="16"/>
      <c r="D373" s="16"/>
      <c r="E373" s="16"/>
      <c r="F373" s="16"/>
      <c r="G373" s="16"/>
      <c r="H373" s="16"/>
      <c r="I373" s="1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>
      <c r="A374" s="1"/>
      <c r="B374" s="1"/>
      <c r="C374" s="16"/>
      <c r="D374" s="16"/>
      <c r="E374" s="16"/>
      <c r="F374" s="16"/>
      <c r="G374" s="16"/>
      <c r="H374" s="16"/>
      <c r="I374" s="1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>
      <c r="A375" s="1"/>
      <c r="B375" s="1"/>
      <c r="C375" s="16"/>
      <c r="D375" s="16"/>
      <c r="E375" s="16"/>
      <c r="F375" s="16"/>
      <c r="G375" s="16"/>
      <c r="H375" s="16"/>
      <c r="I375" s="1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>
      <c r="A376" s="1"/>
      <c r="B376" s="1"/>
      <c r="C376" s="16"/>
      <c r="D376" s="16"/>
      <c r="E376" s="16"/>
      <c r="F376" s="16"/>
      <c r="G376" s="16"/>
      <c r="H376" s="16"/>
      <c r="I376" s="16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>
      <c r="A377" s="1"/>
      <c r="B377" s="1"/>
      <c r="C377" s="16"/>
      <c r="D377" s="16"/>
      <c r="E377" s="16"/>
      <c r="F377" s="16"/>
      <c r="G377" s="16"/>
      <c r="H377" s="16"/>
      <c r="I377" s="16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>
      <c r="A378" s="1"/>
      <c r="B378" s="1"/>
      <c r="C378" s="16"/>
      <c r="D378" s="16"/>
      <c r="E378" s="16"/>
      <c r="F378" s="16"/>
      <c r="G378" s="16"/>
      <c r="H378" s="16"/>
      <c r="I378" s="16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>
      <c r="A379" s="1"/>
      <c r="B379" s="1"/>
      <c r="C379" s="16"/>
      <c r="D379" s="16"/>
      <c r="E379" s="16"/>
      <c r="F379" s="16"/>
      <c r="G379" s="16"/>
      <c r="H379" s="16"/>
      <c r="I379" s="16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>
      <c r="A380" s="1"/>
      <c r="B380" s="1"/>
      <c r="C380" s="16"/>
      <c r="D380" s="16"/>
      <c r="E380" s="16"/>
      <c r="F380" s="16"/>
      <c r="G380" s="16"/>
      <c r="H380" s="16"/>
      <c r="I380" s="1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>
      <c r="A381" s="1"/>
      <c r="B381" s="1"/>
      <c r="C381" s="16"/>
      <c r="D381" s="16"/>
      <c r="E381" s="16"/>
      <c r="F381" s="16"/>
      <c r="G381" s="16"/>
      <c r="H381" s="16"/>
      <c r="I381" s="1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>
      <c r="A382" s="1"/>
      <c r="B382" s="1"/>
      <c r="C382" s="16"/>
      <c r="D382" s="16"/>
      <c r="E382" s="16"/>
      <c r="F382" s="16"/>
      <c r="G382" s="16"/>
      <c r="H382" s="16"/>
      <c r="I382" s="16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>
      <c r="A383" s="1"/>
      <c r="B383" s="1"/>
      <c r="C383" s="16"/>
      <c r="D383" s="16"/>
      <c r="E383" s="16"/>
      <c r="F383" s="16"/>
      <c r="G383" s="16"/>
      <c r="H383" s="16"/>
      <c r="I383" s="16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>
      <c r="A384" s="1"/>
      <c r="B384" s="1"/>
      <c r="C384" s="16"/>
      <c r="D384" s="16"/>
      <c r="E384" s="16"/>
      <c r="F384" s="16"/>
      <c r="G384" s="16"/>
      <c r="H384" s="16"/>
      <c r="I384" s="16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>
      <c r="A385" s="1"/>
      <c r="B385" s="1"/>
      <c r="C385" s="16"/>
      <c r="D385" s="16"/>
      <c r="E385" s="16"/>
      <c r="F385" s="16"/>
      <c r="G385" s="16"/>
      <c r="H385" s="16"/>
      <c r="I385" s="16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>
      <c r="A386" s="1"/>
      <c r="B386" s="1"/>
      <c r="C386" s="16"/>
      <c r="D386" s="16"/>
      <c r="E386" s="16"/>
      <c r="F386" s="16"/>
      <c r="G386" s="16"/>
      <c r="H386" s="16"/>
      <c r="I386" s="1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>
      <c r="A387" s="1"/>
      <c r="B387" s="1"/>
      <c r="C387" s="16"/>
      <c r="D387" s="16"/>
      <c r="E387" s="16"/>
      <c r="F387" s="16"/>
      <c r="G387" s="16"/>
      <c r="H387" s="16"/>
      <c r="I387" s="16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>
      <c r="A388" s="1"/>
      <c r="B388" s="1"/>
      <c r="C388" s="16"/>
      <c r="D388" s="16"/>
      <c r="E388" s="16"/>
      <c r="F388" s="16"/>
      <c r="G388" s="16"/>
      <c r="H388" s="16"/>
      <c r="I388" s="16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>
      <c r="A389" s="1"/>
      <c r="B389" s="1"/>
      <c r="C389" s="16"/>
      <c r="D389" s="16"/>
      <c r="E389" s="16"/>
      <c r="F389" s="16"/>
      <c r="G389" s="16"/>
      <c r="H389" s="16"/>
      <c r="I389" s="16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>
      <c r="A390" s="1"/>
      <c r="B390" s="1"/>
      <c r="C390" s="16"/>
      <c r="D390" s="16"/>
      <c r="E390" s="16"/>
      <c r="F390" s="16"/>
      <c r="G390" s="16"/>
      <c r="H390" s="16"/>
      <c r="I390" s="16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>
      <c r="A391" s="1"/>
      <c r="B391" s="1"/>
      <c r="C391" s="16"/>
      <c r="D391" s="16"/>
      <c r="E391" s="16"/>
      <c r="F391" s="16"/>
      <c r="G391" s="16"/>
      <c r="H391" s="16"/>
      <c r="I391" s="1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>
      <c r="A392" s="1"/>
      <c r="B392" s="1"/>
      <c r="C392" s="16"/>
      <c r="D392" s="16"/>
      <c r="E392" s="16"/>
      <c r="F392" s="16"/>
      <c r="G392" s="16"/>
      <c r="H392" s="16"/>
      <c r="I392" s="16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>
      <c r="A393" s="1"/>
      <c r="B393" s="1"/>
      <c r="C393" s="16"/>
      <c r="D393" s="16"/>
      <c r="E393" s="16"/>
      <c r="F393" s="16"/>
      <c r="G393" s="16"/>
      <c r="H393" s="16"/>
      <c r="I393" s="16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>
      <c r="A394" s="1"/>
      <c r="B394" s="1"/>
      <c r="C394" s="16"/>
      <c r="D394" s="16"/>
      <c r="E394" s="16"/>
      <c r="F394" s="16"/>
      <c r="G394" s="16"/>
      <c r="H394" s="16"/>
      <c r="I394" s="16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>
      <c r="A395" s="1"/>
      <c r="B395" s="1"/>
      <c r="C395" s="16"/>
      <c r="D395" s="16"/>
      <c r="E395" s="16"/>
      <c r="F395" s="16"/>
      <c r="G395" s="16"/>
      <c r="H395" s="16"/>
      <c r="I395" s="16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>
      <c r="A396" s="1"/>
      <c r="B396" s="1"/>
      <c r="C396" s="16"/>
      <c r="D396" s="16"/>
      <c r="E396" s="16"/>
      <c r="F396" s="16"/>
      <c r="G396" s="16"/>
      <c r="H396" s="16"/>
      <c r="I396" s="16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>
      <c r="A397" s="1"/>
      <c r="B397" s="1"/>
      <c r="C397" s="16"/>
      <c r="D397" s="16"/>
      <c r="E397" s="16"/>
      <c r="F397" s="16"/>
      <c r="G397" s="16"/>
      <c r="H397" s="16"/>
      <c r="I397" s="1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>
      <c r="A398" s="1"/>
      <c r="B398" s="1"/>
      <c r="C398" s="16"/>
      <c r="D398" s="16"/>
      <c r="E398" s="16"/>
      <c r="F398" s="16"/>
      <c r="G398" s="16"/>
      <c r="H398" s="16"/>
      <c r="I398" s="16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>
      <c r="A399" s="1"/>
      <c r="B399" s="1"/>
      <c r="C399" s="16"/>
      <c r="D399" s="16"/>
      <c r="E399" s="16"/>
      <c r="F399" s="16"/>
      <c r="G399" s="16"/>
      <c r="H399" s="16"/>
      <c r="I399" s="16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>
      <c r="A400" s="1"/>
      <c r="B400" s="1"/>
      <c r="C400" s="16"/>
      <c r="D400" s="16"/>
      <c r="E400" s="16"/>
      <c r="F400" s="16"/>
      <c r="G400" s="16"/>
      <c r="H400" s="16"/>
      <c r="I400" s="16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>
      <c r="A401" s="1"/>
      <c r="B401" s="1"/>
      <c r="C401" s="16"/>
      <c r="D401" s="16"/>
      <c r="E401" s="16"/>
      <c r="F401" s="16"/>
      <c r="G401" s="16"/>
      <c r="H401" s="16"/>
      <c r="I401" s="16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>
      <c r="A402" s="1"/>
      <c r="B402" s="1"/>
      <c r="C402" s="16"/>
      <c r="D402" s="16"/>
      <c r="E402" s="16"/>
      <c r="F402" s="16"/>
      <c r="G402" s="16"/>
      <c r="H402" s="16"/>
      <c r="I402" s="16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>
      <c r="A403" s="1"/>
      <c r="B403" s="1"/>
      <c r="C403" s="16"/>
      <c r="D403" s="16"/>
      <c r="E403" s="16"/>
      <c r="F403" s="16"/>
      <c r="G403" s="16"/>
      <c r="H403" s="16"/>
      <c r="I403" s="16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>
      <c r="A404" s="1"/>
      <c r="B404" s="1"/>
      <c r="C404" s="16"/>
      <c r="D404" s="16"/>
      <c r="E404" s="16"/>
      <c r="F404" s="16"/>
      <c r="G404" s="16"/>
      <c r="H404" s="16"/>
      <c r="I404" s="16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>
      <c r="A405" s="1"/>
      <c r="B405" s="1"/>
      <c r="C405" s="16"/>
      <c r="D405" s="16"/>
      <c r="E405" s="16"/>
      <c r="F405" s="16"/>
      <c r="G405" s="16"/>
      <c r="H405" s="16"/>
      <c r="I405" s="1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>
      <c r="A406" s="1"/>
      <c r="B406" s="1"/>
      <c r="C406" s="16"/>
      <c r="D406" s="16"/>
      <c r="E406" s="16"/>
      <c r="F406" s="16"/>
      <c r="G406" s="16"/>
      <c r="H406" s="16"/>
      <c r="I406" s="1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>
      <c r="A407" s="1"/>
      <c r="B407" s="1"/>
      <c r="C407" s="16"/>
      <c r="D407" s="16"/>
      <c r="E407" s="16"/>
      <c r="F407" s="16"/>
      <c r="G407" s="16"/>
      <c r="H407" s="16"/>
      <c r="I407" s="1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>
      <c r="A408" s="1"/>
      <c r="B408" s="1"/>
      <c r="C408" s="16"/>
      <c r="D408" s="16"/>
      <c r="E408" s="16"/>
      <c r="F408" s="16"/>
      <c r="G408" s="16"/>
      <c r="H408" s="16"/>
      <c r="I408" s="1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>
      <c r="A409" s="1"/>
      <c r="B409" s="1"/>
      <c r="C409" s="16"/>
      <c r="D409" s="16"/>
      <c r="E409" s="16"/>
      <c r="F409" s="16"/>
      <c r="G409" s="16"/>
      <c r="H409" s="16"/>
      <c r="I409" s="1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>
      <c r="A410" s="1"/>
      <c r="B410" s="1"/>
      <c r="C410" s="16"/>
      <c r="D410" s="16"/>
      <c r="E410" s="16"/>
      <c r="F410" s="16"/>
      <c r="G410" s="16"/>
      <c r="H410" s="16"/>
      <c r="I410" s="1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>
      <c r="A411" s="1"/>
      <c r="B411" s="1"/>
      <c r="C411" s="16"/>
      <c r="D411" s="16"/>
      <c r="E411" s="16"/>
      <c r="F411" s="16"/>
      <c r="G411" s="16"/>
      <c r="H411" s="16"/>
      <c r="I411" s="1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>
      <c r="A412" s="1"/>
      <c r="B412" s="1"/>
      <c r="C412" s="16"/>
      <c r="D412" s="16"/>
      <c r="E412" s="16"/>
      <c r="F412" s="16"/>
      <c r="G412" s="16"/>
      <c r="H412" s="16"/>
      <c r="I412" s="1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>
      <c r="A413" s="1"/>
      <c r="B413" s="1"/>
      <c r="C413" s="16"/>
      <c r="D413" s="16"/>
      <c r="E413" s="16"/>
      <c r="F413" s="16"/>
      <c r="G413" s="16"/>
      <c r="H413" s="16"/>
      <c r="I413" s="1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>
      <c r="A414" s="1"/>
      <c r="B414" s="1"/>
      <c r="C414" s="16"/>
      <c r="D414" s="16"/>
      <c r="E414" s="16"/>
      <c r="F414" s="16"/>
      <c r="G414" s="16"/>
      <c r="H414" s="16"/>
      <c r="I414" s="16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>
      <c r="A415" s="1"/>
      <c r="B415" s="1"/>
      <c r="C415" s="16"/>
      <c r="D415" s="16"/>
      <c r="E415" s="16"/>
      <c r="F415" s="16"/>
      <c r="G415" s="16"/>
      <c r="H415" s="16"/>
      <c r="I415" s="1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>
      <c r="A416" s="1"/>
      <c r="B416" s="1"/>
      <c r="C416" s="16"/>
      <c r="D416" s="16"/>
      <c r="E416" s="16"/>
      <c r="F416" s="16"/>
      <c r="G416" s="16"/>
      <c r="H416" s="16"/>
      <c r="I416" s="1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>
      <c r="A417" s="1"/>
      <c r="B417" s="1"/>
      <c r="C417" s="16"/>
      <c r="D417" s="16"/>
      <c r="E417" s="16"/>
      <c r="F417" s="16"/>
      <c r="G417" s="16"/>
      <c r="H417" s="16"/>
      <c r="I417" s="1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>
      <c r="A418" s="1"/>
      <c r="B418" s="1"/>
      <c r="C418" s="16"/>
      <c r="D418" s="16"/>
      <c r="E418" s="16"/>
      <c r="F418" s="16"/>
      <c r="G418" s="16"/>
      <c r="H418" s="16"/>
      <c r="I418" s="16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>
      <c r="A419" s="1"/>
      <c r="B419" s="1"/>
      <c r="C419" s="16"/>
      <c r="D419" s="16"/>
      <c r="E419" s="16"/>
      <c r="F419" s="16"/>
      <c r="G419" s="16"/>
      <c r="H419" s="16"/>
      <c r="I419" s="1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>
      <c r="A420" s="1"/>
      <c r="B420" s="1"/>
      <c r="C420" s="16"/>
      <c r="D420" s="16"/>
      <c r="E420" s="16"/>
      <c r="F420" s="16"/>
      <c r="G420" s="16"/>
      <c r="H420" s="16"/>
      <c r="I420" s="16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>
      <c r="A421" s="1"/>
      <c r="B421" s="1"/>
      <c r="C421" s="16"/>
      <c r="D421" s="16"/>
      <c r="E421" s="16"/>
      <c r="F421" s="16"/>
      <c r="G421" s="16"/>
      <c r="H421" s="16"/>
      <c r="I421" s="16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>
      <c r="A422" s="1"/>
      <c r="B422" s="1"/>
      <c r="C422" s="16"/>
      <c r="D422" s="16"/>
      <c r="E422" s="16"/>
      <c r="F422" s="16"/>
      <c r="G422" s="16"/>
      <c r="H422" s="16"/>
      <c r="I422" s="16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>
      <c r="A423" s="1"/>
      <c r="B423" s="1"/>
      <c r="C423" s="16"/>
      <c r="D423" s="16"/>
      <c r="E423" s="16"/>
      <c r="F423" s="16"/>
      <c r="G423" s="16"/>
      <c r="H423" s="16"/>
      <c r="I423" s="16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>
      <c r="A424" s="1"/>
      <c r="B424" s="1"/>
      <c r="C424" s="16"/>
      <c r="D424" s="16"/>
      <c r="E424" s="16"/>
      <c r="F424" s="16"/>
      <c r="G424" s="16"/>
      <c r="H424" s="16"/>
      <c r="I424" s="16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>
      <c r="A425" s="1"/>
      <c r="B425" s="1"/>
      <c r="C425" s="16"/>
      <c r="D425" s="16"/>
      <c r="E425" s="16"/>
      <c r="F425" s="16"/>
      <c r="G425" s="16"/>
      <c r="H425" s="16"/>
      <c r="I425" s="16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>
      <c r="A426" s="1"/>
      <c r="B426" s="1"/>
      <c r="C426" s="16"/>
      <c r="D426" s="16"/>
      <c r="E426" s="16"/>
      <c r="F426" s="16"/>
      <c r="G426" s="16"/>
      <c r="H426" s="16"/>
      <c r="I426" s="1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>
      <c r="A427" s="1"/>
      <c r="B427" s="1"/>
      <c r="C427" s="16"/>
      <c r="D427" s="16"/>
      <c r="E427" s="16"/>
      <c r="F427" s="16"/>
      <c r="G427" s="16"/>
      <c r="H427" s="16"/>
      <c r="I427" s="1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>
      <c r="A428" s="1"/>
      <c r="B428" s="1"/>
      <c r="C428" s="16"/>
      <c r="D428" s="16"/>
      <c r="E428" s="16"/>
      <c r="F428" s="16"/>
      <c r="G428" s="16"/>
      <c r="H428" s="16"/>
      <c r="I428" s="1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>
      <c r="A429" s="1"/>
      <c r="B429" s="1"/>
      <c r="C429" s="16"/>
      <c r="D429" s="16"/>
      <c r="E429" s="16"/>
      <c r="F429" s="16"/>
      <c r="G429" s="16"/>
      <c r="H429" s="16"/>
      <c r="I429" s="1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>
      <c r="A430" s="1"/>
      <c r="B430" s="1"/>
      <c r="C430" s="16"/>
      <c r="D430" s="16"/>
      <c r="E430" s="16"/>
      <c r="F430" s="16"/>
      <c r="G430" s="16"/>
      <c r="H430" s="16"/>
      <c r="I430" s="1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>
      <c r="A431" s="1"/>
      <c r="B431" s="1"/>
      <c r="C431" s="16"/>
      <c r="D431" s="16"/>
      <c r="E431" s="16"/>
      <c r="F431" s="16"/>
      <c r="G431" s="16"/>
      <c r="H431" s="16"/>
      <c r="I431" s="16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>
      <c r="A432" s="1"/>
      <c r="B432" s="1"/>
      <c r="C432" s="16"/>
      <c r="D432" s="16"/>
      <c r="E432" s="16"/>
      <c r="F432" s="16"/>
      <c r="G432" s="16"/>
      <c r="H432" s="16"/>
      <c r="I432" s="16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>
      <c r="A433" s="1"/>
      <c r="B433" s="1"/>
      <c r="C433" s="16"/>
      <c r="D433" s="16"/>
      <c r="E433" s="16"/>
      <c r="F433" s="16"/>
      <c r="G433" s="16"/>
      <c r="H433" s="16"/>
      <c r="I433" s="16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>
      <c r="A434" s="1"/>
      <c r="B434" s="1"/>
      <c r="C434" s="16"/>
      <c r="D434" s="16"/>
      <c r="E434" s="16"/>
      <c r="F434" s="16"/>
      <c r="G434" s="16"/>
      <c r="H434" s="16"/>
      <c r="I434" s="1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>
      <c r="A435" s="1"/>
      <c r="B435" s="1"/>
      <c r="C435" s="16"/>
      <c r="D435" s="16"/>
      <c r="E435" s="16"/>
      <c r="F435" s="16"/>
      <c r="G435" s="16"/>
      <c r="H435" s="16"/>
      <c r="I435" s="16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>
      <c r="A436" s="1"/>
      <c r="B436" s="1"/>
      <c r="C436" s="16"/>
      <c r="D436" s="16"/>
      <c r="E436" s="16"/>
      <c r="F436" s="16"/>
      <c r="G436" s="16"/>
      <c r="H436" s="16"/>
      <c r="I436" s="16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>
      <c r="A437" s="1"/>
      <c r="B437" s="1"/>
      <c r="C437" s="16"/>
      <c r="D437" s="16"/>
      <c r="E437" s="16"/>
      <c r="F437" s="16"/>
      <c r="G437" s="16"/>
      <c r="H437" s="16"/>
      <c r="I437" s="16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>
      <c r="A438" s="1"/>
      <c r="B438" s="1"/>
      <c r="C438" s="16"/>
      <c r="D438" s="16"/>
      <c r="E438" s="16"/>
      <c r="F438" s="16"/>
      <c r="G438" s="16"/>
      <c r="H438" s="16"/>
      <c r="I438" s="1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>
      <c r="A439" s="1"/>
      <c r="B439" s="1"/>
      <c r="C439" s="16"/>
      <c r="D439" s="16"/>
      <c r="E439" s="16"/>
      <c r="F439" s="16"/>
      <c r="G439" s="16"/>
      <c r="H439" s="16"/>
      <c r="I439" s="16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>
      <c r="A440" s="1"/>
      <c r="B440" s="1"/>
      <c r="C440" s="16"/>
      <c r="D440" s="16"/>
      <c r="E440" s="16"/>
      <c r="F440" s="16"/>
      <c r="G440" s="16"/>
      <c r="H440" s="16"/>
      <c r="I440" s="16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>
      <c r="A441" s="1"/>
      <c r="B441" s="1"/>
      <c r="C441" s="16"/>
      <c r="D441" s="16"/>
      <c r="E441" s="16"/>
      <c r="F441" s="16"/>
      <c r="G441" s="16"/>
      <c r="H441" s="16"/>
      <c r="I441" s="16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>
      <c r="A442" s="1"/>
      <c r="B442" s="1"/>
      <c r="C442" s="16"/>
      <c r="D442" s="16"/>
      <c r="E442" s="16"/>
      <c r="F442" s="16"/>
      <c r="G442" s="16"/>
      <c r="H442" s="16"/>
      <c r="I442" s="16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>
      <c r="A443" s="1"/>
      <c r="B443" s="1"/>
      <c r="C443" s="16"/>
      <c r="D443" s="16"/>
      <c r="E443" s="16"/>
      <c r="F443" s="16"/>
      <c r="G443" s="16"/>
      <c r="H443" s="16"/>
      <c r="I443" s="16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>
      <c r="A444" s="1"/>
      <c r="B444" s="1"/>
      <c r="C444" s="16"/>
      <c r="D444" s="16"/>
      <c r="E444" s="16"/>
      <c r="F444" s="16"/>
      <c r="G444" s="16"/>
      <c r="H444" s="16"/>
      <c r="I444" s="1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>
      <c r="A445" s="1"/>
      <c r="B445" s="1"/>
      <c r="C445" s="16"/>
      <c r="D445" s="16"/>
      <c r="E445" s="16"/>
      <c r="F445" s="16"/>
      <c r="G445" s="16"/>
      <c r="H445" s="16"/>
      <c r="I445" s="16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>
      <c r="A446" s="1"/>
      <c r="B446" s="1"/>
      <c r="C446" s="16"/>
      <c r="D446" s="16"/>
      <c r="E446" s="16"/>
      <c r="F446" s="16"/>
      <c r="G446" s="16"/>
      <c r="H446" s="16"/>
      <c r="I446" s="16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>
      <c r="A447" s="1"/>
      <c r="B447" s="1"/>
      <c r="C447" s="16"/>
      <c r="D447" s="16"/>
      <c r="E447" s="16"/>
      <c r="F447" s="16"/>
      <c r="G447" s="16"/>
      <c r="H447" s="16"/>
      <c r="I447" s="16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>
      <c r="A448" s="1"/>
      <c r="B448" s="1"/>
      <c r="C448" s="16"/>
      <c r="D448" s="16"/>
      <c r="E448" s="16"/>
      <c r="F448" s="16"/>
      <c r="G448" s="16"/>
      <c r="H448" s="16"/>
      <c r="I448" s="16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>
      <c r="A449" s="1"/>
      <c r="B449" s="1"/>
      <c r="C449" s="16"/>
      <c r="D449" s="16"/>
      <c r="E449" s="16"/>
      <c r="F449" s="16"/>
      <c r="G449" s="16"/>
      <c r="H449" s="16"/>
      <c r="I449" s="16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>
      <c r="A450" s="1"/>
      <c r="B450" s="1"/>
      <c r="C450" s="16"/>
      <c r="D450" s="16"/>
      <c r="E450" s="16"/>
      <c r="F450" s="16"/>
      <c r="G450" s="16"/>
      <c r="H450" s="16"/>
      <c r="I450" s="16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>
      <c r="A451" s="1"/>
      <c r="B451" s="1"/>
      <c r="C451" s="16"/>
      <c r="D451" s="16"/>
      <c r="E451" s="16"/>
      <c r="F451" s="16"/>
      <c r="G451" s="16"/>
      <c r="H451" s="16"/>
      <c r="I451" s="16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>
      <c r="A452" s="1"/>
      <c r="B452" s="1"/>
      <c r="C452" s="16"/>
      <c r="D452" s="16"/>
      <c r="E452" s="16"/>
      <c r="F452" s="16"/>
      <c r="G452" s="16"/>
      <c r="H452" s="16"/>
      <c r="I452" s="1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>
      <c r="A453" s="1"/>
      <c r="B453" s="1"/>
      <c r="C453" s="16"/>
      <c r="D453" s="16"/>
      <c r="E453" s="16"/>
      <c r="F453" s="16"/>
      <c r="G453" s="16"/>
      <c r="H453" s="16"/>
      <c r="I453" s="16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>
      <c r="A454" s="1"/>
      <c r="B454" s="1"/>
      <c r="C454" s="16"/>
      <c r="D454" s="16"/>
      <c r="E454" s="16"/>
      <c r="F454" s="16"/>
      <c r="G454" s="16"/>
      <c r="H454" s="16"/>
      <c r="I454" s="16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>
      <c r="A455" s="1"/>
      <c r="B455" s="1"/>
      <c r="C455" s="16"/>
      <c r="D455" s="16"/>
      <c r="E455" s="16"/>
      <c r="F455" s="16"/>
      <c r="G455" s="16"/>
      <c r="H455" s="16"/>
      <c r="I455" s="16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>
      <c r="A456" s="1"/>
      <c r="B456" s="1"/>
      <c r="C456" s="16"/>
      <c r="D456" s="16"/>
      <c r="E456" s="16"/>
      <c r="F456" s="16"/>
      <c r="G456" s="16"/>
      <c r="H456" s="16"/>
      <c r="I456" s="16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>
      <c r="A457" s="1"/>
      <c r="B457" s="1"/>
      <c r="C457" s="16"/>
      <c r="D457" s="16"/>
      <c r="E457" s="16"/>
      <c r="F457" s="16"/>
      <c r="G457" s="16"/>
      <c r="H457" s="16"/>
      <c r="I457" s="16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>
      <c r="A458" s="1"/>
      <c r="B458" s="1"/>
      <c r="C458" s="16"/>
      <c r="D458" s="16"/>
      <c r="E458" s="16"/>
      <c r="F458" s="16"/>
      <c r="G458" s="16"/>
      <c r="H458" s="16"/>
      <c r="I458" s="16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>
      <c r="A459" s="1"/>
      <c r="B459" s="1"/>
      <c r="C459" s="16"/>
      <c r="D459" s="16"/>
      <c r="E459" s="16"/>
      <c r="F459" s="16"/>
      <c r="G459" s="16"/>
      <c r="H459" s="16"/>
      <c r="I459" s="16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>
      <c r="A460" s="1"/>
      <c r="B460" s="1"/>
      <c r="C460" s="16"/>
      <c r="D460" s="16"/>
      <c r="E460" s="16"/>
      <c r="F460" s="16"/>
      <c r="G460" s="16"/>
      <c r="H460" s="16"/>
      <c r="I460" s="16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>
      <c r="A461" s="1"/>
      <c r="B461" s="1"/>
      <c r="C461" s="16"/>
      <c r="D461" s="16"/>
      <c r="E461" s="16"/>
      <c r="F461" s="16"/>
      <c r="G461" s="16"/>
      <c r="H461" s="16"/>
      <c r="I461" s="16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>
      <c r="A462" s="1"/>
      <c r="B462" s="1"/>
      <c r="C462" s="16"/>
      <c r="D462" s="16"/>
      <c r="E462" s="16"/>
      <c r="F462" s="16"/>
      <c r="G462" s="16"/>
      <c r="H462" s="16"/>
      <c r="I462" s="16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>
      <c r="A463" s="1"/>
      <c r="B463" s="1"/>
      <c r="C463" s="16"/>
      <c r="D463" s="16"/>
      <c r="E463" s="16"/>
      <c r="F463" s="16"/>
      <c r="G463" s="16"/>
      <c r="H463" s="16"/>
      <c r="I463" s="16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>
      <c r="A464" s="1"/>
      <c r="B464" s="1"/>
      <c r="C464" s="16"/>
      <c r="D464" s="16"/>
      <c r="E464" s="16"/>
      <c r="F464" s="16"/>
      <c r="G464" s="16"/>
      <c r="H464" s="16"/>
      <c r="I464" s="16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>
      <c r="A465" s="1"/>
      <c r="B465" s="1"/>
      <c r="C465" s="16"/>
      <c r="D465" s="16"/>
      <c r="E465" s="16"/>
      <c r="F465" s="16"/>
      <c r="G465" s="16"/>
      <c r="H465" s="16"/>
      <c r="I465" s="16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>
      <c r="A466" s="1"/>
      <c r="B466" s="1"/>
      <c r="C466" s="16"/>
      <c r="D466" s="16"/>
      <c r="E466" s="16"/>
      <c r="F466" s="16"/>
      <c r="G466" s="16"/>
      <c r="H466" s="16"/>
      <c r="I466" s="16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>
      <c r="A467" s="1"/>
      <c r="B467" s="1"/>
      <c r="C467" s="16"/>
      <c r="D467" s="16"/>
      <c r="E467" s="16"/>
      <c r="F467" s="16"/>
      <c r="G467" s="16"/>
      <c r="H467" s="16"/>
      <c r="I467" s="16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>
      <c r="A468" s="1"/>
      <c r="B468" s="1"/>
      <c r="C468" s="16"/>
      <c r="D468" s="16"/>
      <c r="E468" s="16"/>
      <c r="F468" s="16"/>
      <c r="G468" s="16"/>
      <c r="H468" s="16"/>
      <c r="I468" s="16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>
      <c r="A469" s="1"/>
      <c r="B469" s="1"/>
      <c r="C469" s="16"/>
      <c r="D469" s="16"/>
      <c r="E469" s="16"/>
      <c r="F469" s="16"/>
      <c r="G469" s="16"/>
      <c r="H469" s="16"/>
      <c r="I469" s="16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>
      <c r="A470" s="1"/>
      <c r="B470" s="1"/>
      <c r="C470" s="16"/>
      <c r="D470" s="16"/>
      <c r="E470" s="16"/>
      <c r="F470" s="16"/>
      <c r="G470" s="16"/>
      <c r="H470" s="16"/>
      <c r="I470" s="16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>
      <c r="A471" s="1"/>
      <c r="B471" s="1"/>
      <c r="C471" s="16"/>
      <c r="D471" s="16"/>
      <c r="E471" s="16"/>
      <c r="F471" s="16"/>
      <c r="G471" s="16"/>
      <c r="H471" s="16"/>
      <c r="I471" s="16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>
      <c r="A472" s="1"/>
      <c r="B472" s="1"/>
      <c r="C472" s="16"/>
      <c r="D472" s="16"/>
      <c r="E472" s="16"/>
      <c r="F472" s="16"/>
      <c r="G472" s="16"/>
      <c r="H472" s="16"/>
      <c r="I472" s="16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>
      <c r="A473" s="1"/>
      <c r="B473" s="1"/>
      <c r="C473" s="16"/>
      <c r="D473" s="16"/>
      <c r="E473" s="16"/>
      <c r="F473" s="16"/>
      <c r="G473" s="16"/>
      <c r="H473" s="16"/>
      <c r="I473" s="16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>
      <c r="A474" s="1"/>
      <c r="B474" s="1"/>
      <c r="C474" s="16"/>
      <c r="D474" s="16"/>
      <c r="E474" s="16"/>
      <c r="F474" s="16"/>
      <c r="G474" s="16"/>
      <c r="H474" s="16"/>
      <c r="I474" s="16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>
      <c r="A475" s="1"/>
      <c r="B475" s="1"/>
      <c r="C475" s="16"/>
      <c r="D475" s="16"/>
      <c r="E475" s="16"/>
      <c r="F475" s="16"/>
      <c r="G475" s="16"/>
      <c r="H475" s="16"/>
      <c r="I475" s="16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>
      <c r="A476" s="1"/>
      <c r="B476" s="1"/>
      <c r="C476" s="16"/>
      <c r="D476" s="16"/>
      <c r="E476" s="16"/>
      <c r="F476" s="16"/>
      <c r="G476" s="16"/>
      <c r="H476" s="16"/>
      <c r="I476" s="16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>
      <c r="A477" s="1"/>
      <c r="B477" s="1"/>
      <c r="C477" s="16"/>
      <c r="D477" s="16"/>
      <c r="E477" s="16"/>
      <c r="F477" s="16"/>
      <c r="G477" s="16"/>
      <c r="H477" s="16"/>
      <c r="I477" s="1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>
      <c r="A478" s="1"/>
      <c r="B478" s="1"/>
      <c r="C478" s="16"/>
      <c r="D478" s="16"/>
      <c r="E478" s="16"/>
      <c r="F478" s="16"/>
      <c r="G478" s="16"/>
      <c r="H478" s="16"/>
      <c r="I478" s="16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>
      <c r="A479" s="1"/>
      <c r="B479" s="1"/>
      <c r="C479" s="16"/>
      <c r="D479" s="16"/>
      <c r="E479" s="16"/>
      <c r="F479" s="16"/>
      <c r="G479" s="16"/>
      <c r="H479" s="16"/>
      <c r="I479" s="16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>
      <c r="A480" s="1"/>
      <c r="B480" s="1"/>
      <c r="C480" s="16"/>
      <c r="D480" s="16"/>
      <c r="E480" s="16"/>
      <c r="F480" s="16"/>
      <c r="G480" s="16"/>
      <c r="H480" s="16"/>
      <c r="I480" s="16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>
      <c r="A481" s="1"/>
      <c r="B481" s="1"/>
      <c r="C481" s="16"/>
      <c r="D481" s="16"/>
      <c r="E481" s="16"/>
      <c r="F481" s="16"/>
      <c r="G481" s="16"/>
      <c r="H481" s="16"/>
      <c r="I481" s="1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>
      <c r="A482" s="1"/>
      <c r="B482" s="1"/>
      <c r="C482" s="16"/>
      <c r="D482" s="16"/>
      <c r="E482" s="16"/>
      <c r="F482" s="16"/>
      <c r="G482" s="16"/>
      <c r="H482" s="16"/>
      <c r="I482" s="1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>
      <c r="A483" s="1"/>
      <c r="B483" s="1"/>
      <c r="C483" s="16"/>
      <c r="D483" s="16"/>
      <c r="E483" s="16"/>
      <c r="F483" s="16"/>
      <c r="G483" s="16"/>
      <c r="H483" s="16"/>
      <c r="I483" s="16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>
      <c r="A484" s="1"/>
      <c r="B484" s="1"/>
      <c r="C484" s="16"/>
      <c r="D484" s="16"/>
      <c r="E484" s="16"/>
      <c r="F484" s="16"/>
      <c r="G484" s="16"/>
      <c r="H484" s="16"/>
      <c r="I484" s="16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>
      <c r="A485" s="1"/>
      <c r="B485" s="1"/>
      <c r="C485" s="16"/>
      <c r="D485" s="16"/>
      <c r="E485" s="16"/>
      <c r="F485" s="16"/>
      <c r="G485" s="16"/>
      <c r="H485" s="16"/>
      <c r="I485" s="16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>
      <c r="A486" s="1"/>
      <c r="B486" s="1"/>
      <c r="C486" s="16"/>
      <c r="D486" s="16"/>
      <c r="E486" s="16"/>
      <c r="F486" s="16"/>
      <c r="G486" s="16"/>
      <c r="H486" s="16"/>
      <c r="I486" s="16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>
      <c r="A487" s="1"/>
      <c r="B487" s="1"/>
      <c r="C487" s="16"/>
      <c r="D487" s="16"/>
      <c r="E487" s="16"/>
      <c r="F487" s="16"/>
      <c r="G487" s="16"/>
      <c r="H487" s="16"/>
      <c r="I487" s="16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>
      <c r="A488" s="1"/>
      <c r="B488" s="1"/>
      <c r="C488" s="16"/>
      <c r="D488" s="16"/>
      <c r="E488" s="16"/>
      <c r="F488" s="16"/>
      <c r="G488" s="16"/>
      <c r="H488" s="16"/>
      <c r="I488" s="16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>
      <c r="A489" s="1"/>
      <c r="B489" s="1"/>
      <c r="C489" s="16"/>
      <c r="D489" s="16"/>
      <c r="E489" s="16"/>
      <c r="F489" s="16"/>
      <c r="G489" s="16"/>
      <c r="H489" s="16"/>
      <c r="I489" s="16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>
      <c r="A490" s="1"/>
      <c r="B490" s="1"/>
      <c r="C490" s="16"/>
      <c r="D490" s="16"/>
      <c r="E490" s="16"/>
      <c r="F490" s="16"/>
      <c r="G490" s="16"/>
      <c r="H490" s="16"/>
      <c r="I490" s="16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>
      <c r="A491" s="1"/>
      <c r="B491" s="1"/>
      <c r="C491" s="16"/>
      <c r="D491" s="16"/>
      <c r="E491" s="16"/>
      <c r="F491" s="16"/>
      <c r="G491" s="16"/>
      <c r="H491" s="16"/>
      <c r="I491" s="16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>
      <c r="A492" s="1"/>
      <c r="B492" s="1"/>
      <c r="C492" s="16"/>
      <c r="D492" s="16"/>
      <c r="E492" s="16"/>
      <c r="F492" s="16"/>
      <c r="G492" s="16"/>
      <c r="H492" s="16"/>
      <c r="I492" s="16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>
      <c r="A493" s="1"/>
      <c r="B493" s="1"/>
      <c r="C493" s="16"/>
      <c r="D493" s="16"/>
      <c r="E493" s="16"/>
      <c r="F493" s="16"/>
      <c r="G493" s="16"/>
      <c r="H493" s="16"/>
      <c r="I493" s="16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>
      <c r="A494" s="1"/>
      <c r="B494" s="1"/>
      <c r="C494" s="16"/>
      <c r="D494" s="16"/>
      <c r="E494" s="16"/>
      <c r="F494" s="16"/>
      <c r="G494" s="16"/>
      <c r="H494" s="16"/>
      <c r="I494" s="16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>
      <c r="A495" s="1"/>
      <c r="B495" s="1"/>
      <c r="C495" s="16"/>
      <c r="D495" s="16"/>
      <c r="E495" s="16"/>
      <c r="F495" s="16"/>
      <c r="G495" s="16"/>
      <c r="H495" s="16"/>
      <c r="I495" s="16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>
      <c r="A496" s="1"/>
      <c r="B496" s="1"/>
      <c r="C496" s="16"/>
      <c r="D496" s="16"/>
      <c r="E496" s="16"/>
      <c r="F496" s="16"/>
      <c r="G496" s="16"/>
      <c r="H496" s="16"/>
      <c r="I496" s="16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>
      <c r="A497" s="1"/>
      <c r="B497" s="1"/>
      <c r="C497" s="16"/>
      <c r="D497" s="16"/>
      <c r="E497" s="16"/>
      <c r="F497" s="16"/>
      <c r="G497" s="16"/>
      <c r="H497" s="16"/>
      <c r="I497" s="16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>
      <c r="A498" s="1"/>
      <c r="B498" s="1"/>
      <c r="C498" s="16"/>
      <c r="D498" s="16"/>
      <c r="E498" s="16"/>
      <c r="F498" s="16"/>
      <c r="G498" s="16"/>
      <c r="H498" s="16"/>
      <c r="I498" s="16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>
      <c r="A499" s="1"/>
      <c r="B499" s="1"/>
      <c r="C499" s="16"/>
      <c r="D499" s="16"/>
      <c r="E499" s="16"/>
      <c r="F499" s="16"/>
      <c r="G499" s="16"/>
      <c r="H499" s="16"/>
      <c r="I499" s="16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>
      <c r="A500" s="1"/>
      <c r="B500" s="1"/>
      <c r="C500" s="16"/>
      <c r="D500" s="16"/>
      <c r="E500" s="16"/>
      <c r="F500" s="16"/>
      <c r="G500" s="16"/>
      <c r="H500" s="16"/>
      <c r="I500" s="16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>
      <c r="A501" s="1"/>
      <c r="B501" s="1"/>
      <c r="C501" s="16"/>
      <c r="D501" s="16"/>
      <c r="E501" s="16"/>
      <c r="F501" s="16"/>
      <c r="G501" s="16"/>
      <c r="H501" s="16"/>
      <c r="I501" s="16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>
      <c r="A502" s="1"/>
      <c r="B502" s="1"/>
      <c r="C502" s="16"/>
      <c r="D502" s="16"/>
      <c r="E502" s="16"/>
      <c r="F502" s="16"/>
      <c r="G502" s="16"/>
      <c r="H502" s="16"/>
      <c r="I502" s="16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>
      <c r="A503" s="1"/>
      <c r="B503" s="1"/>
      <c r="C503" s="16"/>
      <c r="D503" s="16"/>
      <c r="E503" s="16"/>
      <c r="F503" s="16"/>
      <c r="G503" s="16"/>
      <c r="H503" s="16"/>
      <c r="I503" s="16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>
      <c r="A504" s="1"/>
      <c r="B504" s="1"/>
      <c r="C504" s="16"/>
      <c r="D504" s="16"/>
      <c r="E504" s="16"/>
      <c r="F504" s="16"/>
      <c r="G504" s="16"/>
      <c r="H504" s="16"/>
      <c r="I504" s="16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>
      <c r="A505" s="1"/>
      <c r="B505" s="1"/>
      <c r="C505" s="16"/>
      <c r="D505" s="16"/>
      <c r="E505" s="16"/>
      <c r="F505" s="16"/>
      <c r="G505" s="16"/>
      <c r="H505" s="16"/>
      <c r="I505" s="16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>
      <c r="A506" s="1"/>
      <c r="B506" s="1"/>
      <c r="C506" s="16"/>
      <c r="D506" s="16"/>
      <c r="E506" s="16"/>
      <c r="F506" s="16"/>
      <c r="G506" s="16"/>
      <c r="H506" s="16"/>
      <c r="I506" s="16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>
      <c r="A507" s="1"/>
      <c r="B507" s="1"/>
      <c r="C507" s="16"/>
      <c r="D507" s="16"/>
      <c r="E507" s="16"/>
      <c r="F507" s="16"/>
      <c r="G507" s="16"/>
      <c r="H507" s="16"/>
      <c r="I507" s="16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>
      <c r="A508" s="1"/>
      <c r="B508" s="1"/>
      <c r="C508" s="16"/>
      <c r="D508" s="16"/>
      <c r="E508" s="16"/>
      <c r="F508" s="16"/>
      <c r="G508" s="16"/>
      <c r="H508" s="16"/>
      <c r="I508" s="16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>
      <c r="A509" s="1"/>
      <c r="B509" s="1"/>
      <c r="C509" s="16"/>
      <c r="D509" s="16"/>
      <c r="E509" s="16"/>
      <c r="F509" s="16"/>
      <c r="G509" s="16"/>
      <c r="H509" s="16"/>
      <c r="I509" s="16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>
      <c r="A510" s="1"/>
      <c r="B510" s="1"/>
      <c r="C510" s="16"/>
      <c r="D510" s="16"/>
      <c r="E510" s="16"/>
      <c r="F510" s="16"/>
      <c r="G510" s="16"/>
      <c r="H510" s="16"/>
      <c r="I510" s="16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>
      <c r="A511" s="1"/>
      <c r="B511" s="1"/>
      <c r="C511" s="16"/>
      <c r="D511" s="16"/>
      <c r="E511" s="16"/>
      <c r="F511" s="16"/>
      <c r="G511" s="16"/>
      <c r="H511" s="16"/>
      <c r="I511" s="16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>
      <c r="A512" s="1"/>
      <c r="B512" s="1"/>
      <c r="C512" s="16"/>
      <c r="D512" s="16"/>
      <c r="E512" s="16"/>
      <c r="F512" s="16"/>
      <c r="G512" s="16"/>
      <c r="H512" s="16"/>
      <c r="I512" s="16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>
      <c r="A513" s="1"/>
      <c r="B513" s="1"/>
      <c r="C513" s="16"/>
      <c r="D513" s="16"/>
      <c r="E513" s="16"/>
      <c r="F513" s="16"/>
      <c r="G513" s="16"/>
      <c r="H513" s="16"/>
      <c r="I513" s="16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>
      <c r="A514" s="1"/>
      <c r="B514" s="1"/>
      <c r="C514" s="16"/>
      <c r="D514" s="16"/>
      <c r="E514" s="16"/>
      <c r="F514" s="16"/>
      <c r="G514" s="16"/>
      <c r="H514" s="16"/>
      <c r="I514" s="16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>
      <c r="A515" s="1"/>
      <c r="B515" s="1"/>
      <c r="C515" s="16"/>
      <c r="D515" s="16"/>
      <c r="E515" s="16"/>
      <c r="F515" s="16"/>
      <c r="G515" s="16"/>
      <c r="H515" s="16"/>
      <c r="I515" s="16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>
      <c r="A516" s="1"/>
      <c r="B516" s="1"/>
      <c r="C516" s="16"/>
      <c r="D516" s="16"/>
      <c r="E516" s="16"/>
      <c r="F516" s="16"/>
      <c r="G516" s="16"/>
      <c r="H516" s="16"/>
      <c r="I516" s="16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>
      <c r="A517" s="1"/>
      <c r="B517" s="1"/>
      <c r="C517" s="16"/>
      <c r="D517" s="16"/>
      <c r="E517" s="16"/>
      <c r="F517" s="16"/>
      <c r="G517" s="16"/>
      <c r="H517" s="16"/>
      <c r="I517" s="16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>
      <c r="A518" s="1"/>
      <c r="B518" s="1"/>
      <c r="C518" s="16"/>
      <c r="D518" s="16"/>
      <c r="E518" s="16"/>
      <c r="F518" s="16"/>
      <c r="G518" s="16"/>
      <c r="H518" s="16"/>
      <c r="I518" s="16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>
      <c r="A519" s="1"/>
      <c r="B519" s="1"/>
      <c r="C519" s="16"/>
      <c r="D519" s="16"/>
      <c r="E519" s="16"/>
      <c r="F519" s="16"/>
      <c r="G519" s="16"/>
      <c r="H519" s="16"/>
      <c r="I519" s="16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>
      <c r="A520" s="1"/>
      <c r="B520" s="1"/>
      <c r="C520" s="16"/>
      <c r="D520" s="16"/>
      <c r="E520" s="16"/>
      <c r="F520" s="16"/>
      <c r="G520" s="16"/>
      <c r="H520" s="16"/>
      <c r="I520" s="1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>
      <c r="A521" s="1"/>
      <c r="B521" s="1"/>
      <c r="C521" s="16"/>
      <c r="D521" s="16"/>
      <c r="E521" s="16"/>
      <c r="F521" s="16"/>
      <c r="G521" s="16"/>
      <c r="H521" s="16"/>
      <c r="I521" s="16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>
      <c r="A522" s="1"/>
      <c r="B522" s="1"/>
      <c r="C522" s="16"/>
      <c r="D522" s="16"/>
      <c r="E522" s="16"/>
      <c r="F522" s="16"/>
      <c r="G522" s="16"/>
      <c r="H522" s="16"/>
      <c r="I522" s="16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>
      <c r="A523" s="1"/>
      <c r="B523" s="1"/>
      <c r="C523" s="16"/>
      <c r="D523" s="16"/>
      <c r="E523" s="16"/>
      <c r="F523" s="16"/>
      <c r="G523" s="16"/>
      <c r="H523" s="16"/>
      <c r="I523" s="16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>
      <c r="A524" s="1"/>
      <c r="B524" s="1"/>
      <c r="C524" s="16"/>
      <c r="D524" s="16"/>
      <c r="E524" s="16"/>
      <c r="F524" s="16"/>
      <c r="G524" s="16"/>
      <c r="H524" s="16"/>
      <c r="I524" s="16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>
      <c r="A525" s="1"/>
      <c r="B525" s="1"/>
      <c r="C525" s="16"/>
      <c r="D525" s="16"/>
      <c r="E525" s="16"/>
      <c r="F525" s="16"/>
      <c r="G525" s="16"/>
      <c r="H525" s="16"/>
      <c r="I525" s="16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>
      <c r="A526" s="1"/>
      <c r="B526" s="1"/>
      <c r="C526" s="16"/>
      <c r="D526" s="16"/>
      <c r="E526" s="16"/>
      <c r="F526" s="16"/>
      <c r="G526" s="16"/>
      <c r="H526" s="16"/>
      <c r="I526" s="16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>
      <c r="A527" s="1"/>
      <c r="B527" s="1"/>
      <c r="C527" s="16"/>
      <c r="D527" s="16"/>
      <c r="E527" s="16"/>
      <c r="F527" s="16"/>
      <c r="G527" s="16"/>
      <c r="H527" s="16"/>
      <c r="I527" s="16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>
      <c r="A528" s="1"/>
      <c r="B528" s="1"/>
      <c r="C528" s="16"/>
      <c r="D528" s="16"/>
      <c r="E528" s="16"/>
      <c r="F528" s="16"/>
      <c r="G528" s="16"/>
      <c r="H528" s="16"/>
      <c r="I528" s="16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>
      <c r="A529" s="1"/>
      <c r="B529" s="1"/>
      <c r="C529" s="16"/>
      <c r="D529" s="16"/>
      <c r="E529" s="16"/>
      <c r="F529" s="16"/>
      <c r="G529" s="16"/>
      <c r="H529" s="16"/>
      <c r="I529" s="16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>
      <c r="A530" s="1"/>
      <c r="B530" s="1"/>
      <c r="C530" s="16"/>
      <c r="D530" s="16"/>
      <c r="E530" s="16"/>
      <c r="F530" s="16"/>
      <c r="G530" s="16"/>
      <c r="H530" s="16"/>
      <c r="I530" s="16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>
      <c r="A531" s="1"/>
      <c r="B531" s="1"/>
      <c r="C531" s="16"/>
      <c r="D531" s="16"/>
      <c r="E531" s="16"/>
      <c r="F531" s="16"/>
      <c r="G531" s="16"/>
      <c r="H531" s="16"/>
      <c r="I531" s="16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>
      <c r="A532" s="1"/>
      <c r="B532" s="1"/>
      <c r="C532" s="16"/>
      <c r="D532" s="16"/>
      <c r="E532" s="16"/>
      <c r="F532" s="16"/>
      <c r="G532" s="16"/>
      <c r="H532" s="16"/>
      <c r="I532" s="16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>
      <c r="A533" s="1"/>
      <c r="B533" s="1"/>
      <c r="C533" s="16"/>
      <c r="D533" s="16"/>
      <c r="E533" s="16"/>
      <c r="F533" s="16"/>
      <c r="G533" s="16"/>
      <c r="H533" s="16"/>
      <c r="I533" s="16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>
      <c r="A534" s="1"/>
      <c r="B534" s="1"/>
      <c r="C534" s="16"/>
      <c r="D534" s="16"/>
      <c r="E534" s="16"/>
      <c r="F534" s="16"/>
      <c r="G534" s="16"/>
      <c r="H534" s="16"/>
      <c r="I534" s="16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>
      <c r="A535" s="1"/>
      <c r="B535" s="1"/>
      <c r="C535" s="16"/>
      <c r="D535" s="16"/>
      <c r="E535" s="16"/>
      <c r="F535" s="16"/>
      <c r="G535" s="16"/>
      <c r="H535" s="16"/>
      <c r="I535" s="16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>
      <c r="A536" s="1"/>
      <c r="B536" s="1"/>
      <c r="C536" s="16"/>
      <c r="D536" s="16"/>
      <c r="E536" s="16"/>
      <c r="F536" s="16"/>
      <c r="G536" s="16"/>
      <c r="H536" s="16"/>
      <c r="I536" s="16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>
      <c r="A537" s="1"/>
      <c r="B537" s="1"/>
      <c r="C537" s="16"/>
      <c r="D537" s="16"/>
      <c r="E537" s="16"/>
      <c r="F537" s="16"/>
      <c r="G537" s="16"/>
      <c r="H537" s="16"/>
      <c r="I537" s="16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>
      <c r="A538" s="1"/>
      <c r="B538" s="1"/>
      <c r="C538" s="16"/>
      <c r="D538" s="16"/>
      <c r="E538" s="16"/>
      <c r="F538" s="16"/>
      <c r="G538" s="16"/>
      <c r="H538" s="16"/>
      <c r="I538" s="16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>
      <c r="A539" s="1"/>
      <c r="B539" s="1"/>
      <c r="C539" s="16"/>
      <c r="D539" s="16"/>
      <c r="E539" s="16"/>
      <c r="F539" s="16"/>
      <c r="G539" s="16"/>
      <c r="H539" s="16"/>
      <c r="I539" s="16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>
      <c r="A540" s="1"/>
      <c r="B540" s="1"/>
      <c r="C540" s="16"/>
      <c r="D540" s="16"/>
      <c r="E540" s="16"/>
      <c r="F540" s="16"/>
      <c r="G540" s="16"/>
      <c r="H540" s="16"/>
      <c r="I540" s="16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>
      <c r="A541" s="1"/>
      <c r="B541" s="1"/>
      <c r="C541" s="16"/>
      <c r="D541" s="16"/>
      <c r="E541" s="16"/>
      <c r="F541" s="16"/>
      <c r="G541" s="16"/>
      <c r="H541" s="16"/>
      <c r="I541" s="16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>
      <c r="A542" s="1"/>
      <c r="B542" s="1"/>
      <c r="C542" s="16"/>
      <c r="D542" s="16"/>
      <c r="E542" s="16"/>
      <c r="F542" s="16"/>
      <c r="G542" s="16"/>
      <c r="H542" s="16"/>
      <c r="I542" s="16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>
      <c r="A543" s="1"/>
      <c r="B543" s="1"/>
      <c r="C543" s="16"/>
      <c r="D543" s="16"/>
      <c r="E543" s="16"/>
      <c r="F543" s="16"/>
      <c r="G543" s="16"/>
      <c r="H543" s="16"/>
      <c r="I543" s="16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>
      <c r="A544" s="1"/>
      <c r="B544" s="1"/>
      <c r="C544" s="16"/>
      <c r="D544" s="16"/>
      <c r="E544" s="16"/>
      <c r="F544" s="16"/>
      <c r="G544" s="16"/>
      <c r="H544" s="16"/>
      <c r="I544" s="16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>
      <c r="A545" s="1"/>
      <c r="B545" s="1"/>
      <c r="C545" s="16"/>
      <c r="D545" s="16"/>
      <c r="E545" s="16"/>
      <c r="F545" s="16"/>
      <c r="G545" s="16"/>
      <c r="H545" s="16"/>
      <c r="I545" s="16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>
      <c r="A546" s="1"/>
      <c r="B546" s="1"/>
      <c r="C546" s="16"/>
      <c r="D546" s="16"/>
      <c r="E546" s="16"/>
      <c r="F546" s="16"/>
      <c r="G546" s="16"/>
      <c r="H546" s="16"/>
      <c r="I546" s="16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>
      <c r="A547" s="1"/>
      <c r="B547" s="1"/>
      <c r="C547" s="16"/>
      <c r="D547" s="16"/>
      <c r="E547" s="16"/>
      <c r="F547" s="16"/>
      <c r="G547" s="16"/>
      <c r="H547" s="16"/>
      <c r="I547" s="16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>
      <c r="A548" s="1"/>
      <c r="B548" s="1"/>
      <c r="C548" s="16"/>
      <c r="D548" s="16"/>
      <c r="E548" s="16"/>
      <c r="F548" s="16"/>
      <c r="G548" s="16"/>
      <c r="H548" s="16"/>
      <c r="I548" s="16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>
      <c r="A549" s="1"/>
      <c r="B549" s="1"/>
      <c r="C549" s="16"/>
      <c r="D549" s="16"/>
      <c r="E549" s="16"/>
      <c r="F549" s="16"/>
      <c r="G549" s="16"/>
      <c r="H549" s="16"/>
      <c r="I549" s="16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>
      <c r="A550" s="1"/>
      <c r="B550" s="1"/>
      <c r="C550" s="16"/>
      <c r="D550" s="16"/>
      <c r="E550" s="16"/>
      <c r="F550" s="16"/>
      <c r="G550" s="16"/>
      <c r="H550" s="16"/>
      <c r="I550" s="16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>
      <c r="A551" s="1"/>
      <c r="B551" s="1"/>
      <c r="C551" s="16"/>
      <c r="D551" s="16"/>
      <c r="E551" s="16"/>
      <c r="F551" s="16"/>
      <c r="G551" s="16"/>
      <c r="H551" s="16"/>
      <c r="I551" s="16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>
      <c r="A552" s="1"/>
      <c r="B552" s="1"/>
      <c r="C552" s="16"/>
      <c r="D552" s="16"/>
      <c r="E552" s="16"/>
      <c r="F552" s="16"/>
      <c r="G552" s="16"/>
      <c r="H552" s="16"/>
      <c r="I552" s="16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>
      <c r="A553" s="1"/>
      <c r="B553" s="1"/>
      <c r="C553" s="16"/>
      <c r="D553" s="16"/>
      <c r="E553" s="16"/>
      <c r="F553" s="16"/>
      <c r="G553" s="16"/>
      <c r="H553" s="16"/>
      <c r="I553" s="16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>
      <c r="A554" s="1"/>
      <c r="B554" s="1"/>
      <c r="C554" s="16"/>
      <c r="D554" s="16"/>
      <c r="E554" s="16"/>
      <c r="F554" s="16"/>
      <c r="G554" s="16"/>
      <c r="H554" s="16"/>
      <c r="I554" s="16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>
      <c r="A555" s="1"/>
      <c r="B555" s="1"/>
      <c r="C555" s="16"/>
      <c r="D555" s="16"/>
      <c r="E555" s="16"/>
      <c r="F555" s="16"/>
      <c r="G555" s="16"/>
      <c r="H555" s="16"/>
      <c r="I555" s="16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>
      <c r="A556" s="1"/>
      <c r="B556" s="1"/>
      <c r="C556" s="16"/>
      <c r="D556" s="16"/>
      <c r="E556" s="16"/>
      <c r="F556" s="16"/>
      <c r="G556" s="16"/>
      <c r="H556" s="16"/>
      <c r="I556" s="16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>
      <c r="A557" s="1"/>
      <c r="B557" s="1"/>
      <c r="C557" s="16"/>
      <c r="D557" s="16"/>
      <c r="E557" s="16"/>
      <c r="F557" s="16"/>
      <c r="G557" s="16"/>
      <c r="H557" s="16"/>
      <c r="I557" s="16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>
      <c r="A558" s="1"/>
      <c r="B558" s="1"/>
      <c r="C558" s="16"/>
      <c r="D558" s="16"/>
      <c r="E558" s="16"/>
      <c r="F558" s="16"/>
      <c r="G558" s="16"/>
      <c r="H558" s="16"/>
      <c r="I558" s="16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>
      <c r="A559" s="1"/>
      <c r="B559" s="1"/>
      <c r="C559" s="16"/>
      <c r="D559" s="16"/>
      <c r="E559" s="16"/>
      <c r="F559" s="16"/>
      <c r="G559" s="16"/>
      <c r="H559" s="16"/>
      <c r="I559" s="16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>
      <c r="A560" s="1"/>
      <c r="B560" s="1"/>
      <c r="C560" s="16"/>
      <c r="D560" s="16"/>
      <c r="E560" s="16"/>
      <c r="F560" s="16"/>
      <c r="G560" s="16"/>
      <c r="H560" s="16"/>
      <c r="I560" s="16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>
      <c r="A561" s="1"/>
      <c r="B561" s="1"/>
      <c r="C561" s="16"/>
      <c r="D561" s="16"/>
      <c r="E561" s="16"/>
      <c r="F561" s="16"/>
      <c r="G561" s="16"/>
      <c r="H561" s="16"/>
      <c r="I561" s="16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>
      <c r="A562" s="1"/>
      <c r="B562" s="1"/>
      <c r="C562" s="16"/>
      <c r="D562" s="16"/>
      <c r="E562" s="16"/>
      <c r="F562" s="16"/>
      <c r="G562" s="16"/>
      <c r="H562" s="16"/>
      <c r="I562" s="16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>
      <c r="A563" s="1"/>
      <c r="B563" s="1"/>
      <c r="C563" s="16"/>
      <c r="D563" s="16"/>
      <c r="E563" s="16"/>
      <c r="F563" s="16"/>
      <c r="G563" s="16"/>
      <c r="H563" s="16"/>
      <c r="I563" s="16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>
      <c r="A564" s="1"/>
      <c r="B564" s="1"/>
      <c r="C564" s="16"/>
      <c r="D564" s="16"/>
      <c r="E564" s="16"/>
      <c r="F564" s="16"/>
      <c r="G564" s="16"/>
      <c r="H564" s="16"/>
      <c r="I564" s="16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>
      <c r="A565" s="1"/>
      <c r="B565" s="1"/>
      <c r="C565" s="16"/>
      <c r="D565" s="16"/>
      <c r="E565" s="16"/>
      <c r="F565" s="16"/>
      <c r="G565" s="16"/>
      <c r="H565" s="16"/>
      <c r="I565" s="16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>
      <c r="A566" s="1"/>
      <c r="B566" s="1"/>
      <c r="C566" s="16"/>
      <c r="D566" s="16"/>
      <c r="E566" s="16"/>
      <c r="F566" s="16"/>
      <c r="G566" s="16"/>
      <c r="H566" s="16"/>
      <c r="I566" s="16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>
      <c r="A567" s="1"/>
      <c r="B567" s="1"/>
      <c r="C567" s="16"/>
      <c r="D567" s="16"/>
      <c r="E567" s="16"/>
      <c r="F567" s="16"/>
      <c r="G567" s="16"/>
      <c r="H567" s="16"/>
      <c r="I567" s="16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>
      <c r="A568" s="1"/>
      <c r="B568" s="1"/>
      <c r="C568" s="16"/>
      <c r="D568" s="16"/>
      <c r="E568" s="16"/>
      <c r="F568" s="16"/>
      <c r="G568" s="16"/>
      <c r="H568" s="16"/>
      <c r="I568" s="16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>
      <c r="A569" s="1"/>
      <c r="B569" s="1"/>
      <c r="C569" s="16"/>
      <c r="D569" s="16"/>
      <c r="E569" s="16"/>
      <c r="F569" s="16"/>
      <c r="G569" s="16"/>
      <c r="H569" s="16"/>
      <c r="I569" s="16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>
      <c r="A570" s="1"/>
      <c r="B570" s="1"/>
      <c r="C570" s="16"/>
      <c r="D570" s="16"/>
      <c r="E570" s="16"/>
      <c r="F570" s="16"/>
      <c r="G570" s="16"/>
      <c r="H570" s="16"/>
      <c r="I570" s="16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>
      <c r="A571" s="1"/>
      <c r="B571" s="1"/>
      <c r="C571" s="16"/>
      <c r="D571" s="16"/>
      <c r="E571" s="16"/>
      <c r="F571" s="16"/>
      <c r="G571" s="16"/>
      <c r="H571" s="16"/>
      <c r="I571" s="16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>
      <c r="A572" s="1"/>
      <c r="B572" s="1"/>
      <c r="C572" s="16"/>
      <c r="D572" s="16"/>
      <c r="E572" s="16"/>
      <c r="F572" s="16"/>
      <c r="G572" s="16"/>
      <c r="H572" s="16"/>
      <c r="I572" s="16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>
      <c r="A573" s="1"/>
      <c r="B573" s="1"/>
      <c r="C573" s="16"/>
      <c r="D573" s="16"/>
      <c r="E573" s="16"/>
      <c r="F573" s="16"/>
      <c r="G573" s="16"/>
      <c r="H573" s="16"/>
      <c r="I573" s="16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>
      <c r="A574" s="1"/>
      <c r="B574" s="1"/>
      <c r="C574" s="16"/>
      <c r="D574" s="16"/>
      <c r="E574" s="16"/>
      <c r="F574" s="16"/>
      <c r="G574" s="16"/>
      <c r="H574" s="16"/>
      <c r="I574" s="16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>
      <c r="A575" s="1"/>
      <c r="B575" s="1"/>
      <c r="C575" s="16"/>
      <c r="D575" s="16"/>
      <c r="E575" s="16"/>
      <c r="F575" s="16"/>
      <c r="G575" s="16"/>
      <c r="H575" s="16"/>
      <c r="I575" s="16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>
      <c r="A576" s="1"/>
      <c r="B576" s="1"/>
      <c r="C576" s="16"/>
      <c r="D576" s="16"/>
      <c r="E576" s="16"/>
      <c r="F576" s="16"/>
      <c r="G576" s="16"/>
      <c r="H576" s="16"/>
      <c r="I576" s="16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>
      <c r="A577" s="1"/>
      <c r="B577" s="1"/>
      <c r="C577" s="16"/>
      <c r="D577" s="16"/>
      <c r="E577" s="16"/>
      <c r="F577" s="16"/>
      <c r="G577" s="16"/>
      <c r="H577" s="16"/>
      <c r="I577" s="16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>
      <c r="A578" s="1"/>
      <c r="B578" s="1"/>
      <c r="C578" s="16"/>
      <c r="D578" s="16"/>
      <c r="E578" s="16"/>
      <c r="F578" s="16"/>
      <c r="G578" s="16"/>
      <c r="H578" s="16"/>
      <c r="I578" s="16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>
      <c r="A579" s="1"/>
      <c r="B579" s="1"/>
      <c r="C579" s="16"/>
      <c r="D579" s="16"/>
      <c r="E579" s="16"/>
      <c r="F579" s="16"/>
      <c r="G579" s="16"/>
      <c r="H579" s="16"/>
      <c r="I579" s="16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>
      <c r="A580" s="1"/>
      <c r="B580" s="1"/>
      <c r="C580" s="16"/>
      <c r="D580" s="16"/>
      <c r="E580" s="16"/>
      <c r="F580" s="16"/>
      <c r="G580" s="16"/>
      <c r="H580" s="16"/>
      <c r="I580" s="16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>
      <c r="A581" s="1"/>
      <c r="B581" s="1"/>
      <c r="C581" s="16"/>
      <c r="D581" s="16"/>
      <c r="E581" s="16"/>
      <c r="F581" s="16"/>
      <c r="G581" s="16"/>
      <c r="H581" s="16"/>
      <c r="I581" s="16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>
      <c r="A582" s="1"/>
      <c r="B582" s="1"/>
      <c r="C582" s="16"/>
      <c r="D582" s="16"/>
      <c r="E582" s="16"/>
      <c r="F582" s="16"/>
      <c r="G582" s="16"/>
      <c r="H582" s="16"/>
      <c r="I582" s="16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>
      <c r="A583" s="1"/>
      <c r="B583" s="1"/>
      <c r="C583" s="16"/>
      <c r="D583" s="16"/>
      <c r="E583" s="16"/>
      <c r="F583" s="16"/>
      <c r="G583" s="16"/>
      <c r="H583" s="16"/>
      <c r="I583" s="16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>
      <c r="A584" s="1"/>
      <c r="B584" s="1"/>
      <c r="C584" s="16"/>
      <c r="D584" s="16"/>
      <c r="E584" s="16"/>
      <c r="F584" s="16"/>
      <c r="G584" s="16"/>
      <c r="H584" s="16"/>
      <c r="I584" s="16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>
      <c r="A585" s="1"/>
      <c r="B585" s="1"/>
      <c r="C585" s="16"/>
      <c r="D585" s="16"/>
      <c r="E585" s="16"/>
      <c r="F585" s="16"/>
      <c r="G585" s="16"/>
      <c r="H585" s="16"/>
      <c r="I585" s="16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>
      <c r="A586" s="1"/>
      <c r="B586" s="1"/>
      <c r="C586" s="16"/>
      <c r="D586" s="16"/>
      <c r="E586" s="16"/>
      <c r="F586" s="16"/>
      <c r="G586" s="16"/>
      <c r="H586" s="16"/>
      <c r="I586" s="16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>
      <c r="A587" s="1"/>
      <c r="B587" s="1"/>
      <c r="C587" s="16"/>
      <c r="D587" s="16"/>
      <c r="E587" s="16"/>
      <c r="F587" s="16"/>
      <c r="G587" s="16"/>
      <c r="H587" s="16"/>
      <c r="I587" s="16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>
      <c r="A588" s="1"/>
      <c r="B588" s="1"/>
      <c r="C588" s="16"/>
      <c r="D588" s="16"/>
      <c r="E588" s="16"/>
      <c r="F588" s="16"/>
      <c r="G588" s="16"/>
      <c r="H588" s="16"/>
      <c r="I588" s="16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>
      <c r="A589" s="1"/>
      <c r="B589" s="1"/>
      <c r="C589" s="16"/>
      <c r="D589" s="16"/>
      <c r="E589" s="16"/>
      <c r="F589" s="16"/>
      <c r="G589" s="16"/>
      <c r="H589" s="16"/>
      <c r="I589" s="16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>
      <c r="A590" s="1"/>
      <c r="B590" s="1"/>
      <c r="C590" s="16"/>
      <c r="D590" s="16"/>
      <c r="E590" s="16"/>
      <c r="F590" s="16"/>
      <c r="G590" s="16"/>
      <c r="H590" s="16"/>
      <c r="I590" s="16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>
      <c r="A591" s="1"/>
      <c r="B591" s="1"/>
      <c r="C591" s="16"/>
      <c r="D591" s="16"/>
      <c r="E591" s="16"/>
      <c r="F591" s="16"/>
      <c r="G591" s="16"/>
      <c r="H591" s="16"/>
      <c r="I591" s="16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>
      <c r="A592" s="1"/>
      <c r="B592" s="1"/>
      <c r="C592" s="16"/>
      <c r="D592" s="16"/>
      <c r="E592" s="16"/>
      <c r="F592" s="16"/>
      <c r="G592" s="16"/>
      <c r="H592" s="16"/>
      <c r="I592" s="16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>
      <c r="A593" s="1"/>
      <c r="B593" s="1"/>
      <c r="C593" s="16"/>
      <c r="D593" s="16"/>
      <c r="E593" s="16"/>
      <c r="F593" s="16"/>
      <c r="G593" s="16"/>
      <c r="H593" s="16"/>
      <c r="I593" s="16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>
      <c r="A594" s="1"/>
      <c r="B594" s="1"/>
      <c r="C594" s="16"/>
      <c r="D594" s="16"/>
      <c r="E594" s="16"/>
      <c r="F594" s="16"/>
      <c r="G594" s="16"/>
      <c r="H594" s="16"/>
      <c r="I594" s="16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>
      <c r="A595" s="1"/>
      <c r="B595" s="1"/>
      <c r="C595" s="16"/>
      <c r="D595" s="16"/>
      <c r="E595" s="16"/>
      <c r="F595" s="16"/>
      <c r="G595" s="16"/>
      <c r="H595" s="16"/>
      <c r="I595" s="16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>
      <c r="A596" s="1"/>
      <c r="B596" s="1"/>
      <c r="C596" s="16"/>
      <c r="D596" s="16"/>
      <c r="E596" s="16"/>
      <c r="F596" s="16"/>
      <c r="G596" s="16"/>
      <c r="H596" s="16"/>
      <c r="I596" s="16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>
      <c r="A597" s="1"/>
      <c r="B597" s="1"/>
      <c r="C597" s="16"/>
      <c r="D597" s="16"/>
      <c r="E597" s="16"/>
      <c r="F597" s="16"/>
      <c r="G597" s="16"/>
      <c r="H597" s="16"/>
      <c r="I597" s="16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>
      <c r="A598" s="1"/>
      <c r="B598" s="1"/>
      <c r="C598" s="16"/>
      <c r="D598" s="16"/>
      <c r="E598" s="16"/>
      <c r="F598" s="16"/>
      <c r="G598" s="16"/>
      <c r="H598" s="16"/>
      <c r="I598" s="16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>
      <c r="A599" s="1"/>
      <c r="B599" s="1"/>
      <c r="C599" s="16"/>
      <c r="D599" s="16"/>
      <c r="E599" s="16"/>
      <c r="F599" s="16"/>
      <c r="G599" s="16"/>
      <c r="H599" s="16"/>
      <c r="I599" s="16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>
      <c r="A600" s="1"/>
      <c r="B600" s="1"/>
      <c r="C600" s="16"/>
      <c r="D600" s="16"/>
      <c r="E600" s="16"/>
      <c r="F600" s="16"/>
      <c r="G600" s="16"/>
      <c r="H600" s="16"/>
      <c r="I600" s="16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>
      <c r="A601" s="1"/>
      <c r="B601" s="1"/>
      <c r="C601" s="16"/>
      <c r="D601" s="16"/>
      <c r="E601" s="16"/>
      <c r="F601" s="16"/>
      <c r="G601" s="16"/>
      <c r="H601" s="16"/>
      <c r="I601" s="16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>
      <c r="A602" s="1"/>
      <c r="B602" s="1"/>
      <c r="C602" s="16"/>
      <c r="D602" s="16"/>
      <c r="E602" s="16"/>
      <c r="F602" s="16"/>
      <c r="G602" s="16"/>
      <c r="H602" s="16"/>
      <c r="I602" s="16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>
      <c r="A603" s="1"/>
      <c r="B603" s="1"/>
      <c r="C603" s="16"/>
      <c r="D603" s="16"/>
      <c r="E603" s="16"/>
      <c r="F603" s="16"/>
      <c r="G603" s="16"/>
      <c r="H603" s="16"/>
      <c r="I603" s="16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>
      <c r="A604" s="1"/>
      <c r="B604" s="1"/>
      <c r="C604" s="16"/>
      <c r="D604" s="16"/>
      <c r="E604" s="16"/>
      <c r="F604" s="16"/>
      <c r="G604" s="16"/>
      <c r="H604" s="16"/>
      <c r="I604" s="16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>
      <c r="A605" s="1"/>
      <c r="B605" s="1"/>
      <c r="C605" s="16"/>
      <c r="D605" s="16"/>
      <c r="E605" s="16"/>
      <c r="F605" s="16"/>
      <c r="G605" s="16"/>
      <c r="H605" s="16"/>
      <c r="I605" s="16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>
      <c r="A606" s="1"/>
      <c r="B606" s="1"/>
      <c r="C606" s="16"/>
      <c r="D606" s="16"/>
      <c r="E606" s="16"/>
      <c r="F606" s="16"/>
      <c r="G606" s="16"/>
      <c r="H606" s="16"/>
      <c r="I606" s="16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>
      <c r="A607" s="1"/>
      <c r="B607" s="1"/>
      <c r="C607" s="16"/>
      <c r="D607" s="16"/>
      <c r="E607" s="16"/>
      <c r="F607" s="16"/>
      <c r="G607" s="16"/>
      <c r="H607" s="16"/>
      <c r="I607" s="16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>
      <c r="A608" s="1"/>
      <c r="B608" s="1"/>
      <c r="C608" s="16"/>
      <c r="D608" s="16"/>
      <c r="E608" s="16"/>
      <c r="F608" s="16"/>
      <c r="G608" s="16"/>
      <c r="H608" s="16"/>
      <c r="I608" s="16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>
      <c r="A609" s="1"/>
      <c r="B609" s="1"/>
      <c r="C609" s="16"/>
      <c r="D609" s="16"/>
      <c r="E609" s="16"/>
      <c r="F609" s="16"/>
      <c r="G609" s="16"/>
      <c r="H609" s="16"/>
      <c r="I609" s="16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>
      <c r="A610" s="1"/>
      <c r="B610" s="1"/>
      <c r="C610" s="16"/>
      <c r="D610" s="16"/>
      <c r="E610" s="16"/>
      <c r="F610" s="16"/>
      <c r="G610" s="16"/>
      <c r="H610" s="16"/>
      <c r="I610" s="16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>
      <c r="A611" s="1"/>
      <c r="B611" s="1"/>
      <c r="C611" s="16"/>
      <c r="D611" s="16"/>
      <c r="E611" s="16"/>
      <c r="F611" s="16"/>
      <c r="G611" s="16"/>
      <c r="H611" s="16"/>
      <c r="I611" s="16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>
      <c r="A612" s="1"/>
      <c r="B612" s="1"/>
      <c r="C612" s="16"/>
      <c r="D612" s="16"/>
      <c r="E612" s="16"/>
      <c r="F612" s="16"/>
      <c r="G612" s="16"/>
      <c r="H612" s="16"/>
      <c r="I612" s="16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>
      <c r="A613" s="1"/>
      <c r="B613" s="1"/>
      <c r="C613" s="16"/>
      <c r="D613" s="16"/>
      <c r="E613" s="16"/>
      <c r="F613" s="16"/>
      <c r="G613" s="16"/>
      <c r="H613" s="16"/>
      <c r="I613" s="16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>
      <c r="A614" s="1"/>
      <c r="B614" s="1"/>
      <c r="C614" s="16"/>
      <c r="D614" s="16"/>
      <c r="E614" s="16"/>
      <c r="F614" s="16"/>
      <c r="G614" s="16"/>
      <c r="H614" s="16"/>
      <c r="I614" s="16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>
      <c r="A615" s="1"/>
      <c r="B615" s="1"/>
      <c r="C615" s="16"/>
      <c r="D615" s="16"/>
      <c r="E615" s="16"/>
      <c r="F615" s="16"/>
      <c r="G615" s="16"/>
      <c r="H615" s="16"/>
      <c r="I615" s="16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>
      <c r="A616" s="1"/>
      <c r="B616" s="1"/>
      <c r="C616" s="16"/>
      <c r="D616" s="16"/>
      <c r="E616" s="16"/>
      <c r="F616" s="16"/>
      <c r="G616" s="16"/>
      <c r="H616" s="16"/>
      <c r="I616" s="16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>
      <c r="A617" s="1"/>
      <c r="B617" s="1"/>
      <c r="C617" s="16"/>
      <c r="D617" s="16"/>
      <c r="E617" s="16"/>
      <c r="F617" s="16"/>
      <c r="G617" s="16"/>
      <c r="H617" s="16"/>
      <c r="I617" s="16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>
      <c r="A618" s="1"/>
      <c r="B618" s="1"/>
      <c r="C618" s="16"/>
      <c r="D618" s="16"/>
      <c r="E618" s="16"/>
      <c r="F618" s="16"/>
      <c r="G618" s="16"/>
      <c r="H618" s="16"/>
      <c r="I618" s="16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>
      <c r="A619" s="1"/>
      <c r="B619" s="1"/>
      <c r="C619" s="16"/>
      <c r="D619" s="16"/>
      <c r="E619" s="16"/>
      <c r="F619" s="16"/>
      <c r="G619" s="16"/>
      <c r="H619" s="16"/>
      <c r="I619" s="16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>
      <c r="A620" s="1"/>
      <c r="B620" s="1"/>
      <c r="C620" s="16"/>
      <c r="D620" s="16"/>
      <c r="E620" s="16"/>
      <c r="F620" s="16"/>
      <c r="G620" s="16"/>
      <c r="H620" s="16"/>
      <c r="I620" s="16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>
      <c r="A621" s="1"/>
      <c r="B621" s="1"/>
      <c r="C621" s="16"/>
      <c r="D621" s="16"/>
      <c r="E621" s="16"/>
      <c r="F621" s="16"/>
      <c r="G621" s="16"/>
      <c r="H621" s="16"/>
      <c r="I621" s="16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>
      <c r="A622" s="1"/>
      <c r="B622" s="1"/>
      <c r="C622" s="16"/>
      <c r="D622" s="16"/>
      <c r="E622" s="16"/>
      <c r="F622" s="16"/>
      <c r="G622" s="16"/>
      <c r="H622" s="16"/>
      <c r="I622" s="16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>
      <c r="A623" s="1"/>
      <c r="B623" s="1"/>
      <c r="C623" s="16"/>
      <c r="D623" s="16"/>
      <c r="E623" s="16"/>
      <c r="F623" s="16"/>
      <c r="G623" s="16"/>
      <c r="H623" s="16"/>
      <c r="I623" s="16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>
      <c r="A624" s="1"/>
      <c r="B624" s="1"/>
      <c r="C624" s="16"/>
      <c r="D624" s="16"/>
      <c r="E624" s="16"/>
      <c r="F624" s="16"/>
      <c r="G624" s="16"/>
      <c r="H624" s="16"/>
      <c r="I624" s="16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>
      <c r="A625" s="1"/>
      <c r="B625" s="1"/>
      <c r="C625" s="16"/>
      <c r="D625" s="16"/>
      <c r="E625" s="16"/>
      <c r="F625" s="16"/>
      <c r="G625" s="16"/>
      <c r="H625" s="16"/>
      <c r="I625" s="16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>
      <c r="A626" s="1"/>
      <c r="B626" s="1"/>
      <c r="C626" s="16"/>
      <c r="D626" s="16"/>
      <c r="E626" s="16"/>
      <c r="F626" s="16"/>
      <c r="G626" s="16"/>
      <c r="H626" s="16"/>
      <c r="I626" s="16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>
      <c r="A627" s="1"/>
      <c r="B627" s="1"/>
      <c r="C627" s="16"/>
      <c r="D627" s="16"/>
      <c r="E627" s="16"/>
      <c r="F627" s="16"/>
      <c r="G627" s="16"/>
      <c r="H627" s="16"/>
      <c r="I627" s="16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>
      <c r="A628" s="1"/>
      <c r="B628" s="1"/>
      <c r="C628" s="16"/>
      <c r="D628" s="16"/>
      <c r="E628" s="16"/>
      <c r="F628" s="16"/>
      <c r="G628" s="16"/>
      <c r="H628" s="16"/>
      <c r="I628" s="16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>
      <c r="A629" s="1"/>
      <c r="B629" s="1"/>
      <c r="C629" s="16"/>
      <c r="D629" s="16"/>
      <c r="E629" s="16"/>
      <c r="F629" s="16"/>
      <c r="G629" s="16"/>
      <c r="H629" s="16"/>
      <c r="I629" s="16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>
      <c r="A630" s="1"/>
      <c r="B630" s="1"/>
      <c r="C630" s="16"/>
      <c r="D630" s="16"/>
      <c r="E630" s="16"/>
      <c r="F630" s="16"/>
      <c r="G630" s="16"/>
      <c r="H630" s="16"/>
      <c r="I630" s="16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>
      <c r="A631" s="1"/>
      <c r="B631" s="1"/>
      <c r="C631" s="16"/>
      <c r="D631" s="16"/>
      <c r="E631" s="16"/>
      <c r="F631" s="16"/>
      <c r="G631" s="16"/>
      <c r="H631" s="16"/>
      <c r="I631" s="16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>
      <c r="A632" s="1"/>
      <c r="B632" s="1"/>
      <c r="C632" s="16"/>
      <c r="D632" s="16"/>
      <c r="E632" s="16"/>
      <c r="F632" s="16"/>
      <c r="G632" s="16"/>
      <c r="H632" s="16"/>
      <c r="I632" s="16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>
      <c r="A633" s="1"/>
      <c r="B633" s="1"/>
      <c r="C633" s="16"/>
      <c r="D633" s="16"/>
      <c r="E633" s="16"/>
      <c r="F633" s="16"/>
      <c r="G633" s="16"/>
      <c r="H633" s="16"/>
      <c r="I633" s="16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>
      <c r="A634" s="1"/>
      <c r="B634" s="1"/>
      <c r="C634" s="16"/>
      <c r="D634" s="16"/>
      <c r="E634" s="16"/>
      <c r="F634" s="16"/>
      <c r="G634" s="16"/>
      <c r="H634" s="16"/>
      <c r="I634" s="16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>
      <c r="A635" s="1"/>
      <c r="B635" s="1"/>
      <c r="C635" s="16"/>
      <c r="D635" s="16"/>
      <c r="E635" s="16"/>
      <c r="F635" s="16"/>
      <c r="G635" s="16"/>
      <c r="H635" s="16"/>
      <c r="I635" s="16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>
      <c r="A636" s="1"/>
      <c r="B636" s="1"/>
      <c r="C636" s="16"/>
      <c r="D636" s="16"/>
      <c r="E636" s="16"/>
      <c r="F636" s="16"/>
      <c r="G636" s="16"/>
      <c r="H636" s="16"/>
      <c r="I636" s="16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>
      <c r="A637" s="1"/>
      <c r="B637" s="1"/>
      <c r="C637" s="16"/>
      <c r="D637" s="16"/>
      <c r="E637" s="16"/>
      <c r="F637" s="16"/>
      <c r="G637" s="16"/>
      <c r="H637" s="16"/>
      <c r="I637" s="16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>
      <c r="A638" s="1"/>
      <c r="B638" s="1"/>
      <c r="C638" s="16"/>
      <c r="D638" s="16"/>
      <c r="E638" s="16"/>
      <c r="F638" s="16"/>
      <c r="G638" s="16"/>
      <c r="H638" s="16"/>
      <c r="I638" s="16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>
      <c r="A639" s="1"/>
      <c r="B639" s="1"/>
      <c r="C639" s="16"/>
      <c r="D639" s="16"/>
      <c r="E639" s="16"/>
      <c r="F639" s="16"/>
      <c r="G639" s="16"/>
      <c r="H639" s="16"/>
      <c r="I639" s="16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>
      <c r="A640" s="1"/>
      <c r="B640" s="1"/>
      <c r="C640" s="16"/>
      <c r="D640" s="16"/>
      <c r="E640" s="16"/>
      <c r="F640" s="16"/>
      <c r="G640" s="16"/>
      <c r="H640" s="16"/>
      <c r="I640" s="16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>
      <c r="A641" s="1"/>
      <c r="B641" s="1"/>
      <c r="C641" s="16"/>
      <c r="D641" s="16"/>
      <c r="E641" s="16"/>
      <c r="F641" s="16"/>
      <c r="G641" s="16"/>
      <c r="H641" s="16"/>
      <c r="I641" s="16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>
      <c r="A642" s="1"/>
      <c r="B642" s="1"/>
      <c r="C642" s="16"/>
      <c r="D642" s="16"/>
      <c r="E642" s="16"/>
      <c r="F642" s="16"/>
      <c r="G642" s="16"/>
      <c r="H642" s="16"/>
      <c r="I642" s="16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>
      <c r="A643" s="1"/>
      <c r="B643" s="1"/>
      <c r="C643" s="16"/>
      <c r="D643" s="16"/>
      <c r="E643" s="16"/>
      <c r="F643" s="16"/>
      <c r="G643" s="16"/>
      <c r="H643" s="16"/>
      <c r="I643" s="16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>
      <c r="A644" s="1"/>
      <c r="B644" s="1"/>
      <c r="C644" s="16"/>
      <c r="D644" s="16"/>
      <c r="E644" s="16"/>
      <c r="F644" s="16"/>
      <c r="G644" s="16"/>
      <c r="H644" s="16"/>
      <c r="I644" s="16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>
      <c r="A645" s="1"/>
      <c r="B645" s="1"/>
      <c r="C645" s="16"/>
      <c r="D645" s="16"/>
      <c r="E645" s="16"/>
      <c r="F645" s="16"/>
      <c r="G645" s="16"/>
      <c r="H645" s="16"/>
      <c r="I645" s="16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>
      <c r="A646" s="1"/>
      <c r="B646" s="1"/>
      <c r="C646" s="16"/>
      <c r="D646" s="16"/>
      <c r="E646" s="16"/>
      <c r="F646" s="16"/>
      <c r="G646" s="16"/>
      <c r="H646" s="16"/>
      <c r="I646" s="16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>
      <c r="A647" s="1"/>
      <c r="B647" s="1"/>
      <c r="C647" s="16"/>
      <c r="D647" s="16"/>
      <c r="E647" s="16"/>
      <c r="F647" s="16"/>
      <c r="G647" s="16"/>
      <c r="H647" s="16"/>
      <c r="I647" s="16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>
      <c r="A648" s="1"/>
      <c r="B648" s="1"/>
      <c r="C648" s="16"/>
      <c r="D648" s="16"/>
      <c r="E648" s="16"/>
      <c r="F648" s="16"/>
      <c r="G648" s="16"/>
      <c r="H648" s="16"/>
      <c r="I648" s="16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>
      <c r="A649" s="1"/>
      <c r="B649" s="1"/>
      <c r="C649" s="16"/>
      <c r="D649" s="16"/>
      <c r="E649" s="16"/>
      <c r="F649" s="16"/>
      <c r="G649" s="16"/>
      <c r="H649" s="16"/>
      <c r="I649" s="16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>
      <c r="A650" s="1"/>
      <c r="B650" s="1"/>
      <c r="C650" s="16"/>
      <c r="D650" s="16"/>
      <c r="E650" s="16"/>
      <c r="F650" s="16"/>
      <c r="G650" s="16"/>
      <c r="H650" s="16"/>
      <c r="I650" s="16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>
      <c r="A651" s="1"/>
      <c r="B651" s="1"/>
      <c r="C651" s="16"/>
      <c r="D651" s="16"/>
      <c r="E651" s="16"/>
      <c r="F651" s="16"/>
      <c r="G651" s="16"/>
      <c r="H651" s="16"/>
      <c r="I651" s="16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>
      <c r="A652" s="1"/>
      <c r="B652" s="1"/>
      <c r="C652" s="16"/>
      <c r="D652" s="16"/>
      <c r="E652" s="16"/>
      <c r="F652" s="16"/>
      <c r="G652" s="16"/>
      <c r="H652" s="16"/>
      <c r="I652" s="16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>
      <c r="A653" s="1"/>
      <c r="B653" s="1"/>
      <c r="C653" s="16"/>
      <c r="D653" s="16"/>
      <c r="E653" s="16"/>
      <c r="F653" s="16"/>
      <c r="G653" s="16"/>
      <c r="H653" s="16"/>
      <c r="I653" s="16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>
      <c r="A654" s="1"/>
      <c r="B654" s="1"/>
      <c r="C654" s="16"/>
      <c r="D654" s="16"/>
      <c r="E654" s="16"/>
      <c r="F654" s="16"/>
      <c r="G654" s="16"/>
      <c r="H654" s="16"/>
      <c r="I654" s="16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>
      <c r="A655" s="1"/>
      <c r="B655" s="1"/>
      <c r="C655" s="16"/>
      <c r="D655" s="16"/>
      <c r="E655" s="16"/>
      <c r="F655" s="16"/>
      <c r="G655" s="16"/>
      <c r="H655" s="16"/>
      <c r="I655" s="16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>
      <c r="A656" s="1"/>
      <c r="B656" s="1"/>
      <c r="C656" s="16"/>
      <c r="D656" s="16"/>
      <c r="E656" s="16"/>
      <c r="F656" s="16"/>
      <c r="G656" s="16"/>
      <c r="H656" s="16"/>
      <c r="I656" s="16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>
      <c r="A657" s="1"/>
      <c r="B657" s="1"/>
      <c r="C657" s="16"/>
      <c r="D657" s="16"/>
      <c r="E657" s="16"/>
      <c r="F657" s="16"/>
      <c r="G657" s="16"/>
      <c r="H657" s="16"/>
      <c r="I657" s="16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>
      <c r="A658" s="1"/>
      <c r="B658" s="1"/>
      <c r="C658" s="16"/>
      <c r="D658" s="16"/>
      <c r="E658" s="16"/>
      <c r="F658" s="16"/>
      <c r="G658" s="16"/>
      <c r="H658" s="16"/>
      <c r="I658" s="16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>
      <c r="A659" s="1"/>
      <c r="B659" s="1"/>
      <c r="C659" s="16"/>
      <c r="D659" s="16"/>
      <c r="E659" s="16"/>
      <c r="F659" s="16"/>
      <c r="G659" s="16"/>
      <c r="H659" s="16"/>
      <c r="I659" s="16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>
      <c r="A660" s="1"/>
      <c r="B660" s="1"/>
      <c r="C660" s="16"/>
      <c r="D660" s="16"/>
      <c r="E660" s="16"/>
      <c r="F660" s="16"/>
      <c r="G660" s="16"/>
      <c r="H660" s="16"/>
      <c r="I660" s="16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>
      <c r="A661" s="1"/>
      <c r="B661" s="1"/>
      <c r="C661" s="16"/>
      <c r="D661" s="16"/>
      <c r="E661" s="16"/>
      <c r="F661" s="16"/>
      <c r="G661" s="16"/>
      <c r="H661" s="16"/>
      <c r="I661" s="16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>
      <c r="A662" s="1"/>
      <c r="B662" s="1"/>
      <c r="C662" s="16"/>
      <c r="D662" s="16"/>
      <c r="E662" s="16"/>
      <c r="F662" s="16"/>
      <c r="G662" s="16"/>
      <c r="H662" s="16"/>
      <c r="I662" s="16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>
      <c r="A663" s="1"/>
      <c r="B663" s="1"/>
      <c r="C663" s="16"/>
      <c r="D663" s="16"/>
      <c r="E663" s="16"/>
      <c r="F663" s="16"/>
      <c r="G663" s="16"/>
      <c r="H663" s="16"/>
      <c r="I663" s="16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>
      <c r="A664" s="1"/>
      <c r="B664" s="1"/>
      <c r="C664" s="16"/>
      <c r="D664" s="16"/>
      <c r="E664" s="16"/>
      <c r="F664" s="16"/>
      <c r="G664" s="16"/>
      <c r="H664" s="16"/>
      <c r="I664" s="16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>
      <c r="A665" s="1"/>
      <c r="B665" s="1"/>
      <c r="C665" s="16"/>
      <c r="D665" s="16"/>
      <c r="E665" s="16"/>
      <c r="F665" s="16"/>
      <c r="G665" s="16"/>
      <c r="H665" s="16"/>
      <c r="I665" s="16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>
      <c r="A666" s="1"/>
      <c r="B666" s="1"/>
      <c r="C666" s="16"/>
      <c r="D666" s="16"/>
      <c r="E666" s="16"/>
      <c r="F666" s="16"/>
      <c r="G666" s="16"/>
      <c r="H666" s="16"/>
      <c r="I666" s="16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>
      <c r="A667" s="1"/>
      <c r="B667" s="1"/>
      <c r="C667" s="16"/>
      <c r="D667" s="16"/>
      <c r="E667" s="16"/>
      <c r="F667" s="16"/>
      <c r="G667" s="16"/>
      <c r="H667" s="16"/>
      <c r="I667" s="16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>
      <c r="A668" s="1"/>
      <c r="B668" s="1"/>
      <c r="C668" s="16"/>
      <c r="D668" s="16"/>
      <c r="E668" s="16"/>
      <c r="F668" s="16"/>
      <c r="G668" s="16"/>
      <c r="H668" s="16"/>
      <c r="I668" s="16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>
      <c r="A669" s="1"/>
      <c r="B669" s="1"/>
      <c r="C669" s="16"/>
      <c r="D669" s="16"/>
      <c r="E669" s="16"/>
      <c r="F669" s="16"/>
      <c r="G669" s="16"/>
      <c r="H669" s="16"/>
      <c r="I669" s="16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>
      <c r="A670" s="1"/>
      <c r="B670" s="1"/>
      <c r="C670" s="16"/>
      <c r="D670" s="16"/>
      <c r="E670" s="16"/>
      <c r="F670" s="16"/>
      <c r="G670" s="16"/>
      <c r="H670" s="16"/>
      <c r="I670" s="16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>
      <c r="A671" s="1"/>
      <c r="B671" s="1"/>
      <c r="C671" s="16"/>
      <c r="D671" s="16"/>
      <c r="E671" s="16"/>
      <c r="F671" s="16"/>
      <c r="G671" s="16"/>
      <c r="H671" s="16"/>
      <c r="I671" s="16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>
      <c r="A672" s="1"/>
      <c r="B672" s="1"/>
      <c r="C672" s="16"/>
      <c r="D672" s="16"/>
      <c r="E672" s="16"/>
      <c r="F672" s="16"/>
      <c r="G672" s="16"/>
      <c r="H672" s="16"/>
      <c r="I672" s="16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>
      <c r="A673" s="1"/>
      <c r="B673" s="1"/>
      <c r="C673" s="16"/>
      <c r="D673" s="16"/>
      <c r="E673" s="16"/>
      <c r="F673" s="16"/>
      <c r="G673" s="16"/>
      <c r="H673" s="16"/>
      <c r="I673" s="16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>
      <c r="A674" s="1"/>
      <c r="B674" s="1"/>
      <c r="C674" s="16"/>
      <c r="D674" s="16"/>
      <c r="E674" s="16"/>
      <c r="F674" s="16"/>
      <c r="G674" s="16"/>
      <c r="H674" s="16"/>
      <c r="I674" s="16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>
      <c r="A675" s="1"/>
      <c r="B675" s="1"/>
      <c r="C675" s="16"/>
      <c r="D675" s="16"/>
      <c r="E675" s="16"/>
      <c r="F675" s="16"/>
      <c r="G675" s="16"/>
      <c r="H675" s="16"/>
      <c r="I675" s="16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>
      <c r="A676" s="1"/>
      <c r="B676" s="1"/>
      <c r="C676" s="16"/>
      <c r="D676" s="16"/>
      <c r="E676" s="16"/>
      <c r="F676" s="16"/>
      <c r="G676" s="16"/>
      <c r="H676" s="16"/>
      <c r="I676" s="16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>
      <c r="A677" s="1"/>
      <c r="B677" s="1"/>
      <c r="C677" s="16"/>
      <c r="D677" s="16"/>
      <c r="E677" s="16"/>
      <c r="F677" s="16"/>
      <c r="G677" s="16"/>
      <c r="H677" s="16"/>
      <c r="I677" s="16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>
      <c r="A678" s="1"/>
      <c r="B678" s="1"/>
      <c r="C678" s="16"/>
      <c r="D678" s="16"/>
      <c r="E678" s="16"/>
      <c r="F678" s="16"/>
      <c r="G678" s="16"/>
      <c r="H678" s="16"/>
      <c r="I678" s="16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>
      <c r="A679" s="1"/>
      <c r="B679" s="1"/>
      <c r="C679" s="16"/>
      <c r="D679" s="16"/>
      <c r="E679" s="16"/>
      <c r="F679" s="16"/>
      <c r="G679" s="16"/>
      <c r="H679" s="16"/>
      <c r="I679" s="16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>
      <c r="A680" s="1"/>
      <c r="B680" s="1"/>
      <c r="C680" s="16"/>
      <c r="D680" s="16"/>
      <c r="E680" s="16"/>
      <c r="F680" s="16"/>
      <c r="G680" s="16"/>
      <c r="H680" s="16"/>
      <c r="I680" s="16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>
      <c r="A681" s="1"/>
      <c r="B681" s="1"/>
      <c r="C681" s="16"/>
      <c r="D681" s="16"/>
      <c r="E681" s="16"/>
      <c r="F681" s="16"/>
      <c r="G681" s="16"/>
      <c r="H681" s="16"/>
      <c r="I681" s="16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>
      <c r="A682" s="1"/>
      <c r="B682" s="1"/>
      <c r="C682" s="16"/>
      <c r="D682" s="16"/>
      <c r="E682" s="16"/>
      <c r="F682" s="16"/>
      <c r="G682" s="16"/>
      <c r="H682" s="16"/>
      <c r="I682" s="16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>
      <c r="A683" s="1"/>
      <c r="B683" s="1"/>
      <c r="C683" s="16"/>
      <c r="D683" s="16"/>
      <c r="E683" s="16"/>
      <c r="F683" s="16"/>
      <c r="G683" s="16"/>
      <c r="H683" s="16"/>
      <c r="I683" s="16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>
      <c r="A684" s="1"/>
      <c r="B684" s="1"/>
      <c r="C684" s="16"/>
      <c r="D684" s="16"/>
      <c r="E684" s="16"/>
      <c r="F684" s="16"/>
      <c r="G684" s="16"/>
      <c r="H684" s="16"/>
      <c r="I684" s="16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>
      <c r="A685" s="1"/>
      <c r="B685" s="1"/>
      <c r="C685" s="16"/>
      <c r="D685" s="16"/>
      <c r="E685" s="16"/>
      <c r="F685" s="16"/>
      <c r="G685" s="16"/>
      <c r="H685" s="16"/>
      <c r="I685" s="16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>
      <c r="A686" s="1"/>
      <c r="B686" s="1"/>
      <c r="C686" s="16"/>
      <c r="D686" s="16"/>
      <c r="E686" s="16"/>
      <c r="F686" s="16"/>
      <c r="G686" s="16"/>
      <c r="H686" s="16"/>
      <c r="I686" s="16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>
      <c r="A687" s="1"/>
      <c r="B687" s="1"/>
      <c r="C687" s="16"/>
      <c r="D687" s="16"/>
      <c r="E687" s="16"/>
      <c r="F687" s="16"/>
      <c r="G687" s="16"/>
      <c r="H687" s="16"/>
      <c r="I687" s="16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>
      <c r="A688" s="1"/>
      <c r="B688" s="1"/>
      <c r="C688" s="16"/>
      <c r="D688" s="16"/>
      <c r="E688" s="16"/>
      <c r="F688" s="16"/>
      <c r="G688" s="16"/>
      <c r="H688" s="16"/>
      <c r="I688" s="16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>
      <c r="A689" s="1"/>
      <c r="B689" s="1"/>
      <c r="C689" s="16"/>
      <c r="D689" s="16"/>
      <c r="E689" s="16"/>
      <c r="F689" s="16"/>
      <c r="G689" s="16"/>
      <c r="H689" s="16"/>
      <c r="I689" s="16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>
      <c r="A690" s="1"/>
      <c r="B690" s="1"/>
      <c r="C690" s="16"/>
      <c r="D690" s="16"/>
      <c r="E690" s="16"/>
      <c r="F690" s="16"/>
      <c r="G690" s="16"/>
      <c r="H690" s="16"/>
      <c r="I690" s="16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>
      <c r="A691" s="1"/>
      <c r="B691" s="1"/>
      <c r="C691" s="16"/>
      <c r="D691" s="16"/>
      <c r="E691" s="16"/>
      <c r="F691" s="16"/>
      <c r="G691" s="16"/>
      <c r="H691" s="16"/>
      <c r="I691" s="16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>
      <c r="A692" s="1"/>
      <c r="B692" s="1"/>
      <c r="C692" s="16"/>
      <c r="D692" s="16"/>
      <c r="E692" s="16"/>
      <c r="F692" s="16"/>
      <c r="G692" s="16"/>
      <c r="H692" s="16"/>
      <c r="I692" s="1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>
      <c r="A693" s="1"/>
      <c r="B693" s="1"/>
      <c r="C693" s="16"/>
      <c r="D693" s="16"/>
      <c r="E693" s="16"/>
      <c r="F693" s="16"/>
      <c r="G693" s="16"/>
      <c r="H693" s="16"/>
      <c r="I693" s="16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>
      <c r="A694" s="1"/>
      <c r="B694" s="1"/>
      <c r="C694" s="16"/>
      <c r="D694" s="16"/>
      <c r="E694" s="16"/>
      <c r="F694" s="16"/>
      <c r="G694" s="16"/>
      <c r="H694" s="16"/>
      <c r="I694" s="16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>
      <c r="A695" s="1"/>
      <c r="B695" s="1"/>
      <c r="C695" s="16"/>
      <c r="D695" s="16"/>
      <c r="E695" s="16"/>
      <c r="F695" s="16"/>
      <c r="G695" s="16"/>
      <c r="H695" s="16"/>
      <c r="I695" s="16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>
      <c r="A696" s="1"/>
      <c r="B696" s="1"/>
      <c r="C696" s="16"/>
      <c r="D696" s="16"/>
      <c r="E696" s="16"/>
      <c r="F696" s="16"/>
      <c r="G696" s="16"/>
      <c r="H696" s="16"/>
      <c r="I696" s="16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>
      <c r="A697" s="1"/>
      <c r="B697" s="1"/>
      <c r="C697" s="16"/>
      <c r="D697" s="16"/>
      <c r="E697" s="16"/>
      <c r="F697" s="16"/>
      <c r="G697" s="16"/>
      <c r="H697" s="16"/>
      <c r="I697" s="16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>
      <c r="A698" s="1"/>
      <c r="B698" s="1"/>
      <c r="C698" s="16"/>
      <c r="D698" s="16"/>
      <c r="E698" s="16"/>
      <c r="F698" s="16"/>
      <c r="G698" s="16"/>
      <c r="H698" s="16"/>
      <c r="I698" s="16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>
      <c r="A699" s="1"/>
      <c r="B699" s="1"/>
      <c r="C699" s="16"/>
      <c r="D699" s="16"/>
      <c r="E699" s="16"/>
      <c r="F699" s="16"/>
      <c r="G699" s="16"/>
      <c r="H699" s="16"/>
      <c r="I699" s="16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>
      <c r="A700" s="1"/>
      <c r="B700" s="1"/>
      <c r="C700" s="16"/>
      <c r="D700" s="16"/>
      <c r="E700" s="16"/>
      <c r="F700" s="16"/>
      <c r="G700" s="16"/>
      <c r="H700" s="16"/>
      <c r="I700" s="16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>
      <c r="A701" s="1"/>
      <c r="B701" s="1"/>
      <c r="C701" s="16"/>
      <c r="D701" s="16"/>
      <c r="E701" s="16"/>
      <c r="F701" s="16"/>
      <c r="G701" s="16"/>
      <c r="H701" s="16"/>
      <c r="I701" s="16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>
      <c r="A702" s="1"/>
      <c r="B702" s="1"/>
      <c r="C702" s="16"/>
      <c r="D702" s="16"/>
      <c r="E702" s="16"/>
      <c r="F702" s="16"/>
      <c r="G702" s="16"/>
      <c r="H702" s="16"/>
      <c r="I702" s="16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>
      <c r="A703" s="1"/>
      <c r="B703" s="1"/>
      <c r="C703" s="16"/>
      <c r="D703" s="16"/>
      <c r="E703" s="16"/>
      <c r="F703" s="16"/>
      <c r="G703" s="16"/>
      <c r="H703" s="16"/>
      <c r="I703" s="16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>
      <c r="A704" s="1"/>
      <c r="B704" s="1"/>
      <c r="C704" s="16"/>
      <c r="D704" s="16"/>
      <c r="E704" s="16"/>
      <c r="F704" s="16"/>
      <c r="G704" s="16"/>
      <c r="H704" s="16"/>
      <c r="I704" s="16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>
      <c r="A705" s="1"/>
      <c r="B705" s="1"/>
      <c r="C705" s="16"/>
      <c r="D705" s="16"/>
      <c r="E705" s="16"/>
      <c r="F705" s="16"/>
      <c r="G705" s="16"/>
      <c r="H705" s="16"/>
      <c r="I705" s="16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>
      <c r="A706" s="1"/>
      <c r="B706" s="1"/>
      <c r="C706" s="16"/>
      <c r="D706" s="16"/>
      <c r="E706" s="16"/>
      <c r="F706" s="16"/>
      <c r="G706" s="16"/>
      <c r="H706" s="16"/>
      <c r="I706" s="16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>
      <c r="A707" s="1"/>
      <c r="B707" s="1"/>
      <c r="C707" s="16"/>
      <c r="D707" s="16"/>
      <c r="E707" s="16"/>
      <c r="F707" s="16"/>
      <c r="G707" s="16"/>
      <c r="H707" s="16"/>
      <c r="I707" s="16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>
      <c r="A708" s="1"/>
      <c r="B708" s="1"/>
      <c r="C708" s="16"/>
      <c r="D708" s="16"/>
      <c r="E708" s="16"/>
      <c r="F708" s="16"/>
      <c r="G708" s="16"/>
      <c r="H708" s="16"/>
      <c r="I708" s="16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>
      <c r="A709" s="1"/>
      <c r="B709" s="1"/>
      <c r="C709" s="16"/>
      <c r="D709" s="16"/>
      <c r="E709" s="16"/>
      <c r="F709" s="16"/>
      <c r="G709" s="16"/>
      <c r="H709" s="16"/>
      <c r="I709" s="16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>
      <c r="A710" s="1"/>
      <c r="B710" s="1"/>
      <c r="C710" s="16"/>
      <c r="D710" s="16"/>
      <c r="E710" s="16"/>
      <c r="F710" s="16"/>
      <c r="G710" s="16"/>
      <c r="H710" s="16"/>
      <c r="I710" s="16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>
      <c r="A711" s="1"/>
      <c r="B711" s="1"/>
      <c r="C711" s="16"/>
      <c r="D711" s="16"/>
      <c r="E711" s="16"/>
      <c r="F711" s="16"/>
      <c r="G711" s="16"/>
      <c r="H711" s="16"/>
      <c r="I711" s="16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>
      <c r="A712" s="1"/>
      <c r="B712" s="1"/>
      <c r="C712" s="16"/>
      <c r="D712" s="16"/>
      <c r="E712" s="16"/>
      <c r="F712" s="16"/>
      <c r="G712" s="16"/>
      <c r="H712" s="16"/>
      <c r="I712" s="16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>
      <c r="A713" s="1"/>
      <c r="B713" s="1"/>
      <c r="C713" s="16"/>
      <c r="D713" s="16"/>
      <c r="E713" s="16"/>
      <c r="F713" s="16"/>
      <c r="G713" s="16"/>
      <c r="H713" s="16"/>
      <c r="I713" s="16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>
      <c r="A714" s="1"/>
      <c r="B714" s="1"/>
      <c r="C714" s="16"/>
      <c r="D714" s="16"/>
      <c r="E714" s="16"/>
      <c r="F714" s="16"/>
      <c r="G714" s="16"/>
      <c r="H714" s="16"/>
      <c r="I714" s="16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>
      <c r="A715" s="1"/>
      <c r="B715" s="1"/>
      <c r="C715" s="16"/>
      <c r="D715" s="16"/>
      <c r="E715" s="16"/>
      <c r="F715" s="16"/>
      <c r="G715" s="16"/>
      <c r="H715" s="16"/>
      <c r="I715" s="16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>
      <c r="A716" s="1"/>
      <c r="B716" s="1"/>
      <c r="C716" s="16"/>
      <c r="D716" s="16"/>
      <c r="E716" s="16"/>
      <c r="F716" s="16"/>
      <c r="G716" s="16"/>
      <c r="H716" s="16"/>
      <c r="I716" s="16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>
      <c r="A717" s="1"/>
      <c r="B717" s="1"/>
      <c r="C717" s="16"/>
      <c r="D717" s="16"/>
      <c r="E717" s="16"/>
      <c r="F717" s="16"/>
      <c r="G717" s="16"/>
      <c r="H717" s="16"/>
      <c r="I717" s="16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>
      <c r="A718" s="1"/>
      <c r="B718" s="1"/>
      <c r="C718" s="16"/>
      <c r="D718" s="16"/>
      <c r="E718" s="16"/>
      <c r="F718" s="16"/>
      <c r="G718" s="16"/>
      <c r="H718" s="16"/>
      <c r="I718" s="16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>
      <c r="A719" s="1"/>
      <c r="B719" s="1"/>
      <c r="C719" s="16"/>
      <c r="D719" s="16"/>
      <c r="E719" s="16"/>
      <c r="F719" s="16"/>
      <c r="G719" s="16"/>
      <c r="H719" s="16"/>
      <c r="I719" s="16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>
      <c r="A720" s="1"/>
      <c r="B720" s="1"/>
      <c r="C720" s="16"/>
      <c r="D720" s="16"/>
      <c r="E720" s="16"/>
      <c r="F720" s="16"/>
      <c r="G720" s="16"/>
      <c r="H720" s="16"/>
      <c r="I720" s="16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>
      <c r="A721" s="1"/>
      <c r="B721" s="1"/>
      <c r="C721" s="16"/>
      <c r="D721" s="16"/>
      <c r="E721" s="16"/>
      <c r="F721" s="16"/>
      <c r="G721" s="16"/>
      <c r="H721" s="16"/>
      <c r="I721" s="16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>
      <c r="A722" s="1"/>
      <c r="B722" s="1"/>
      <c r="C722" s="16"/>
      <c r="D722" s="16"/>
      <c r="E722" s="16"/>
      <c r="F722" s="16"/>
      <c r="G722" s="16"/>
      <c r="H722" s="16"/>
      <c r="I722" s="16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>
      <c r="A723" s="1"/>
      <c r="B723" s="1"/>
      <c r="C723" s="16"/>
      <c r="D723" s="16"/>
      <c r="E723" s="16"/>
      <c r="F723" s="16"/>
      <c r="G723" s="16"/>
      <c r="H723" s="16"/>
      <c r="I723" s="16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>
      <c r="A724" s="1"/>
      <c r="B724" s="1"/>
      <c r="C724" s="16"/>
      <c r="D724" s="16"/>
      <c r="E724" s="16"/>
      <c r="F724" s="16"/>
      <c r="G724" s="16"/>
      <c r="H724" s="16"/>
      <c r="I724" s="16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>
      <c r="A725" s="1"/>
      <c r="B725" s="1"/>
      <c r="C725" s="16"/>
      <c r="D725" s="16"/>
      <c r="E725" s="16"/>
      <c r="F725" s="16"/>
      <c r="G725" s="16"/>
      <c r="H725" s="16"/>
      <c r="I725" s="16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>
      <c r="A726" s="1"/>
      <c r="B726" s="1"/>
      <c r="C726" s="16"/>
      <c r="D726" s="16"/>
      <c r="E726" s="16"/>
      <c r="F726" s="16"/>
      <c r="G726" s="16"/>
      <c r="H726" s="16"/>
      <c r="I726" s="16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>
      <c r="A727" s="1"/>
      <c r="B727" s="1"/>
      <c r="C727" s="16"/>
      <c r="D727" s="16"/>
      <c r="E727" s="16"/>
      <c r="F727" s="16"/>
      <c r="G727" s="16"/>
      <c r="H727" s="16"/>
      <c r="I727" s="16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>
      <c r="A728" s="1"/>
      <c r="B728" s="1"/>
      <c r="C728" s="16"/>
      <c r="D728" s="16"/>
      <c r="E728" s="16"/>
      <c r="F728" s="16"/>
      <c r="G728" s="16"/>
      <c r="H728" s="16"/>
      <c r="I728" s="16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>
      <c r="A729" s="1"/>
      <c r="B729" s="1"/>
      <c r="C729" s="16"/>
      <c r="D729" s="16"/>
      <c r="E729" s="16"/>
      <c r="F729" s="16"/>
      <c r="G729" s="16"/>
      <c r="H729" s="16"/>
      <c r="I729" s="16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>
      <c r="A730" s="1"/>
      <c r="B730" s="1"/>
      <c r="C730" s="16"/>
      <c r="D730" s="16"/>
      <c r="E730" s="16"/>
      <c r="F730" s="16"/>
      <c r="G730" s="16"/>
      <c r="H730" s="16"/>
      <c r="I730" s="16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>
      <c r="A731" s="1"/>
      <c r="B731" s="1"/>
      <c r="C731" s="16"/>
      <c r="D731" s="16"/>
      <c r="E731" s="16"/>
      <c r="F731" s="16"/>
      <c r="G731" s="16"/>
      <c r="H731" s="16"/>
      <c r="I731" s="16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>
      <c r="A732" s="1"/>
      <c r="B732" s="1"/>
      <c r="C732" s="16"/>
      <c r="D732" s="16"/>
      <c r="E732" s="16"/>
      <c r="F732" s="16"/>
      <c r="G732" s="16"/>
      <c r="H732" s="16"/>
      <c r="I732" s="16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>
      <c r="A733" s="1"/>
      <c r="B733" s="1"/>
      <c r="C733" s="16"/>
      <c r="D733" s="16"/>
      <c r="E733" s="16"/>
      <c r="F733" s="16"/>
      <c r="G733" s="16"/>
      <c r="H733" s="16"/>
      <c r="I733" s="16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>
      <c r="A734" s="1"/>
      <c r="B734" s="1"/>
      <c r="C734" s="16"/>
      <c r="D734" s="16"/>
      <c r="E734" s="16"/>
      <c r="F734" s="16"/>
      <c r="G734" s="16"/>
      <c r="H734" s="16"/>
      <c r="I734" s="16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>
      <c r="A735" s="1"/>
      <c r="B735" s="1"/>
      <c r="C735" s="16"/>
      <c r="D735" s="16"/>
      <c r="E735" s="16"/>
      <c r="F735" s="16"/>
      <c r="G735" s="16"/>
      <c r="H735" s="16"/>
      <c r="I735" s="16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>
      <c r="A736" s="1"/>
      <c r="B736" s="1"/>
      <c r="C736" s="16"/>
      <c r="D736" s="16"/>
      <c r="E736" s="16"/>
      <c r="F736" s="16"/>
      <c r="G736" s="16"/>
      <c r="H736" s="16"/>
      <c r="I736" s="16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>
      <c r="A737" s="1"/>
      <c r="B737" s="1"/>
      <c r="C737" s="16"/>
      <c r="D737" s="16"/>
      <c r="E737" s="16"/>
      <c r="F737" s="16"/>
      <c r="G737" s="16"/>
      <c r="H737" s="16"/>
      <c r="I737" s="16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>
      <c r="A738" s="1"/>
      <c r="B738" s="1"/>
      <c r="C738" s="16"/>
      <c r="D738" s="16"/>
      <c r="E738" s="16"/>
      <c r="F738" s="16"/>
      <c r="G738" s="16"/>
      <c r="H738" s="16"/>
      <c r="I738" s="16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>
      <c r="A739" s="1"/>
      <c r="B739" s="1"/>
      <c r="C739" s="16"/>
      <c r="D739" s="16"/>
      <c r="E739" s="16"/>
      <c r="F739" s="16"/>
      <c r="G739" s="16"/>
      <c r="H739" s="16"/>
      <c r="I739" s="16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>
      <c r="A740" s="1"/>
      <c r="B740" s="1"/>
      <c r="C740" s="16"/>
      <c r="D740" s="16"/>
      <c r="E740" s="16"/>
      <c r="F740" s="16"/>
      <c r="G740" s="16"/>
      <c r="H740" s="16"/>
      <c r="I740" s="16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>
      <c r="A741" s="1"/>
      <c r="B741" s="1"/>
      <c r="C741" s="16"/>
      <c r="D741" s="16"/>
      <c r="E741" s="16"/>
      <c r="F741" s="16"/>
      <c r="G741" s="16"/>
      <c r="H741" s="16"/>
      <c r="I741" s="16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>
      <c r="A742" s="1"/>
      <c r="B742" s="1"/>
      <c r="C742" s="16"/>
      <c r="D742" s="16"/>
      <c r="E742" s="16"/>
      <c r="F742" s="16"/>
      <c r="G742" s="16"/>
      <c r="H742" s="16"/>
      <c r="I742" s="16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>
      <c r="A743" s="1"/>
      <c r="B743" s="1"/>
      <c r="C743" s="16"/>
      <c r="D743" s="16"/>
      <c r="E743" s="16"/>
      <c r="F743" s="16"/>
      <c r="G743" s="16"/>
      <c r="H743" s="16"/>
      <c r="I743" s="16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>
      <c r="A744" s="1"/>
      <c r="B744" s="1"/>
      <c r="C744" s="16"/>
      <c r="D744" s="16"/>
      <c r="E744" s="16"/>
      <c r="F744" s="16"/>
      <c r="G744" s="16"/>
      <c r="H744" s="16"/>
      <c r="I744" s="16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>
      <c r="A745" s="1"/>
      <c r="B745" s="1"/>
      <c r="C745" s="16"/>
      <c r="D745" s="16"/>
      <c r="E745" s="16"/>
      <c r="F745" s="16"/>
      <c r="G745" s="16"/>
      <c r="H745" s="16"/>
      <c r="I745" s="16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>
      <c r="A746" s="1"/>
      <c r="B746" s="1"/>
      <c r="C746" s="16"/>
      <c r="D746" s="16"/>
      <c r="E746" s="16"/>
      <c r="F746" s="16"/>
      <c r="G746" s="16"/>
      <c r="H746" s="16"/>
      <c r="I746" s="16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>
      <c r="A747" s="1"/>
      <c r="B747" s="1"/>
      <c r="C747" s="16"/>
      <c r="D747" s="16"/>
      <c r="E747" s="16"/>
      <c r="F747" s="16"/>
      <c r="G747" s="16"/>
      <c r="H747" s="16"/>
      <c r="I747" s="16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>
      <c r="A748" s="1"/>
      <c r="B748" s="1"/>
      <c r="C748" s="16"/>
      <c r="D748" s="16"/>
      <c r="E748" s="16"/>
      <c r="F748" s="16"/>
      <c r="G748" s="16"/>
      <c r="H748" s="16"/>
      <c r="I748" s="16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>
      <c r="A749" s="1"/>
      <c r="B749" s="1"/>
      <c r="C749" s="16"/>
      <c r="D749" s="16"/>
      <c r="E749" s="16"/>
      <c r="F749" s="16"/>
      <c r="G749" s="16"/>
      <c r="H749" s="16"/>
      <c r="I749" s="16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>
      <c r="A750" s="1"/>
      <c r="B750" s="1"/>
      <c r="C750" s="16"/>
      <c r="D750" s="16"/>
      <c r="E750" s="16"/>
      <c r="F750" s="16"/>
      <c r="G750" s="16"/>
      <c r="H750" s="16"/>
      <c r="I750" s="16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>
      <c r="A751" s="1"/>
      <c r="B751" s="1"/>
      <c r="C751" s="16"/>
      <c r="D751" s="16"/>
      <c r="E751" s="16"/>
      <c r="F751" s="16"/>
      <c r="G751" s="16"/>
      <c r="H751" s="16"/>
      <c r="I751" s="16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>
      <c r="A752" s="1"/>
      <c r="B752" s="1"/>
      <c r="C752" s="16"/>
      <c r="D752" s="16"/>
      <c r="E752" s="16"/>
      <c r="F752" s="16"/>
      <c r="G752" s="16"/>
      <c r="H752" s="16"/>
      <c r="I752" s="16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>
      <c r="A753" s="1"/>
      <c r="B753" s="1"/>
      <c r="C753" s="16"/>
      <c r="D753" s="16"/>
      <c r="E753" s="16"/>
      <c r="F753" s="16"/>
      <c r="G753" s="16"/>
      <c r="H753" s="16"/>
      <c r="I753" s="16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>
      <c r="A754" s="1"/>
      <c r="B754" s="1"/>
      <c r="C754" s="16"/>
      <c r="D754" s="16"/>
      <c r="E754" s="16"/>
      <c r="F754" s="16"/>
      <c r="G754" s="16"/>
      <c r="H754" s="16"/>
      <c r="I754" s="16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>
      <c r="A755" s="1"/>
      <c r="B755" s="1"/>
      <c r="C755" s="16"/>
      <c r="D755" s="16"/>
      <c r="E755" s="16"/>
      <c r="F755" s="16"/>
      <c r="G755" s="16"/>
      <c r="H755" s="16"/>
      <c r="I755" s="16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>
      <c r="A756" s="1"/>
      <c r="B756" s="1"/>
      <c r="C756" s="16"/>
      <c r="D756" s="16"/>
      <c r="E756" s="16"/>
      <c r="F756" s="16"/>
      <c r="G756" s="16"/>
      <c r="H756" s="16"/>
      <c r="I756" s="16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>
      <c r="A757" s="1"/>
      <c r="B757" s="1"/>
      <c r="C757" s="16"/>
      <c r="D757" s="16"/>
      <c r="E757" s="16"/>
      <c r="F757" s="16"/>
      <c r="G757" s="16"/>
      <c r="H757" s="16"/>
      <c r="I757" s="16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>
      <c r="A758" s="1"/>
      <c r="B758" s="1"/>
      <c r="C758" s="16"/>
      <c r="D758" s="16"/>
      <c r="E758" s="16"/>
      <c r="F758" s="16"/>
      <c r="G758" s="16"/>
      <c r="H758" s="16"/>
      <c r="I758" s="16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>
      <c r="A759" s="1"/>
      <c r="B759" s="1"/>
      <c r="C759" s="16"/>
      <c r="D759" s="16"/>
      <c r="E759" s="16"/>
      <c r="F759" s="16"/>
      <c r="G759" s="16"/>
      <c r="H759" s="16"/>
      <c r="I759" s="16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>
      <c r="A760" s="1"/>
      <c r="B760" s="1"/>
      <c r="C760" s="16"/>
      <c r="D760" s="16"/>
      <c r="E760" s="16"/>
      <c r="F760" s="16"/>
      <c r="G760" s="16"/>
      <c r="H760" s="16"/>
      <c r="I760" s="16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>
      <c r="A761" s="1"/>
      <c r="B761" s="1"/>
      <c r="C761" s="16"/>
      <c r="D761" s="16"/>
      <c r="E761" s="16"/>
      <c r="F761" s="16"/>
      <c r="G761" s="16"/>
      <c r="H761" s="16"/>
      <c r="I761" s="16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>
      <c r="A762" s="1"/>
      <c r="B762" s="1"/>
      <c r="C762" s="16"/>
      <c r="D762" s="16"/>
      <c r="E762" s="16"/>
      <c r="F762" s="16"/>
      <c r="G762" s="16"/>
      <c r="H762" s="16"/>
      <c r="I762" s="16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>
      <c r="A763" s="1"/>
      <c r="B763" s="1"/>
      <c r="C763" s="16"/>
      <c r="D763" s="16"/>
      <c r="E763" s="16"/>
      <c r="F763" s="16"/>
      <c r="G763" s="16"/>
      <c r="H763" s="16"/>
      <c r="I763" s="16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>
      <c r="A764" s="1"/>
      <c r="B764" s="1"/>
      <c r="C764" s="16"/>
      <c r="D764" s="16"/>
      <c r="E764" s="16"/>
      <c r="F764" s="16"/>
      <c r="G764" s="16"/>
      <c r="H764" s="16"/>
      <c r="I764" s="16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>
      <c r="A765" s="1"/>
      <c r="B765" s="1"/>
      <c r="C765" s="16"/>
      <c r="D765" s="16"/>
      <c r="E765" s="16"/>
      <c r="F765" s="16"/>
      <c r="G765" s="16"/>
      <c r="H765" s="16"/>
      <c r="I765" s="16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>
      <c r="A766" s="1"/>
      <c r="B766" s="1"/>
      <c r="C766" s="16"/>
      <c r="D766" s="16"/>
      <c r="E766" s="16"/>
      <c r="F766" s="16"/>
      <c r="G766" s="16"/>
      <c r="H766" s="16"/>
      <c r="I766" s="16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>
      <c r="A767" s="1"/>
      <c r="B767" s="1"/>
      <c r="C767" s="16"/>
      <c r="D767" s="16"/>
      <c r="E767" s="16"/>
      <c r="F767" s="16"/>
      <c r="G767" s="16"/>
      <c r="H767" s="16"/>
      <c r="I767" s="16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>
      <c r="A768" s="1"/>
      <c r="B768" s="1"/>
      <c r="C768" s="16"/>
      <c r="D768" s="16"/>
      <c r="E768" s="16"/>
      <c r="F768" s="16"/>
      <c r="G768" s="16"/>
      <c r="H768" s="16"/>
      <c r="I768" s="16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>
      <c r="A769" s="1"/>
      <c r="B769" s="1"/>
      <c r="C769" s="16"/>
      <c r="D769" s="16"/>
      <c r="E769" s="16"/>
      <c r="F769" s="16"/>
      <c r="G769" s="16"/>
      <c r="H769" s="16"/>
      <c r="I769" s="16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>
      <c r="A770" s="1"/>
      <c r="B770" s="1"/>
      <c r="C770" s="16"/>
      <c r="D770" s="16"/>
      <c r="E770" s="16"/>
      <c r="F770" s="16"/>
      <c r="G770" s="16"/>
      <c r="H770" s="16"/>
      <c r="I770" s="16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>
      <c r="A771" s="1"/>
      <c r="B771" s="1"/>
      <c r="C771" s="16"/>
      <c r="D771" s="16"/>
      <c r="E771" s="16"/>
      <c r="F771" s="16"/>
      <c r="G771" s="16"/>
      <c r="H771" s="16"/>
      <c r="I771" s="16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>
      <c r="A772" s="1"/>
      <c r="B772" s="1"/>
      <c r="C772" s="16"/>
      <c r="D772" s="16"/>
      <c r="E772" s="16"/>
      <c r="F772" s="16"/>
      <c r="G772" s="16"/>
      <c r="H772" s="16"/>
      <c r="I772" s="16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>
      <c r="A773" s="1"/>
      <c r="B773" s="1"/>
      <c r="C773" s="16"/>
      <c r="D773" s="16"/>
      <c r="E773" s="16"/>
      <c r="F773" s="16"/>
      <c r="G773" s="16"/>
      <c r="H773" s="16"/>
      <c r="I773" s="16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>
      <c r="A774" s="1"/>
      <c r="B774" s="1"/>
      <c r="C774" s="16"/>
      <c r="D774" s="16"/>
      <c r="E774" s="16"/>
      <c r="F774" s="16"/>
      <c r="G774" s="16"/>
      <c r="H774" s="16"/>
      <c r="I774" s="16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>
      <c r="A775" s="1"/>
      <c r="B775" s="1"/>
      <c r="C775" s="16"/>
      <c r="D775" s="16"/>
      <c r="E775" s="16"/>
      <c r="F775" s="16"/>
      <c r="G775" s="16"/>
      <c r="H775" s="16"/>
      <c r="I775" s="16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>
      <c r="A776" s="1"/>
      <c r="B776" s="1"/>
      <c r="C776" s="16"/>
      <c r="D776" s="16"/>
      <c r="E776" s="16"/>
      <c r="F776" s="16"/>
      <c r="G776" s="16"/>
      <c r="H776" s="16"/>
      <c r="I776" s="16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>
      <c r="A777" s="1"/>
      <c r="B777" s="1"/>
      <c r="C777" s="16"/>
      <c r="D777" s="16"/>
      <c r="E777" s="16"/>
      <c r="F777" s="16"/>
      <c r="G777" s="16"/>
      <c r="H777" s="16"/>
      <c r="I777" s="16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>
      <c r="A778" s="1"/>
      <c r="B778" s="1"/>
      <c r="C778" s="16"/>
      <c r="D778" s="16"/>
      <c r="E778" s="16"/>
      <c r="F778" s="16"/>
      <c r="G778" s="16"/>
      <c r="H778" s="16"/>
      <c r="I778" s="16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>
      <c r="A779" s="1"/>
      <c r="B779" s="1"/>
      <c r="C779" s="16"/>
      <c r="D779" s="16"/>
      <c r="E779" s="16"/>
      <c r="F779" s="16"/>
      <c r="G779" s="16"/>
      <c r="H779" s="16"/>
      <c r="I779" s="16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>
      <c r="A780" s="1"/>
      <c r="B780" s="1"/>
      <c r="C780" s="16"/>
      <c r="D780" s="16"/>
      <c r="E780" s="16"/>
      <c r="F780" s="16"/>
      <c r="G780" s="16"/>
      <c r="H780" s="16"/>
      <c r="I780" s="16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>
      <c r="A781" s="1"/>
      <c r="B781" s="1"/>
      <c r="C781" s="16"/>
      <c r="D781" s="16"/>
      <c r="E781" s="16"/>
      <c r="F781" s="16"/>
      <c r="G781" s="16"/>
      <c r="H781" s="16"/>
      <c r="I781" s="16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>
      <c r="A782" s="1"/>
      <c r="B782" s="1"/>
      <c r="C782" s="16"/>
      <c r="D782" s="16"/>
      <c r="E782" s="16"/>
      <c r="F782" s="16"/>
      <c r="G782" s="16"/>
      <c r="H782" s="16"/>
      <c r="I782" s="16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>
      <c r="A783" s="1"/>
      <c r="B783" s="1"/>
      <c r="C783" s="16"/>
      <c r="D783" s="16"/>
      <c r="E783" s="16"/>
      <c r="F783" s="16"/>
      <c r="G783" s="16"/>
      <c r="H783" s="16"/>
      <c r="I783" s="16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>
      <c r="A784" s="1"/>
      <c r="B784" s="1"/>
      <c r="C784" s="16"/>
      <c r="D784" s="16"/>
      <c r="E784" s="16"/>
      <c r="F784" s="16"/>
      <c r="G784" s="16"/>
      <c r="H784" s="16"/>
      <c r="I784" s="16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>
      <c r="A785" s="1"/>
      <c r="B785" s="1"/>
      <c r="C785" s="16"/>
      <c r="D785" s="16"/>
      <c r="E785" s="16"/>
      <c r="F785" s="16"/>
      <c r="G785" s="16"/>
      <c r="H785" s="16"/>
      <c r="I785" s="16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>
      <c r="A786" s="1"/>
      <c r="B786" s="1"/>
      <c r="C786" s="16"/>
      <c r="D786" s="16"/>
      <c r="E786" s="16"/>
      <c r="F786" s="16"/>
      <c r="G786" s="16"/>
      <c r="H786" s="16"/>
      <c r="I786" s="16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>
      <c r="A787" s="1"/>
      <c r="B787" s="1"/>
      <c r="C787" s="16"/>
      <c r="D787" s="16"/>
      <c r="E787" s="16"/>
      <c r="F787" s="16"/>
      <c r="G787" s="16"/>
      <c r="H787" s="16"/>
      <c r="I787" s="16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>
      <c r="A788" s="1"/>
      <c r="B788" s="1"/>
      <c r="C788" s="16"/>
      <c r="D788" s="16"/>
      <c r="E788" s="16"/>
      <c r="F788" s="16"/>
      <c r="G788" s="16"/>
      <c r="H788" s="16"/>
      <c r="I788" s="16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>
      <c r="A789" s="1"/>
      <c r="B789" s="1"/>
      <c r="C789" s="16"/>
      <c r="D789" s="16"/>
      <c r="E789" s="16"/>
      <c r="F789" s="16"/>
      <c r="G789" s="16"/>
      <c r="H789" s="16"/>
      <c r="I789" s="16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>
      <c r="A790" s="1"/>
      <c r="B790" s="1"/>
      <c r="C790" s="16"/>
      <c r="D790" s="16"/>
      <c r="E790" s="16"/>
      <c r="F790" s="16"/>
      <c r="G790" s="16"/>
      <c r="H790" s="16"/>
      <c r="I790" s="16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>
      <c r="A791" s="1"/>
      <c r="B791" s="1"/>
      <c r="C791" s="16"/>
      <c r="D791" s="16"/>
      <c r="E791" s="16"/>
      <c r="F791" s="16"/>
      <c r="G791" s="16"/>
      <c r="H791" s="16"/>
      <c r="I791" s="16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>
      <c r="A792" s="1"/>
      <c r="B792" s="1"/>
      <c r="C792" s="16"/>
      <c r="D792" s="16"/>
      <c r="E792" s="16"/>
      <c r="F792" s="16"/>
      <c r="G792" s="16"/>
      <c r="H792" s="16"/>
      <c r="I792" s="16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>
      <c r="A793" s="1"/>
      <c r="B793" s="1"/>
      <c r="C793" s="16"/>
      <c r="D793" s="16"/>
      <c r="E793" s="16"/>
      <c r="F793" s="16"/>
      <c r="G793" s="16"/>
      <c r="H793" s="16"/>
      <c r="I793" s="16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>
      <c r="A794" s="1"/>
      <c r="B794" s="1"/>
      <c r="C794" s="16"/>
      <c r="D794" s="16"/>
      <c r="E794" s="16"/>
      <c r="F794" s="16"/>
      <c r="G794" s="16"/>
      <c r="H794" s="16"/>
      <c r="I794" s="16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>
      <c r="A795" s="1"/>
      <c r="B795" s="1"/>
      <c r="C795" s="16"/>
      <c r="D795" s="16"/>
      <c r="E795" s="16"/>
      <c r="F795" s="16"/>
      <c r="G795" s="16"/>
      <c r="H795" s="16"/>
      <c r="I795" s="16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>
      <c r="A796" s="1"/>
      <c r="B796" s="1"/>
      <c r="C796" s="16"/>
      <c r="D796" s="16"/>
      <c r="E796" s="16"/>
      <c r="F796" s="16"/>
      <c r="G796" s="16"/>
      <c r="H796" s="16"/>
      <c r="I796" s="16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>
      <c r="A797" s="1"/>
      <c r="B797" s="1"/>
      <c r="C797" s="16"/>
      <c r="D797" s="16"/>
      <c r="E797" s="16"/>
      <c r="F797" s="16"/>
      <c r="G797" s="16"/>
      <c r="H797" s="16"/>
      <c r="I797" s="16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>
      <c r="A798" s="1"/>
      <c r="B798" s="1"/>
      <c r="C798" s="16"/>
      <c r="D798" s="16"/>
      <c r="E798" s="16"/>
      <c r="F798" s="16"/>
      <c r="G798" s="16"/>
      <c r="H798" s="16"/>
      <c r="I798" s="16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>
      <c r="A799" s="1"/>
      <c r="B799" s="1"/>
      <c r="C799" s="16"/>
      <c r="D799" s="16"/>
      <c r="E799" s="16"/>
      <c r="F799" s="16"/>
      <c r="G799" s="16"/>
      <c r="H799" s="16"/>
      <c r="I799" s="16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>
      <c r="A800" s="1"/>
      <c r="B800" s="1"/>
      <c r="C800" s="16"/>
      <c r="D800" s="16"/>
      <c r="E800" s="16"/>
      <c r="F800" s="16"/>
      <c r="G800" s="16"/>
      <c r="H800" s="16"/>
      <c r="I800" s="16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>
      <c r="A801" s="1"/>
      <c r="B801" s="1"/>
      <c r="C801" s="16"/>
      <c r="D801" s="16"/>
      <c r="E801" s="16"/>
      <c r="F801" s="16"/>
      <c r="G801" s="16"/>
      <c r="H801" s="16"/>
      <c r="I801" s="16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>
      <c r="A802" s="1"/>
      <c r="B802" s="1"/>
      <c r="C802" s="16"/>
      <c r="D802" s="16"/>
      <c r="E802" s="16"/>
      <c r="F802" s="16"/>
      <c r="G802" s="16"/>
      <c r="H802" s="16"/>
      <c r="I802" s="16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>
      <c r="A803" s="1"/>
      <c r="B803" s="1"/>
      <c r="C803" s="16"/>
      <c r="D803" s="16"/>
      <c r="E803" s="16"/>
      <c r="F803" s="16"/>
      <c r="G803" s="16"/>
      <c r="H803" s="16"/>
      <c r="I803" s="16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>
      <c r="A804" s="1"/>
      <c r="B804" s="1"/>
      <c r="C804" s="16"/>
      <c r="D804" s="16"/>
      <c r="E804" s="16"/>
      <c r="F804" s="16"/>
      <c r="G804" s="16"/>
      <c r="H804" s="16"/>
      <c r="I804" s="16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>
      <c r="A805" s="1"/>
      <c r="B805" s="1"/>
      <c r="C805" s="16"/>
      <c r="D805" s="16"/>
      <c r="E805" s="16"/>
      <c r="F805" s="16"/>
      <c r="G805" s="16"/>
      <c r="H805" s="16"/>
      <c r="I805" s="16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>
      <c r="A806" s="1"/>
      <c r="B806" s="1"/>
      <c r="C806" s="16"/>
      <c r="D806" s="16"/>
      <c r="E806" s="16"/>
      <c r="F806" s="16"/>
      <c r="G806" s="16"/>
      <c r="H806" s="16"/>
      <c r="I806" s="16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>
      <c r="A807" s="1"/>
      <c r="B807" s="1"/>
      <c r="C807" s="16"/>
      <c r="D807" s="16"/>
      <c r="E807" s="16"/>
      <c r="F807" s="16"/>
      <c r="G807" s="16"/>
      <c r="H807" s="16"/>
      <c r="I807" s="16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>
      <c r="A808" s="1"/>
      <c r="B808" s="1"/>
      <c r="C808" s="16"/>
      <c r="D808" s="16"/>
      <c r="E808" s="16"/>
      <c r="F808" s="16"/>
      <c r="G808" s="16"/>
      <c r="H808" s="16"/>
      <c r="I808" s="16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>
      <c r="A809" s="1"/>
      <c r="B809" s="1"/>
      <c r="C809" s="16"/>
      <c r="D809" s="16"/>
      <c r="E809" s="16"/>
      <c r="F809" s="16"/>
      <c r="G809" s="16"/>
      <c r="H809" s="16"/>
      <c r="I809" s="16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>
      <c r="A810" s="1"/>
      <c r="B810" s="1"/>
      <c r="C810" s="16"/>
      <c r="D810" s="16"/>
      <c r="E810" s="16"/>
      <c r="F810" s="16"/>
      <c r="G810" s="16"/>
      <c r="H810" s="16"/>
      <c r="I810" s="16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>
      <c r="A811" s="1"/>
      <c r="B811" s="1"/>
      <c r="C811" s="16"/>
      <c r="D811" s="16"/>
      <c r="E811" s="16"/>
      <c r="F811" s="16"/>
      <c r="G811" s="16"/>
      <c r="H811" s="16"/>
      <c r="I811" s="16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>
      <c r="A812" s="1"/>
      <c r="B812" s="1"/>
      <c r="C812" s="16"/>
      <c r="D812" s="16"/>
      <c r="E812" s="16"/>
      <c r="F812" s="16"/>
      <c r="G812" s="16"/>
      <c r="H812" s="16"/>
      <c r="I812" s="16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>
      <c r="A813" s="1"/>
      <c r="B813" s="1"/>
      <c r="C813" s="16"/>
      <c r="D813" s="16"/>
      <c r="E813" s="16"/>
      <c r="F813" s="16"/>
      <c r="G813" s="16"/>
      <c r="H813" s="16"/>
      <c r="I813" s="16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>
      <c r="A814" s="1"/>
      <c r="B814" s="1"/>
      <c r="C814" s="16"/>
      <c r="D814" s="16"/>
      <c r="E814" s="16"/>
      <c r="F814" s="16"/>
      <c r="G814" s="16"/>
      <c r="H814" s="16"/>
      <c r="I814" s="16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>
      <c r="A815" s="1"/>
      <c r="B815" s="1"/>
      <c r="C815" s="16"/>
      <c r="D815" s="16"/>
      <c r="E815" s="16"/>
      <c r="F815" s="16"/>
      <c r="G815" s="16"/>
      <c r="H815" s="16"/>
      <c r="I815" s="16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>
      <c r="A816" s="1"/>
      <c r="B816" s="1"/>
      <c r="C816" s="16"/>
      <c r="D816" s="16"/>
      <c r="E816" s="16"/>
      <c r="F816" s="16"/>
      <c r="G816" s="16"/>
      <c r="H816" s="16"/>
      <c r="I816" s="16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>
      <c r="A817" s="1"/>
      <c r="B817" s="1"/>
      <c r="C817" s="16"/>
      <c r="D817" s="16"/>
      <c r="E817" s="16"/>
      <c r="F817" s="16"/>
      <c r="G817" s="16"/>
      <c r="H817" s="16"/>
      <c r="I817" s="16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>
      <c r="A818" s="1"/>
      <c r="B818" s="1"/>
      <c r="C818" s="16"/>
      <c r="D818" s="16"/>
      <c r="E818" s="16"/>
      <c r="F818" s="16"/>
      <c r="G818" s="16"/>
      <c r="H818" s="16"/>
      <c r="I818" s="16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>
      <c r="A819" s="1"/>
      <c r="B819" s="1"/>
      <c r="C819" s="16"/>
      <c r="D819" s="16"/>
      <c r="E819" s="16"/>
      <c r="F819" s="16"/>
      <c r="G819" s="16"/>
      <c r="H819" s="16"/>
      <c r="I819" s="16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>
      <c r="A820" s="1"/>
      <c r="B820" s="1"/>
      <c r="C820" s="16"/>
      <c r="D820" s="16"/>
      <c r="E820" s="16"/>
      <c r="F820" s="16"/>
      <c r="G820" s="16"/>
      <c r="H820" s="16"/>
      <c r="I820" s="16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>
      <c r="A821" s="1"/>
      <c r="B821" s="1"/>
      <c r="C821" s="16"/>
      <c r="D821" s="16"/>
      <c r="E821" s="16"/>
      <c r="F821" s="16"/>
      <c r="G821" s="16"/>
      <c r="H821" s="16"/>
      <c r="I821" s="16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>
      <c r="A822" s="1"/>
      <c r="B822" s="1"/>
      <c r="C822" s="16"/>
      <c r="D822" s="16"/>
      <c r="E822" s="16"/>
      <c r="F822" s="16"/>
      <c r="G822" s="16"/>
      <c r="H822" s="16"/>
      <c r="I822" s="16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>
      <c r="A823" s="1"/>
      <c r="B823" s="1"/>
      <c r="C823" s="16"/>
      <c r="D823" s="16"/>
      <c r="E823" s="16"/>
      <c r="F823" s="16"/>
      <c r="G823" s="16"/>
      <c r="H823" s="16"/>
      <c r="I823" s="16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>
      <c r="A824" s="1"/>
      <c r="B824" s="1"/>
      <c r="C824" s="16"/>
      <c r="D824" s="16"/>
      <c r="E824" s="16"/>
      <c r="F824" s="16"/>
      <c r="G824" s="16"/>
      <c r="H824" s="16"/>
      <c r="I824" s="16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>
      <c r="A825" s="1"/>
      <c r="B825" s="1"/>
      <c r="C825" s="16"/>
      <c r="D825" s="16"/>
      <c r="E825" s="16"/>
      <c r="F825" s="16"/>
      <c r="G825" s="16"/>
      <c r="H825" s="16"/>
      <c r="I825" s="16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>
      <c r="A826" s="1"/>
      <c r="B826" s="1"/>
      <c r="C826" s="16"/>
      <c r="D826" s="16"/>
      <c r="E826" s="16"/>
      <c r="F826" s="16"/>
      <c r="G826" s="16"/>
      <c r="H826" s="16"/>
      <c r="I826" s="16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>
      <c r="A827" s="1"/>
      <c r="B827" s="1"/>
      <c r="C827" s="16"/>
      <c r="D827" s="16"/>
      <c r="E827" s="16"/>
      <c r="F827" s="16"/>
      <c r="G827" s="16"/>
      <c r="H827" s="16"/>
      <c r="I827" s="16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>
      <c r="A828" s="1"/>
      <c r="B828" s="1"/>
      <c r="C828" s="16"/>
      <c r="D828" s="16"/>
      <c r="E828" s="16"/>
      <c r="F828" s="16"/>
      <c r="G828" s="16"/>
      <c r="H828" s="16"/>
      <c r="I828" s="16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>
      <c r="A829" s="1"/>
      <c r="B829" s="1"/>
      <c r="C829" s="16"/>
      <c r="D829" s="16"/>
      <c r="E829" s="16"/>
      <c r="F829" s="16"/>
      <c r="G829" s="16"/>
      <c r="H829" s="16"/>
      <c r="I829" s="16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>
      <c r="A830" s="1"/>
      <c r="B830" s="1"/>
      <c r="C830" s="16"/>
      <c r="D830" s="16"/>
      <c r="E830" s="16"/>
      <c r="F830" s="16"/>
      <c r="G830" s="16"/>
      <c r="H830" s="16"/>
      <c r="I830" s="16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>
      <c r="A831" s="1"/>
      <c r="B831" s="1"/>
      <c r="C831" s="16"/>
      <c r="D831" s="16"/>
      <c r="E831" s="16"/>
      <c r="F831" s="16"/>
      <c r="G831" s="16"/>
      <c r="H831" s="16"/>
      <c r="I831" s="16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>
      <c r="A832" s="1"/>
      <c r="B832" s="1"/>
      <c r="C832" s="16"/>
      <c r="D832" s="16"/>
      <c r="E832" s="16"/>
      <c r="F832" s="16"/>
      <c r="G832" s="16"/>
      <c r="H832" s="16"/>
      <c r="I832" s="16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>
      <c r="A833" s="1"/>
      <c r="B833" s="1"/>
      <c r="C833" s="16"/>
      <c r="D833" s="16"/>
      <c r="E833" s="16"/>
      <c r="F833" s="16"/>
      <c r="G833" s="16"/>
      <c r="H833" s="16"/>
      <c r="I833" s="16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>
      <c r="A834" s="1"/>
      <c r="B834" s="1"/>
      <c r="C834" s="16"/>
      <c r="D834" s="16"/>
      <c r="E834" s="16"/>
      <c r="F834" s="16"/>
      <c r="G834" s="16"/>
      <c r="H834" s="16"/>
      <c r="I834" s="16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>
      <c r="A835" s="1"/>
      <c r="B835" s="1"/>
      <c r="C835" s="16"/>
      <c r="D835" s="16"/>
      <c r="E835" s="16"/>
      <c r="F835" s="16"/>
      <c r="G835" s="16"/>
      <c r="H835" s="16"/>
      <c r="I835" s="16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>
      <c r="A836" s="1"/>
      <c r="B836" s="1"/>
      <c r="C836" s="16"/>
      <c r="D836" s="16"/>
      <c r="E836" s="16"/>
      <c r="F836" s="16"/>
      <c r="G836" s="16"/>
      <c r="H836" s="16"/>
      <c r="I836" s="16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>
      <c r="A837" s="1"/>
      <c r="B837" s="1"/>
      <c r="C837" s="16"/>
      <c r="D837" s="16"/>
      <c r="E837" s="16"/>
      <c r="F837" s="16"/>
      <c r="G837" s="16"/>
      <c r="H837" s="16"/>
      <c r="I837" s="16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>
      <c r="A838" s="1"/>
      <c r="B838" s="1"/>
      <c r="C838" s="16"/>
      <c r="D838" s="16"/>
      <c r="E838" s="16"/>
      <c r="F838" s="16"/>
      <c r="G838" s="16"/>
      <c r="H838" s="16"/>
      <c r="I838" s="16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>
      <c r="A839" s="1"/>
      <c r="B839" s="1"/>
      <c r="C839" s="16"/>
      <c r="D839" s="16"/>
      <c r="E839" s="16"/>
      <c r="F839" s="16"/>
      <c r="G839" s="16"/>
      <c r="H839" s="16"/>
      <c r="I839" s="16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>
      <c r="A840" s="1"/>
      <c r="B840" s="1"/>
      <c r="C840" s="16"/>
      <c r="D840" s="16"/>
      <c r="E840" s="16"/>
      <c r="F840" s="16"/>
      <c r="G840" s="16"/>
      <c r="H840" s="16"/>
      <c r="I840" s="16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>
      <c r="A841" s="1"/>
      <c r="B841" s="1"/>
      <c r="C841" s="16"/>
      <c r="D841" s="16"/>
      <c r="E841" s="16"/>
      <c r="F841" s="16"/>
      <c r="G841" s="16"/>
      <c r="H841" s="16"/>
      <c r="I841" s="16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>
      <c r="A842" s="1"/>
      <c r="B842" s="1"/>
      <c r="C842" s="16"/>
      <c r="D842" s="16"/>
      <c r="E842" s="16"/>
      <c r="F842" s="16"/>
      <c r="G842" s="16"/>
      <c r="H842" s="16"/>
      <c r="I842" s="16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>
      <c r="A843" s="1"/>
      <c r="B843" s="1"/>
      <c r="C843" s="16"/>
      <c r="D843" s="16"/>
      <c r="E843" s="16"/>
      <c r="F843" s="16"/>
      <c r="G843" s="16"/>
      <c r="H843" s="16"/>
      <c r="I843" s="16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>
      <c r="A844" s="1"/>
      <c r="B844" s="1"/>
      <c r="C844" s="16"/>
      <c r="D844" s="16"/>
      <c r="E844" s="16"/>
      <c r="F844" s="16"/>
      <c r="G844" s="16"/>
      <c r="H844" s="16"/>
      <c r="I844" s="16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>
      <c r="A845" s="1"/>
      <c r="B845" s="1"/>
      <c r="C845" s="16"/>
      <c r="D845" s="16"/>
      <c r="E845" s="16"/>
      <c r="F845" s="16"/>
      <c r="G845" s="16"/>
      <c r="H845" s="16"/>
      <c r="I845" s="16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>
      <c r="A846" s="1"/>
      <c r="B846" s="1"/>
      <c r="C846" s="16"/>
      <c r="D846" s="16"/>
      <c r="E846" s="16"/>
      <c r="F846" s="16"/>
      <c r="G846" s="16"/>
      <c r="H846" s="16"/>
      <c r="I846" s="16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>
      <c r="A847" s="1"/>
      <c r="B847" s="1"/>
      <c r="C847" s="16"/>
      <c r="D847" s="16"/>
      <c r="E847" s="16"/>
      <c r="F847" s="16"/>
      <c r="G847" s="16"/>
      <c r="H847" s="16"/>
      <c r="I847" s="16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>
      <c r="A848" s="1"/>
      <c r="B848" s="1"/>
      <c r="C848" s="16"/>
      <c r="D848" s="16"/>
      <c r="E848" s="16"/>
      <c r="F848" s="16"/>
      <c r="G848" s="16"/>
      <c r="H848" s="16"/>
      <c r="I848" s="16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>
      <c r="A849" s="1"/>
      <c r="B849" s="1"/>
      <c r="C849" s="16"/>
      <c r="D849" s="16"/>
      <c r="E849" s="16"/>
      <c r="F849" s="16"/>
      <c r="G849" s="16"/>
      <c r="H849" s="16"/>
      <c r="I849" s="16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>
      <c r="A850" s="1"/>
      <c r="B850" s="1"/>
      <c r="C850" s="16"/>
      <c r="D850" s="16"/>
      <c r="E850" s="16"/>
      <c r="F850" s="16"/>
      <c r="G850" s="16"/>
      <c r="H850" s="16"/>
      <c r="I850" s="16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>
      <c r="A851" s="1"/>
      <c r="B851" s="1"/>
      <c r="C851" s="16"/>
      <c r="D851" s="16"/>
      <c r="E851" s="16"/>
      <c r="F851" s="16"/>
      <c r="G851" s="16"/>
      <c r="H851" s="16"/>
      <c r="I851" s="16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>
      <c r="A852" s="1"/>
      <c r="B852" s="1"/>
      <c r="C852" s="16"/>
      <c r="D852" s="16"/>
      <c r="E852" s="16"/>
      <c r="F852" s="16"/>
      <c r="G852" s="16"/>
      <c r="H852" s="16"/>
      <c r="I852" s="16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>
      <c r="A853" s="1"/>
      <c r="B853" s="1"/>
      <c r="C853" s="16"/>
      <c r="D853" s="16"/>
      <c r="E853" s="16"/>
      <c r="F853" s="16"/>
      <c r="G853" s="16"/>
      <c r="H853" s="16"/>
      <c r="I853" s="16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>
      <c r="A854" s="1"/>
      <c r="B854" s="1"/>
      <c r="C854" s="16"/>
      <c r="D854" s="16"/>
      <c r="E854" s="16"/>
      <c r="F854" s="16"/>
      <c r="G854" s="16"/>
      <c r="H854" s="16"/>
      <c r="I854" s="16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>
      <c r="A855" s="1"/>
      <c r="B855" s="1"/>
      <c r="C855" s="16"/>
      <c r="D855" s="16"/>
      <c r="E855" s="16"/>
      <c r="F855" s="16"/>
      <c r="G855" s="16"/>
      <c r="H855" s="16"/>
      <c r="I855" s="16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>
      <c r="A856" s="1"/>
      <c r="B856" s="1"/>
      <c r="C856" s="16"/>
      <c r="D856" s="16"/>
      <c r="E856" s="16"/>
      <c r="F856" s="16"/>
      <c r="G856" s="16"/>
      <c r="H856" s="16"/>
      <c r="I856" s="16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>
      <c r="A857" s="1"/>
      <c r="B857" s="1"/>
      <c r="C857" s="16"/>
      <c r="D857" s="16"/>
      <c r="E857" s="16"/>
      <c r="F857" s="16"/>
      <c r="G857" s="16"/>
      <c r="H857" s="16"/>
      <c r="I857" s="16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>
      <c r="A858" s="1"/>
      <c r="B858" s="1"/>
      <c r="C858" s="16"/>
      <c r="D858" s="16"/>
      <c r="E858" s="16"/>
      <c r="F858" s="16"/>
      <c r="G858" s="16"/>
      <c r="H858" s="16"/>
      <c r="I858" s="16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>
      <c r="A859" s="1"/>
      <c r="B859" s="1"/>
      <c r="C859" s="16"/>
      <c r="D859" s="16"/>
      <c r="E859" s="16"/>
      <c r="F859" s="16"/>
      <c r="G859" s="16"/>
      <c r="H859" s="16"/>
      <c r="I859" s="16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>
      <c r="A860" s="1"/>
      <c r="B860" s="1"/>
      <c r="C860" s="16"/>
      <c r="D860" s="16"/>
      <c r="E860" s="16"/>
      <c r="F860" s="16"/>
      <c r="G860" s="16"/>
      <c r="H860" s="16"/>
      <c r="I860" s="16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>
      <c r="A861" s="1"/>
      <c r="B861" s="1"/>
      <c r="C861" s="16"/>
      <c r="D861" s="16"/>
      <c r="E861" s="16"/>
      <c r="F861" s="16"/>
      <c r="G861" s="16"/>
      <c r="H861" s="16"/>
      <c r="I861" s="16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>
      <c r="A862" s="1"/>
      <c r="B862" s="1"/>
      <c r="C862" s="16"/>
      <c r="D862" s="16"/>
      <c r="E862" s="16"/>
      <c r="F862" s="16"/>
      <c r="G862" s="16"/>
      <c r="H862" s="16"/>
      <c r="I862" s="16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>
      <c r="A863" s="1"/>
      <c r="B863" s="1"/>
      <c r="C863" s="16"/>
      <c r="D863" s="16"/>
      <c r="E863" s="16"/>
      <c r="F863" s="16"/>
      <c r="G863" s="16"/>
      <c r="H863" s="16"/>
      <c r="I863" s="16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>
      <c r="A864" s="1"/>
      <c r="B864" s="1"/>
      <c r="C864" s="16"/>
      <c r="D864" s="16"/>
      <c r="E864" s="16"/>
      <c r="F864" s="16"/>
      <c r="G864" s="16"/>
      <c r="H864" s="16"/>
      <c r="I864" s="16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>
      <c r="A865" s="1"/>
      <c r="B865" s="1"/>
      <c r="C865" s="16"/>
      <c r="D865" s="16"/>
      <c r="E865" s="16"/>
      <c r="F865" s="16"/>
      <c r="G865" s="16"/>
      <c r="H865" s="16"/>
      <c r="I865" s="16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>
      <c r="A866" s="1"/>
      <c r="B866" s="1"/>
      <c r="C866" s="16"/>
      <c r="D866" s="16"/>
      <c r="E866" s="16"/>
      <c r="F866" s="16"/>
      <c r="G866" s="16"/>
      <c r="H866" s="16"/>
      <c r="I866" s="16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>
      <c r="A867" s="1"/>
      <c r="B867" s="1"/>
      <c r="C867" s="16"/>
      <c r="D867" s="16"/>
      <c r="E867" s="16"/>
      <c r="F867" s="16"/>
      <c r="G867" s="16"/>
      <c r="H867" s="16"/>
      <c r="I867" s="16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>
      <c r="A868" s="1"/>
      <c r="B868" s="1"/>
      <c r="C868" s="16"/>
      <c r="D868" s="16"/>
      <c r="E868" s="16"/>
      <c r="F868" s="16"/>
      <c r="G868" s="16"/>
      <c r="H868" s="16"/>
      <c r="I868" s="16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>
      <c r="A869" s="1"/>
      <c r="B869" s="1"/>
      <c r="C869" s="16"/>
      <c r="D869" s="16"/>
      <c r="E869" s="16"/>
      <c r="F869" s="16"/>
      <c r="G869" s="16"/>
      <c r="H869" s="16"/>
      <c r="I869" s="16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>
      <c r="A870" s="1"/>
      <c r="B870" s="1"/>
      <c r="C870" s="16"/>
      <c r="D870" s="16"/>
      <c r="E870" s="16"/>
      <c r="F870" s="16"/>
      <c r="G870" s="16"/>
      <c r="H870" s="16"/>
      <c r="I870" s="16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>
      <c r="A871" s="1"/>
      <c r="B871" s="1"/>
      <c r="C871" s="16"/>
      <c r="D871" s="16"/>
      <c r="E871" s="16"/>
      <c r="F871" s="16"/>
      <c r="G871" s="16"/>
      <c r="H871" s="16"/>
      <c r="I871" s="16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>
      <c r="A872" s="1"/>
      <c r="B872" s="1"/>
      <c r="C872" s="16"/>
      <c r="D872" s="16"/>
      <c r="E872" s="16"/>
      <c r="F872" s="16"/>
      <c r="G872" s="16"/>
      <c r="H872" s="16"/>
      <c r="I872" s="16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>
      <c r="A873" s="1"/>
      <c r="B873" s="1"/>
      <c r="C873" s="16"/>
      <c r="D873" s="16"/>
      <c r="E873" s="16"/>
      <c r="F873" s="16"/>
      <c r="G873" s="16"/>
      <c r="H873" s="16"/>
      <c r="I873" s="16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>
      <c r="A874" s="1"/>
      <c r="B874" s="1"/>
      <c r="C874" s="16"/>
      <c r="D874" s="16"/>
      <c r="E874" s="16"/>
      <c r="F874" s="16"/>
      <c r="G874" s="16"/>
      <c r="H874" s="16"/>
      <c r="I874" s="16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>
      <c r="A875" s="1"/>
      <c r="B875" s="1"/>
      <c r="C875" s="16"/>
      <c r="D875" s="16"/>
      <c r="E875" s="16"/>
      <c r="F875" s="16"/>
      <c r="G875" s="16"/>
      <c r="H875" s="16"/>
      <c r="I875" s="16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>
      <c r="A876" s="1"/>
      <c r="B876" s="1"/>
      <c r="C876" s="16"/>
      <c r="D876" s="16"/>
      <c r="E876" s="16"/>
      <c r="F876" s="16"/>
      <c r="G876" s="16"/>
      <c r="H876" s="16"/>
      <c r="I876" s="16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>
      <c r="A877" s="1"/>
      <c r="B877" s="1"/>
      <c r="C877" s="16"/>
      <c r="D877" s="16"/>
      <c r="E877" s="16"/>
      <c r="F877" s="16"/>
      <c r="G877" s="16"/>
      <c r="H877" s="16"/>
      <c r="I877" s="16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>
      <c r="A878" s="1"/>
      <c r="B878" s="1"/>
      <c r="C878" s="16"/>
      <c r="D878" s="16"/>
      <c r="E878" s="16"/>
      <c r="F878" s="16"/>
      <c r="G878" s="16"/>
      <c r="H878" s="16"/>
      <c r="I878" s="16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>
      <c r="A879" s="1"/>
      <c r="B879" s="1"/>
      <c r="C879" s="16"/>
      <c r="D879" s="16"/>
      <c r="E879" s="16"/>
      <c r="F879" s="16"/>
      <c r="G879" s="16"/>
      <c r="H879" s="16"/>
      <c r="I879" s="16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>
      <c r="A880" s="1"/>
      <c r="B880" s="1"/>
      <c r="C880" s="16"/>
      <c r="D880" s="16"/>
      <c r="E880" s="16"/>
      <c r="F880" s="16"/>
      <c r="G880" s="16"/>
      <c r="H880" s="16"/>
      <c r="I880" s="16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>
      <c r="A881" s="1"/>
      <c r="B881" s="1"/>
      <c r="C881" s="16"/>
      <c r="D881" s="16"/>
      <c r="E881" s="16"/>
      <c r="F881" s="16"/>
      <c r="G881" s="16"/>
      <c r="H881" s="16"/>
      <c r="I881" s="16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>
      <c r="A882" s="1"/>
      <c r="B882" s="1"/>
      <c r="C882" s="16"/>
      <c r="D882" s="16"/>
      <c r="E882" s="16"/>
      <c r="F882" s="16"/>
      <c r="G882" s="16"/>
      <c r="H882" s="16"/>
      <c r="I882" s="16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>
      <c r="A883" s="1"/>
      <c r="B883" s="1"/>
      <c r="C883" s="16"/>
      <c r="D883" s="16"/>
      <c r="E883" s="16"/>
      <c r="F883" s="16"/>
      <c r="G883" s="16"/>
      <c r="H883" s="16"/>
      <c r="I883" s="16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>
      <c r="A884" s="1"/>
      <c r="B884" s="1"/>
      <c r="C884" s="16"/>
      <c r="D884" s="16"/>
      <c r="E884" s="16"/>
      <c r="F884" s="16"/>
      <c r="G884" s="16"/>
      <c r="H884" s="16"/>
      <c r="I884" s="16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>
      <c r="A885" s="1"/>
      <c r="B885" s="1"/>
      <c r="C885" s="16"/>
      <c r="D885" s="16"/>
      <c r="E885" s="16"/>
      <c r="F885" s="16"/>
      <c r="G885" s="16"/>
      <c r="H885" s="16"/>
      <c r="I885" s="16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>
      <c r="A886" s="1"/>
      <c r="B886" s="1"/>
      <c r="C886" s="16"/>
      <c r="D886" s="16"/>
      <c r="E886" s="16"/>
      <c r="F886" s="16"/>
      <c r="G886" s="16"/>
      <c r="H886" s="16"/>
      <c r="I886" s="16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>
      <c r="A887" s="1"/>
      <c r="B887" s="1"/>
      <c r="C887" s="16"/>
      <c r="D887" s="16"/>
      <c r="E887" s="16"/>
      <c r="F887" s="16"/>
      <c r="G887" s="16"/>
      <c r="H887" s="16"/>
      <c r="I887" s="16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>
      <c r="A888" s="1"/>
      <c r="B888" s="1"/>
      <c r="C888" s="16"/>
      <c r="D888" s="16"/>
      <c r="E888" s="16"/>
      <c r="F888" s="16"/>
      <c r="G888" s="16"/>
      <c r="H888" s="16"/>
      <c r="I888" s="16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>
      <c r="A889" s="1"/>
      <c r="B889" s="1"/>
      <c r="C889" s="16"/>
      <c r="D889" s="16"/>
      <c r="E889" s="16"/>
      <c r="F889" s="16"/>
      <c r="G889" s="16"/>
      <c r="H889" s="16"/>
      <c r="I889" s="16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>
      <c r="A890" s="1"/>
      <c r="B890" s="1"/>
      <c r="C890" s="16"/>
      <c r="D890" s="16"/>
      <c r="E890" s="16"/>
      <c r="F890" s="16"/>
      <c r="G890" s="16"/>
      <c r="H890" s="16"/>
      <c r="I890" s="16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>
      <c r="A891" s="1"/>
      <c r="B891" s="1"/>
      <c r="C891" s="16"/>
      <c r="D891" s="16"/>
      <c r="E891" s="16"/>
      <c r="F891" s="16"/>
      <c r="G891" s="16"/>
      <c r="H891" s="16"/>
      <c r="I891" s="16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>
      <c r="A892" s="1"/>
      <c r="B892" s="1"/>
      <c r="C892" s="16"/>
      <c r="D892" s="16"/>
      <c r="E892" s="16"/>
      <c r="F892" s="16"/>
      <c r="G892" s="16"/>
      <c r="H892" s="16"/>
      <c r="I892" s="16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>
      <c r="A893" s="1"/>
      <c r="B893" s="1"/>
      <c r="C893" s="16"/>
      <c r="D893" s="16"/>
      <c r="E893" s="16"/>
      <c r="F893" s="16"/>
      <c r="G893" s="16"/>
      <c r="H893" s="16"/>
      <c r="I893" s="16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>
      <c r="A894" s="1"/>
      <c r="B894" s="1"/>
      <c r="C894" s="16"/>
      <c r="D894" s="16"/>
      <c r="E894" s="16"/>
      <c r="F894" s="16"/>
      <c r="G894" s="16"/>
      <c r="H894" s="16"/>
      <c r="I894" s="16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>
      <c r="A895" s="1"/>
      <c r="B895" s="1"/>
      <c r="C895" s="16"/>
      <c r="D895" s="16"/>
      <c r="E895" s="16"/>
      <c r="F895" s="16"/>
      <c r="G895" s="16"/>
      <c r="H895" s="16"/>
      <c r="I895" s="16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>
      <c r="A896" s="1"/>
      <c r="B896" s="1"/>
      <c r="C896" s="16"/>
      <c r="D896" s="16"/>
      <c r="E896" s="16"/>
      <c r="F896" s="16"/>
      <c r="G896" s="16"/>
      <c r="H896" s="16"/>
      <c r="I896" s="16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>
      <c r="A897" s="1"/>
      <c r="B897" s="1"/>
      <c r="C897" s="16"/>
      <c r="D897" s="16"/>
      <c r="E897" s="16"/>
      <c r="F897" s="16"/>
      <c r="G897" s="16"/>
      <c r="H897" s="16"/>
      <c r="I897" s="16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>
      <c r="A898" s="1"/>
      <c r="B898" s="1"/>
      <c r="C898" s="16"/>
      <c r="D898" s="16"/>
      <c r="E898" s="16"/>
      <c r="F898" s="16"/>
      <c r="G898" s="16"/>
      <c r="H898" s="16"/>
      <c r="I898" s="16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>
      <c r="A899" s="1"/>
      <c r="B899" s="1"/>
      <c r="C899" s="16"/>
      <c r="D899" s="16"/>
      <c r="E899" s="16"/>
      <c r="F899" s="16"/>
      <c r="G899" s="16"/>
      <c r="H899" s="16"/>
      <c r="I899" s="16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>
      <c r="A900" s="1"/>
      <c r="B900" s="1"/>
      <c r="C900" s="16"/>
      <c r="D900" s="16"/>
      <c r="E900" s="16"/>
      <c r="F900" s="16"/>
      <c r="G900" s="16"/>
      <c r="H900" s="16"/>
      <c r="I900" s="16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>
      <c r="A901" s="1"/>
      <c r="B901" s="1"/>
      <c r="C901" s="16"/>
      <c r="D901" s="16"/>
      <c r="E901" s="16"/>
      <c r="F901" s="16"/>
      <c r="G901" s="16"/>
      <c r="H901" s="16"/>
      <c r="I901" s="16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>
      <c r="A902" s="1"/>
      <c r="B902" s="1"/>
      <c r="C902" s="16"/>
      <c r="D902" s="16"/>
      <c r="E902" s="16"/>
      <c r="F902" s="16"/>
      <c r="G902" s="16"/>
      <c r="H902" s="16"/>
      <c r="I902" s="16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>
      <c r="A903" s="1"/>
      <c r="B903" s="1"/>
      <c r="C903" s="16"/>
      <c r="D903" s="16"/>
      <c r="E903" s="16"/>
      <c r="F903" s="16"/>
      <c r="G903" s="16"/>
      <c r="H903" s="16"/>
      <c r="I903" s="16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>
      <c r="A904" s="1"/>
      <c r="B904" s="1"/>
      <c r="C904" s="16"/>
      <c r="D904" s="16"/>
      <c r="E904" s="16"/>
      <c r="F904" s="16"/>
      <c r="G904" s="16"/>
      <c r="H904" s="16"/>
      <c r="I904" s="16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>
      <c r="A905" s="1"/>
      <c r="B905" s="1"/>
      <c r="C905" s="16"/>
      <c r="D905" s="16"/>
      <c r="E905" s="16"/>
      <c r="F905" s="16"/>
      <c r="G905" s="16"/>
      <c r="H905" s="16"/>
      <c r="I905" s="16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>
      <c r="A906" s="1"/>
      <c r="B906" s="1"/>
      <c r="C906" s="16"/>
      <c r="D906" s="16"/>
      <c r="E906" s="16"/>
      <c r="F906" s="16"/>
      <c r="G906" s="16"/>
      <c r="H906" s="16"/>
      <c r="I906" s="16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>
      <c r="A907" s="1"/>
      <c r="B907" s="1"/>
      <c r="C907" s="16"/>
      <c r="D907" s="16"/>
      <c r="E907" s="16"/>
      <c r="F907" s="16"/>
      <c r="G907" s="16"/>
      <c r="H907" s="16"/>
      <c r="I907" s="16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>
      <c r="A908" s="1"/>
      <c r="B908" s="1"/>
      <c r="C908" s="16"/>
      <c r="D908" s="16"/>
      <c r="E908" s="16"/>
      <c r="F908" s="16"/>
      <c r="G908" s="16"/>
      <c r="H908" s="16"/>
      <c r="I908" s="16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>
      <c r="A909" s="1"/>
      <c r="B909" s="1"/>
      <c r="C909" s="16"/>
      <c r="D909" s="16"/>
      <c r="E909" s="16"/>
      <c r="F909" s="16"/>
      <c r="G909" s="16"/>
      <c r="H909" s="16"/>
      <c r="I909" s="16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>
      <c r="A910" s="1"/>
      <c r="B910" s="1"/>
      <c r="C910" s="16"/>
      <c r="D910" s="16"/>
      <c r="E910" s="16"/>
      <c r="F910" s="16"/>
      <c r="G910" s="16"/>
      <c r="H910" s="16"/>
      <c r="I910" s="16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>
      <c r="A911" s="1"/>
      <c r="B911" s="1"/>
      <c r="C911" s="16"/>
      <c r="D911" s="16"/>
      <c r="E911" s="16"/>
      <c r="F911" s="16"/>
      <c r="G911" s="16"/>
      <c r="H911" s="16"/>
      <c r="I911" s="16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>
      <c r="A912" s="1"/>
      <c r="B912" s="1"/>
      <c r="C912" s="16"/>
      <c r="D912" s="16"/>
      <c r="E912" s="16"/>
      <c r="F912" s="16"/>
      <c r="G912" s="16"/>
      <c r="H912" s="16"/>
      <c r="I912" s="16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>
      <c r="A913" s="1"/>
      <c r="B913" s="1"/>
      <c r="C913" s="16"/>
      <c r="D913" s="16"/>
      <c r="E913" s="16"/>
      <c r="F913" s="16"/>
      <c r="G913" s="16"/>
      <c r="H913" s="16"/>
      <c r="I913" s="16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>
      <c r="A914" s="1"/>
      <c r="B914" s="1"/>
      <c r="C914" s="16"/>
      <c r="D914" s="16"/>
      <c r="E914" s="16"/>
      <c r="F914" s="16"/>
      <c r="G914" s="16"/>
      <c r="H914" s="16"/>
      <c r="I914" s="16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>
      <c r="A915" s="1"/>
      <c r="B915" s="1"/>
      <c r="C915" s="16"/>
      <c r="D915" s="16"/>
      <c r="E915" s="16"/>
      <c r="F915" s="16"/>
      <c r="G915" s="16"/>
      <c r="H915" s="16"/>
      <c r="I915" s="16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>
      <c r="A916" s="1"/>
      <c r="B916" s="1"/>
      <c r="C916" s="16"/>
      <c r="D916" s="16"/>
      <c r="E916" s="16"/>
      <c r="F916" s="16"/>
      <c r="G916" s="16"/>
      <c r="H916" s="16"/>
      <c r="I916" s="16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>
      <c r="A917" s="1"/>
      <c r="B917" s="1"/>
      <c r="C917" s="16"/>
      <c r="D917" s="16"/>
      <c r="E917" s="16"/>
      <c r="F917" s="16"/>
      <c r="G917" s="16"/>
      <c r="H917" s="16"/>
      <c r="I917" s="16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>
      <c r="A918" s="1"/>
      <c r="B918" s="1"/>
      <c r="C918" s="16"/>
      <c r="D918" s="16"/>
      <c r="E918" s="16"/>
      <c r="F918" s="16"/>
      <c r="G918" s="16"/>
      <c r="H918" s="16"/>
      <c r="I918" s="16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>
      <c r="A919" s="1"/>
      <c r="B919" s="1"/>
      <c r="C919" s="16"/>
      <c r="D919" s="16"/>
      <c r="E919" s="16"/>
      <c r="F919" s="16"/>
      <c r="G919" s="16"/>
      <c r="H919" s="16"/>
      <c r="I919" s="16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>
      <c r="A920" s="1"/>
      <c r="B920" s="1"/>
      <c r="C920" s="16"/>
      <c r="D920" s="16"/>
      <c r="E920" s="16"/>
      <c r="F920" s="16"/>
      <c r="G920" s="16"/>
      <c r="H920" s="16"/>
      <c r="I920" s="16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>
      <c r="A921" s="1"/>
      <c r="B921" s="1"/>
      <c r="C921" s="16"/>
      <c r="D921" s="16"/>
      <c r="E921" s="16"/>
      <c r="F921" s="16"/>
      <c r="G921" s="16"/>
      <c r="H921" s="16"/>
      <c r="I921" s="16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>
      <c r="A922" s="1"/>
      <c r="B922" s="1"/>
      <c r="C922" s="16"/>
      <c r="D922" s="16"/>
      <c r="E922" s="16"/>
      <c r="F922" s="16"/>
      <c r="G922" s="16"/>
      <c r="H922" s="16"/>
      <c r="I922" s="16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>
      <c r="A923" s="1"/>
      <c r="B923" s="1"/>
      <c r="C923" s="16"/>
      <c r="D923" s="16"/>
      <c r="E923" s="16"/>
      <c r="F923" s="16"/>
      <c r="G923" s="16"/>
      <c r="H923" s="16"/>
      <c r="I923" s="16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>
      <c r="A924" s="1"/>
      <c r="B924" s="1"/>
      <c r="C924" s="16"/>
      <c r="D924" s="16"/>
      <c r="E924" s="16"/>
      <c r="F924" s="16"/>
      <c r="G924" s="16"/>
      <c r="H924" s="16"/>
      <c r="I924" s="16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>
      <c r="A925" s="1"/>
      <c r="B925" s="1"/>
      <c r="C925" s="16"/>
      <c r="D925" s="16"/>
      <c r="E925" s="16"/>
      <c r="F925" s="16"/>
      <c r="G925" s="16"/>
      <c r="H925" s="16"/>
      <c r="I925" s="16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>
      <c r="A926" s="1"/>
      <c r="B926" s="1"/>
      <c r="C926" s="16"/>
      <c r="D926" s="16"/>
      <c r="E926" s="16"/>
      <c r="F926" s="16"/>
      <c r="G926" s="16"/>
      <c r="H926" s="16"/>
      <c r="I926" s="16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>
      <c r="A927" s="1"/>
      <c r="B927" s="1"/>
      <c r="C927" s="16"/>
      <c r="D927" s="16"/>
      <c r="E927" s="16"/>
      <c r="F927" s="16"/>
      <c r="G927" s="16"/>
      <c r="H927" s="16"/>
      <c r="I927" s="16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>
      <c r="A928" s="1"/>
      <c r="B928" s="1"/>
      <c r="C928" s="16"/>
      <c r="D928" s="16"/>
      <c r="E928" s="16"/>
      <c r="F928" s="16"/>
      <c r="G928" s="16"/>
      <c r="H928" s="16"/>
      <c r="I928" s="16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>
      <c r="A929" s="1"/>
      <c r="B929" s="1"/>
      <c r="C929" s="16"/>
      <c r="D929" s="16"/>
      <c r="E929" s="16"/>
      <c r="F929" s="16"/>
      <c r="G929" s="16"/>
      <c r="H929" s="16"/>
      <c r="I929" s="16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>
      <c r="A930" s="1"/>
      <c r="B930" s="1"/>
      <c r="C930" s="16"/>
      <c r="D930" s="16"/>
      <c r="E930" s="16"/>
      <c r="F930" s="16"/>
      <c r="G930" s="16"/>
      <c r="H930" s="16"/>
      <c r="I930" s="16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>
      <c r="A931" s="1"/>
      <c r="B931" s="1"/>
      <c r="C931" s="16"/>
      <c r="D931" s="16"/>
      <c r="E931" s="16"/>
      <c r="F931" s="16"/>
      <c r="G931" s="16"/>
      <c r="H931" s="16"/>
      <c r="I931" s="16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>
      <c r="A932" s="1"/>
      <c r="B932" s="1"/>
      <c r="C932" s="16"/>
      <c r="D932" s="16"/>
      <c r="E932" s="16"/>
      <c r="F932" s="16"/>
      <c r="G932" s="16"/>
      <c r="H932" s="16"/>
      <c r="I932" s="16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>
      <c r="A933" s="1"/>
      <c r="B933" s="1"/>
      <c r="C933" s="16"/>
      <c r="D933" s="16"/>
      <c r="E933" s="16"/>
      <c r="F933" s="16"/>
      <c r="G933" s="16"/>
      <c r="H933" s="16"/>
      <c r="I933" s="16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>
      <c r="A934" s="1"/>
      <c r="B934" s="1"/>
      <c r="C934" s="16"/>
      <c r="D934" s="16"/>
      <c r="E934" s="16"/>
      <c r="F934" s="16"/>
      <c r="G934" s="16"/>
      <c r="H934" s="16"/>
      <c r="I934" s="16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>
      <c r="A935" s="1"/>
      <c r="B935" s="1"/>
      <c r="C935" s="16"/>
      <c r="D935" s="16"/>
      <c r="E935" s="16"/>
      <c r="F935" s="16"/>
      <c r="G935" s="16"/>
      <c r="H935" s="16"/>
      <c r="I935" s="16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>
      <c r="A936" s="1"/>
      <c r="B936" s="1"/>
      <c r="C936" s="16"/>
      <c r="D936" s="16"/>
      <c r="E936" s="16"/>
      <c r="F936" s="16"/>
      <c r="G936" s="16"/>
      <c r="H936" s="16"/>
      <c r="I936" s="16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>
      <c r="A937" s="1"/>
      <c r="B937" s="1"/>
      <c r="C937" s="16"/>
      <c r="D937" s="16"/>
      <c r="E937" s="16"/>
      <c r="F937" s="16"/>
      <c r="G937" s="16"/>
      <c r="H937" s="16"/>
      <c r="I937" s="16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>
      <c r="A938" s="1"/>
      <c r="B938" s="1"/>
      <c r="C938" s="16"/>
      <c r="D938" s="16"/>
      <c r="E938" s="16"/>
      <c r="F938" s="16"/>
      <c r="G938" s="16"/>
      <c r="H938" s="16"/>
      <c r="I938" s="16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>
      <c r="A939" s="1"/>
      <c r="B939" s="1"/>
      <c r="C939" s="16"/>
      <c r="D939" s="16"/>
      <c r="E939" s="16"/>
      <c r="F939" s="16"/>
      <c r="G939" s="16"/>
      <c r="H939" s="16"/>
      <c r="I939" s="16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>
      <c r="A940" s="1"/>
      <c r="B940" s="1"/>
      <c r="C940" s="16"/>
      <c r="D940" s="16"/>
      <c r="E940" s="16"/>
      <c r="F940" s="16"/>
      <c r="G940" s="16"/>
      <c r="H940" s="16"/>
      <c r="I940" s="16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>
      <c r="A941" s="1"/>
      <c r="B941" s="1"/>
      <c r="C941" s="16"/>
      <c r="D941" s="16"/>
      <c r="E941" s="16"/>
      <c r="F941" s="16"/>
      <c r="G941" s="16"/>
      <c r="H941" s="16"/>
      <c r="I941" s="16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>
      <c r="A942" s="1"/>
      <c r="B942" s="1"/>
      <c r="C942" s="16"/>
      <c r="D942" s="16"/>
      <c r="E942" s="16"/>
      <c r="F942" s="16"/>
      <c r="G942" s="16"/>
      <c r="H942" s="16"/>
      <c r="I942" s="16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>
      <c r="A943" s="1"/>
      <c r="B943" s="1"/>
      <c r="C943" s="16"/>
      <c r="D943" s="16"/>
      <c r="E943" s="16"/>
      <c r="F943" s="16"/>
      <c r="G943" s="16"/>
      <c r="H943" s="16"/>
      <c r="I943" s="16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>
      <c r="A944" s="1"/>
      <c r="B944" s="1"/>
      <c r="C944" s="16"/>
      <c r="D944" s="16"/>
      <c r="E944" s="16"/>
      <c r="F944" s="16"/>
      <c r="G944" s="16"/>
      <c r="H944" s="16"/>
      <c r="I944" s="16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>
      <c r="A945" s="1"/>
      <c r="B945" s="1"/>
      <c r="C945" s="16"/>
      <c r="D945" s="16"/>
      <c r="E945" s="16"/>
      <c r="F945" s="16"/>
      <c r="G945" s="16"/>
      <c r="H945" s="16"/>
      <c r="I945" s="16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>
      <c r="A946" s="1"/>
      <c r="B946" s="1"/>
      <c r="C946" s="16"/>
      <c r="D946" s="16"/>
      <c r="E946" s="16"/>
      <c r="F946" s="16"/>
      <c r="G946" s="16"/>
      <c r="H946" s="16"/>
      <c r="I946" s="16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>
      <c r="A947" s="1"/>
      <c r="B947" s="1"/>
      <c r="C947" s="16"/>
      <c r="D947" s="16"/>
      <c r="E947" s="16"/>
      <c r="F947" s="16"/>
      <c r="G947" s="16"/>
      <c r="H947" s="16"/>
      <c r="I947" s="16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>
      <c r="A948" s="1"/>
      <c r="B948" s="1"/>
      <c r="C948" s="16"/>
      <c r="D948" s="16"/>
      <c r="E948" s="16"/>
      <c r="F948" s="16"/>
      <c r="G948" s="16"/>
      <c r="H948" s="16"/>
      <c r="I948" s="16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>
      <c r="A949" s="1"/>
      <c r="B949" s="1"/>
      <c r="C949" s="16"/>
      <c r="D949" s="16"/>
      <c r="E949" s="16"/>
      <c r="F949" s="16"/>
      <c r="G949" s="16"/>
      <c r="H949" s="16"/>
      <c r="I949" s="16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>
      <c r="A950" s="1"/>
      <c r="B950" s="1"/>
      <c r="C950" s="16"/>
      <c r="D950" s="16"/>
      <c r="E950" s="16"/>
      <c r="F950" s="16"/>
      <c r="G950" s="16"/>
      <c r="H950" s="16"/>
      <c r="I950" s="16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>
      <c r="A951" s="1"/>
      <c r="B951" s="1"/>
      <c r="C951" s="16"/>
      <c r="D951" s="16"/>
      <c r="E951" s="16"/>
      <c r="F951" s="16"/>
      <c r="G951" s="16"/>
      <c r="H951" s="16"/>
      <c r="I951" s="16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>
      <c r="A952" s="1"/>
      <c r="B952" s="1"/>
      <c r="C952" s="16"/>
      <c r="D952" s="16"/>
      <c r="E952" s="16"/>
      <c r="F952" s="16"/>
      <c r="G952" s="16"/>
      <c r="H952" s="16"/>
      <c r="I952" s="16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>
      <c r="A953" s="1"/>
      <c r="B953" s="1"/>
      <c r="C953" s="16"/>
      <c r="D953" s="16"/>
      <c r="E953" s="16"/>
      <c r="F953" s="16"/>
      <c r="G953" s="16"/>
      <c r="H953" s="16"/>
      <c r="I953" s="16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>
      <c r="A954" s="1"/>
      <c r="B954" s="1"/>
      <c r="C954" s="16"/>
      <c r="D954" s="16"/>
      <c r="E954" s="16"/>
      <c r="F954" s="16"/>
      <c r="G954" s="16"/>
      <c r="H954" s="16"/>
      <c r="I954" s="16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>
      <c r="A955" s="1"/>
      <c r="B955" s="1"/>
      <c r="C955" s="16"/>
      <c r="D955" s="16"/>
      <c r="E955" s="16"/>
      <c r="F955" s="16"/>
      <c r="G955" s="16"/>
      <c r="H955" s="16"/>
      <c r="I955" s="16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>
      <c r="A956" s="1"/>
      <c r="B956" s="1"/>
      <c r="C956" s="16"/>
      <c r="D956" s="16"/>
      <c r="E956" s="16"/>
      <c r="F956" s="16"/>
      <c r="G956" s="16"/>
      <c r="H956" s="16"/>
      <c r="I956" s="16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>
      <c r="A957" s="1"/>
      <c r="B957" s="1"/>
      <c r="C957" s="16"/>
      <c r="D957" s="16"/>
      <c r="E957" s="16"/>
      <c r="F957" s="16"/>
      <c r="G957" s="16"/>
      <c r="H957" s="16"/>
      <c r="I957" s="16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>
      <c r="A958" s="1"/>
      <c r="B958" s="1"/>
      <c r="C958" s="16"/>
      <c r="D958" s="16"/>
      <c r="E958" s="16"/>
      <c r="F958" s="16"/>
      <c r="G958" s="16"/>
      <c r="H958" s="16"/>
      <c r="I958" s="16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>
      <c r="A959" s="1"/>
      <c r="B959" s="1"/>
      <c r="C959" s="16"/>
      <c r="D959" s="16"/>
      <c r="E959" s="16"/>
      <c r="F959" s="16"/>
      <c r="G959" s="16"/>
      <c r="H959" s="16"/>
      <c r="I959" s="16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>
      <c r="A960" s="1"/>
      <c r="B960" s="1"/>
      <c r="C960" s="16"/>
      <c r="D960" s="16"/>
      <c r="E960" s="16"/>
      <c r="F960" s="16"/>
      <c r="G960" s="16"/>
      <c r="H960" s="16"/>
      <c r="I960" s="16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>
      <c r="A961" s="1"/>
      <c r="B961" s="1"/>
      <c r="C961" s="16"/>
      <c r="D961" s="16"/>
      <c r="E961" s="16"/>
      <c r="F961" s="16"/>
      <c r="G961" s="16"/>
      <c r="H961" s="16"/>
      <c r="I961" s="16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>
      <c r="A962" s="1"/>
      <c r="B962" s="1"/>
      <c r="C962" s="16"/>
      <c r="D962" s="16"/>
      <c r="E962" s="16"/>
      <c r="F962" s="16"/>
      <c r="G962" s="16"/>
      <c r="H962" s="16"/>
      <c r="I962" s="16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>
      <c r="A963" s="1"/>
      <c r="B963" s="1"/>
      <c r="C963" s="16"/>
      <c r="D963" s="16"/>
      <c r="E963" s="16"/>
      <c r="F963" s="16"/>
      <c r="G963" s="16"/>
      <c r="H963" s="16"/>
      <c r="I963" s="16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>
      <c r="A964" s="1"/>
      <c r="B964" s="1"/>
      <c r="C964" s="16"/>
      <c r="D964" s="16"/>
      <c r="E964" s="16"/>
      <c r="F964" s="16"/>
      <c r="G964" s="16"/>
      <c r="H964" s="16"/>
      <c r="I964" s="16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>
      <c r="A965" s="1"/>
      <c r="B965" s="1"/>
      <c r="C965" s="16"/>
      <c r="D965" s="16"/>
      <c r="E965" s="16"/>
      <c r="F965" s="16"/>
      <c r="G965" s="16"/>
      <c r="H965" s="16"/>
      <c r="I965" s="16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>
      <c r="A966" s="1"/>
      <c r="B966" s="1"/>
      <c r="C966" s="16"/>
      <c r="D966" s="16"/>
      <c r="E966" s="16"/>
      <c r="F966" s="16"/>
      <c r="G966" s="16"/>
      <c r="H966" s="16"/>
      <c r="I966" s="16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>
      <c r="A967" s="1"/>
      <c r="B967" s="1"/>
      <c r="C967" s="16"/>
      <c r="D967" s="16"/>
      <c r="E967" s="16"/>
      <c r="F967" s="16"/>
      <c r="G967" s="16"/>
      <c r="H967" s="16"/>
      <c r="I967" s="16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>
      <c r="A968" s="1"/>
      <c r="B968" s="1"/>
      <c r="C968" s="16"/>
      <c r="D968" s="16"/>
      <c r="E968" s="16"/>
      <c r="F968" s="16"/>
      <c r="G968" s="16"/>
      <c r="H968" s="16"/>
      <c r="I968" s="16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>
      <c r="A969" s="1"/>
      <c r="B969" s="1"/>
      <c r="C969" s="16"/>
      <c r="D969" s="16"/>
      <c r="E969" s="16"/>
      <c r="F969" s="16"/>
      <c r="G969" s="16"/>
      <c r="H969" s="16"/>
      <c r="I969" s="16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>
      <c r="A970" s="1"/>
      <c r="B970" s="1"/>
      <c r="C970" s="16"/>
      <c r="D970" s="16"/>
      <c r="E970" s="16"/>
      <c r="F970" s="16"/>
      <c r="G970" s="16"/>
      <c r="H970" s="16"/>
      <c r="I970" s="16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>
      <c r="A971" s="1"/>
      <c r="B971" s="1"/>
      <c r="C971" s="16"/>
      <c r="D971" s="16"/>
      <c r="E971" s="16"/>
      <c r="F971" s="16"/>
      <c r="G971" s="16"/>
      <c r="H971" s="16"/>
      <c r="I971" s="16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>
      <c r="A972" s="1"/>
      <c r="B972" s="1"/>
      <c r="C972" s="16"/>
      <c r="D972" s="16"/>
      <c r="E972" s="16"/>
      <c r="F972" s="16"/>
      <c r="G972" s="16"/>
      <c r="H972" s="16"/>
      <c r="I972" s="16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>
      <c r="A973" s="1"/>
      <c r="B973" s="1"/>
      <c r="C973" s="16"/>
      <c r="D973" s="16"/>
      <c r="E973" s="16"/>
      <c r="F973" s="16"/>
      <c r="G973" s="16"/>
      <c r="H973" s="16"/>
      <c r="I973" s="16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>
      <c r="A974" s="1"/>
      <c r="B974" s="1"/>
      <c r="C974" s="16"/>
      <c r="D974" s="16"/>
      <c r="E974" s="16"/>
      <c r="F974" s="16"/>
      <c r="G974" s="16"/>
      <c r="H974" s="16"/>
      <c r="I974" s="16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>
      <c r="A975" s="1"/>
      <c r="B975" s="1"/>
      <c r="C975" s="16"/>
      <c r="D975" s="16"/>
      <c r="E975" s="16"/>
      <c r="F975" s="16"/>
      <c r="G975" s="16"/>
      <c r="H975" s="16"/>
      <c r="I975" s="16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>
      <c r="A976" s="1"/>
      <c r="B976" s="1"/>
      <c r="C976" s="16"/>
      <c r="D976" s="16"/>
      <c r="E976" s="16"/>
      <c r="F976" s="16"/>
      <c r="G976" s="16"/>
      <c r="H976" s="16"/>
      <c r="I976" s="16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>
      <c r="A977" s="1"/>
      <c r="B977" s="1"/>
      <c r="C977" s="16"/>
      <c r="D977" s="16"/>
      <c r="E977" s="16"/>
      <c r="F977" s="16"/>
      <c r="G977" s="16"/>
      <c r="H977" s="16"/>
      <c r="I977" s="16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>
      <c r="A978" s="1"/>
      <c r="B978" s="1"/>
      <c r="C978" s="16"/>
      <c r="D978" s="16"/>
      <c r="E978" s="16"/>
      <c r="F978" s="16"/>
      <c r="G978" s="16"/>
      <c r="H978" s="16"/>
      <c r="I978" s="16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>
      <c r="A979" s="1"/>
      <c r="B979" s="1"/>
      <c r="C979" s="16"/>
      <c r="D979" s="16"/>
      <c r="E979" s="16"/>
      <c r="F979" s="16"/>
      <c r="G979" s="16"/>
      <c r="H979" s="16"/>
      <c r="I979" s="16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>
      <c r="A980" s="1"/>
      <c r="B980" s="1"/>
      <c r="C980" s="16"/>
      <c r="D980" s="16"/>
      <c r="E980" s="16"/>
      <c r="F980" s="16"/>
      <c r="G980" s="16"/>
      <c r="H980" s="16"/>
      <c r="I980" s="16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>
      <c r="A981" s="1"/>
      <c r="B981" s="1"/>
      <c r="C981" s="16"/>
      <c r="D981" s="16"/>
      <c r="E981" s="16"/>
      <c r="F981" s="16"/>
      <c r="G981" s="16"/>
      <c r="H981" s="16"/>
      <c r="I981" s="16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>
      <c r="A982" s="1"/>
      <c r="B982" s="1"/>
      <c r="C982" s="16"/>
      <c r="D982" s="16"/>
      <c r="E982" s="16"/>
      <c r="F982" s="16"/>
      <c r="G982" s="16"/>
      <c r="H982" s="16"/>
      <c r="I982" s="16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>
      <c r="A983" s="1"/>
      <c r="B983" s="1"/>
      <c r="C983" s="16"/>
      <c r="D983" s="16"/>
      <c r="E983" s="16"/>
      <c r="F983" s="16"/>
      <c r="G983" s="16"/>
      <c r="H983" s="16"/>
      <c r="I983" s="16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>
      <c r="A984" s="1"/>
      <c r="B984" s="1"/>
      <c r="C984" s="16"/>
      <c r="D984" s="16"/>
      <c r="E984" s="16"/>
      <c r="F984" s="16"/>
      <c r="G984" s="16"/>
      <c r="H984" s="16"/>
      <c r="I984" s="16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>
      <c r="A985" s="1"/>
      <c r="B985" s="1"/>
      <c r="C985" s="16"/>
      <c r="D985" s="16"/>
      <c r="E985" s="16"/>
      <c r="F985" s="16"/>
      <c r="G985" s="16"/>
      <c r="H985" s="16"/>
      <c r="I985" s="16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>
      <c r="A986" s="1"/>
      <c r="B986" s="1"/>
      <c r="C986" s="16"/>
      <c r="D986" s="16"/>
      <c r="E986" s="16"/>
      <c r="F986" s="16"/>
      <c r="G986" s="16"/>
      <c r="H986" s="16"/>
      <c r="I986" s="16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>
      <c r="A987" s="1"/>
      <c r="B987" s="1"/>
      <c r="C987" s="16"/>
      <c r="D987" s="16"/>
      <c r="E987" s="16"/>
      <c r="F987" s="16"/>
      <c r="G987" s="16"/>
      <c r="H987" s="16"/>
      <c r="I987" s="16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>
      <c r="A988" s="1"/>
      <c r="B988" s="1"/>
      <c r="C988" s="16"/>
      <c r="D988" s="16"/>
      <c r="E988" s="16"/>
      <c r="F988" s="16"/>
      <c r="G988" s="16"/>
      <c r="H988" s="16"/>
      <c r="I988" s="16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>
      <c r="A989" s="1"/>
      <c r="B989" s="1"/>
      <c r="C989" s="16"/>
      <c r="D989" s="16"/>
      <c r="E989" s="16"/>
      <c r="F989" s="16"/>
      <c r="G989" s="16"/>
      <c r="H989" s="16"/>
      <c r="I989" s="16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>
      <c r="A990" s="1"/>
      <c r="B990" s="1"/>
      <c r="C990" s="16"/>
      <c r="D990" s="16"/>
      <c r="E990" s="16"/>
      <c r="F990" s="16"/>
      <c r="G990" s="16"/>
      <c r="H990" s="16"/>
      <c r="I990" s="16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>
      <c r="A991" s="1"/>
      <c r="B991" s="1"/>
      <c r="C991" s="16"/>
      <c r="D991" s="16"/>
      <c r="E991" s="16"/>
      <c r="F991" s="16"/>
      <c r="G991" s="16"/>
      <c r="H991" s="16"/>
      <c r="I991" s="16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>
      <c r="A992" s="1"/>
      <c r="B992" s="1"/>
      <c r="C992" s="16"/>
      <c r="D992" s="16"/>
      <c r="E992" s="16"/>
      <c r="F992" s="16"/>
      <c r="G992" s="16"/>
      <c r="H992" s="16"/>
      <c r="I992" s="16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>
      <c r="A993" s="1"/>
      <c r="B993" s="1"/>
      <c r="C993" s="16"/>
      <c r="D993" s="16"/>
      <c r="E993" s="16"/>
      <c r="F993" s="16"/>
      <c r="G993" s="16"/>
      <c r="H993" s="16"/>
      <c r="I993" s="16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>
      <c r="A994" s="1"/>
      <c r="B994" s="1"/>
      <c r="C994" s="16"/>
      <c r="D994" s="16"/>
      <c r="E994" s="16"/>
      <c r="F994" s="16"/>
      <c r="G994" s="16"/>
      <c r="H994" s="16"/>
      <c r="I994" s="16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>
      <c r="A995" s="1"/>
      <c r="B995" s="1"/>
      <c r="C995" s="16"/>
      <c r="D995" s="16"/>
      <c r="E995" s="16"/>
      <c r="F995" s="16"/>
      <c r="G995" s="16"/>
      <c r="H995" s="16"/>
      <c r="I995" s="16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>
      <c r="A996" s="1"/>
      <c r="B996" s="1"/>
      <c r="C996" s="16"/>
      <c r="D996" s="16"/>
      <c r="E996" s="16"/>
      <c r="F996" s="16"/>
      <c r="G996" s="16"/>
      <c r="H996" s="16"/>
      <c r="I996" s="16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>
      <c r="A997" s="1"/>
      <c r="B997" s="1"/>
      <c r="C997" s="16"/>
      <c r="D997" s="16"/>
      <c r="E997" s="16"/>
      <c r="F997" s="16"/>
      <c r="G997" s="16"/>
      <c r="H997" s="16"/>
      <c r="I997" s="16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>
      <c r="A998" s="1"/>
      <c r="B998" s="1"/>
      <c r="C998" s="16"/>
      <c r="D998" s="16"/>
      <c r="E998" s="16"/>
      <c r="F998" s="16"/>
      <c r="G998" s="16"/>
      <c r="H998" s="16"/>
      <c r="I998" s="16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>
      <c r="A999" s="1"/>
      <c r="B999" s="1"/>
      <c r="C999" s="16"/>
      <c r="D999" s="16"/>
      <c r="E999" s="16"/>
      <c r="F999" s="16"/>
      <c r="G999" s="16"/>
      <c r="H999" s="16"/>
      <c r="I999" s="16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>
      <c r="A1000" s="1"/>
      <c r="B1000" s="1"/>
      <c r="C1000" s="16"/>
      <c r="D1000" s="16"/>
      <c r="E1000" s="16"/>
      <c r="F1000" s="16"/>
      <c r="G1000" s="16"/>
      <c r="H1000" s="16"/>
      <c r="I1000" s="16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spans="1:33">
      <c r="A1001" s="1"/>
      <c r="B1001" s="1"/>
      <c r="C1001" s="16"/>
      <c r="D1001" s="16"/>
      <c r="E1001" s="16"/>
      <c r="F1001" s="16"/>
      <c r="G1001" s="16"/>
      <c r="H1001" s="16"/>
      <c r="I1001" s="16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spans="1:33">
      <c r="A1002" s="1"/>
      <c r="B1002" s="1"/>
      <c r="C1002" s="16"/>
      <c r="D1002" s="16"/>
      <c r="E1002" s="16"/>
      <c r="F1002" s="16"/>
      <c r="G1002" s="16"/>
      <c r="H1002" s="16"/>
      <c r="I1002" s="16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 spans="1:33">
      <c r="A1003" s="1"/>
      <c r="B1003" s="1"/>
      <c r="C1003" s="16"/>
      <c r="D1003" s="16"/>
      <c r="E1003" s="16"/>
      <c r="F1003" s="16"/>
      <c r="G1003" s="16"/>
      <c r="H1003" s="16"/>
      <c r="I1003" s="16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 spans="1:33">
      <c r="A1004" s="1"/>
      <c r="B1004" s="1"/>
      <c r="C1004" s="16"/>
      <c r="D1004" s="16"/>
      <c r="E1004" s="16"/>
      <c r="F1004" s="16"/>
      <c r="G1004" s="16"/>
      <c r="H1004" s="16"/>
      <c r="I1004" s="16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 spans="1:33">
      <c r="A1005" s="1"/>
      <c r="B1005" s="1"/>
      <c r="C1005" s="16"/>
      <c r="D1005" s="16"/>
      <c r="E1005" s="16"/>
      <c r="F1005" s="16"/>
      <c r="G1005" s="16"/>
      <c r="H1005" s="16"/>
      <c r="I1005" s="16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 spans="1:33">
      <c r="A1006" s="1"/>
      <c r="B1006" s="1"/>
      <c r="C1006" s="16"/>
      <c r="D1006" s="16"/>
      <c r="E1006" s="16"/>
      <c r="F1006" s="16"/>
      <c r="G1006" s="16"/>
      <c r="H1006" s="16"/>
      <c r="I1006" s="16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 spans="1:33">
      <c r="A1007" s="1"/>
      <c r="B1007" s="1"/>
      <c r="C1007" s="16"/>
      <c r="D1007" s="16"/>
      <c r="E1007" s="16"/>
      <c r="F1007" s="16"/>
      <c r="G1007" s="16"/>
      <c r="H1007" s="16"/>
      <c r="I1007" s="16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</sheetData>
  <phoneticPr fontId="32" type="noConversion"/>
  <hyperlinks>
    <hyperlink ref="J2" r:id="rId1" xr:uid="{00000000-0004-0000-0100-000000000000}"/>
    <hyperlink ref="J3" r:id="rId2" xr:uid="{00000000-0004-0000-0100-000001000000}"/>
    <hyperlink ref="J4" r:id="rId3" xr:uid="{00000000-0004-0000-0100-000002000000}"/>
    <hyperlink ref="J5" r:id="rId4" xr:uid="{00000000-0004-0000-0100-000003000000}"/>
    <hyperlink ref="J6" r:id="rId5" xr:uid="{00000000-0004-0000-0100-000004000000}"/>
    <hyperlink ref="J7" r:id="rId6" xr:uid="{00000000-0004-0000-0100-000005000000}"/>
    <hyperlink ref="J8" r:id="rId7" xr:uid="{00000000-0004-0000-0100-000006000000}"/>
    <hyperlink ref="J9" r:id="rId8" xr:uid="{00000000-0004-0000-0100-000007000000}"/>
    <hyperlink ref="J10" r:id="rId9" xr:uid="{00000000-0004-0000-0100-000008000000}"/>
    <hyperlink ref="F11" r:id="rId10" xr:uid="{00000000-0004-0000-0100-000009000000}"/>
    <hyperlink ref="J11" r:id="rId11" xr:uid="{00000000-0004-0000-0100-00000A000000}"/>
    <hyperlink ref="J12" r:id="rId12" xr:uid="{00000000-0004-0000-0100-00000B000000}"/>
    <hyperlink ref="J13" r:id="rId13" xr:uid="{00000000-0004-0000-0100-00000C000000}"/>
    <hyperlink ref="J14" r:id="rId14" xr:uid="{00000000-0004-0000-0100-00000D000000}"/>
    <hyperlink ref="J15" r:id="rId15" xr:uid="{00000000-0004-0000-0100-00000E000000}"/>
    <hyperlink ref="J16" r:id="rId16" xr:uid="{00000000-0004-0000-0100-00000F000000}"/>
    <hyperlink ref="J17" r:id="rId17" xr:uid="{00000000-0004-0000-0100-000010000000}"/>
    <hyperlink ref="J18" r:id="rId18" xr:uid="{00000000-0004-0000-0100-000011000000}"/>
    <hyperlink ref="J19" r:id="rId19" xr:uid="{00000000-0004-0000-0100-000012000000}"/>
    <hyperlink ref="J20" r:id="rId20" xr:uid="{00000000-0004-0000-0100-000013000000}"/>
    <hyperlink ref="J21" r:id="rId21" xr:uid="{00000000-0004-0000-0100-000014000000}"/>
    <hyperlink ref="J22" r:id="rId22" xr:uid="{00000000-0004-0000-0100-000015000000}"/>
    <hyperlink ref="J23" r:id="rId23" xr:uid="{00000000-0004-0000-0100-000016000000}"/>
    <hyperlink ref="J24" r:id="rId24" xr:uid="{00000000-0004-0000-0100-000017000000}"/>
    <hyperlink ref="J25" r:id="rId25" xr:uid="{00000000-0004-0000-0100-000018000000}"/>
    <hyperlink ref="J26" r:id="rId26" xr:uid="{00000000-0004-0000-0100-000019000000}"/>
    <hyperlink ref="F27" r:id="rId27" xr:uid="{00000000-0004-0000-0100-00001A000000}"/>
    <hyperlink ref="J27" r:id="rId28" xr:uid="{00000000-0004-0000-0100-00001B000000}"/>
    <hyperlink ref="J28" r:id="rId29" xr:uid="{00000000-0004-0000-0100-00001C000000}"/>
    <hyperlink ref="J29" r:id="rId30" xr:uid="{00000000-0004-0000-0100-00001D000000}"/>
    <hyperlink ref="J30" r:id="rId31" xr:uid="{00000000-0004-0000-0100-00001E000000}"/>
    <hyperlink ref="F31" r:id="rId32" xr:uid="{00000000-0004-0000-0100-00001F000000}"/>
    <hyperlink ref="J31" r:id="rId33" xr:uid="{00000000-0004-0000-0100-000020000000}"/>
    <hyperlink ref="F32" r:id="rId34" xr:uid="{00000000-0004-0000-0100-000021000000}"/>
    <hyperlink ref="J32" r:id="rId35" xr:uid="{00000000-0004-0000-0100-000022000000}"/>
    <hyperlink ref="J33" r:id="rId36" xr:uid="{00000000-0004-0000-0100-000023000000}"/>
    <hyperlink ref="J34" r:id="rId37" xr:uid="{00000000-0004-0000-0100-000024000000}"/>
    <hyperlink ref="J35" r:id="rId38" xr:uid="{00000000-0004-0000-0100-000025000000}"/>
    <hyperlink ref="J36" r:id="rId39" xr:uid="{00000000-0004-0000-0100-000026000000}"/>
    <hyperlink ref="J37" r:id="rId40" xr:uid="{00000000-0004-0000-0100-000027000000}"/>
    <hyperlink ref="J38" r:id="rId41" xr:uid="{00000000-0004-0000-0100-000028000000}"/>
    <hyperlink ref="J39" r:id="rId42" xr:uid="{00000000-0004-0000-0100-000029000000}"/>
    <hyperlink ref="J40" r:id="rId43" xr:uid="{00000000-0004-0000-0100-00002A000000}"/>
    <hyperlink ref="J41" r:id="rId44" xr:uid="{00000000-0004-0000-0100-00002B000000}"/>
    <hyperlink ref="J42" r:id="rId45" xr:uid="{00000000-0004-0000-0100-00002C000000}"/>
    <hyperlink ref="J43" r:id="rId46" xr:uid="{00000000-0004-0000-0100-00002D000000}"/>
    <hyperlink ref="J44" r:id="rId47" xr:uid="{00000000-0004-0000-0100-00002E000000}"/>
    <hyperlink ref="J45" r:id="rId48" xr:uid="{00000000-0004-0000-0100-00002F000000}"/>
    <hyperlink ref="J46" r:id="rId49" xr:uid="{00000000-0004-0000-0100-000030000000}"/>
    <hyperlink ref="J47" r:id="rId50" xr:uid="{00000000-0004-0000-0100-000031000000}"/>
    <hyperlink ref="J48" r:id="rId51" xr:uid="{00000000-0004-0000-0100-000032000000}"/>
    <hyperlink ref="J49" r:id="rId52" xr:uid="{00000000-0004-0000-0100-000033000000}"/>
    <hyperlink ref="J50" r:id="rId53" xr:uid="{00000000-0004-0000-0100-000034000000}"/>
    <hyperlink ref="J51" r:id="rId54" xr:uid="{00000000-0004-0000-0100-000035000000}"/>
    <hyperlink ref="J52" r:id="rId55" xr:uid="{00000000-0004-0000-0100-000036000000}"/>
    <hyperlink ref="J53" r:id="rId56" xr:uid="{00000000-0004-0000-0100-000037000000}"/>
    <hyperlink ref="J54" r:id="rId57" xr:uid="{00000000-0004-0000-0100-000038000000}"/>
    <hyperlink ref="J55" r:id="rId58" xr:uid="{00000000-0004-0000-0100-000039000000}"/>
    <hyperlink ref="J56" r:id="rId59" xr:uid="{00000000-0004-0000-0100-00003A000000}"/>
    <hyperlink ref="J57" r:id="rId60" xr:uid="{00000000-0004-0000-0100-00003B000000}"/>
    <hyperlink ref="J58" r:id="rId61" xr:uid="{00000000-0004-0000-0100-00003C000000}"/>
    <hyperlink ref="J59" r:id="rId62" xr:uid="{00000000-0004-0000-0100-00003D000000}"/>
    <hyperlink ref="J60" r:id="rId63" xr:uid="{00000000-0004-0000-0100-00003E000000}"/>
    <hyperlink ref="J61" r:id="rId64" xr:uid="{00000000-0004-0000-0100-00003F000000}"/>
    <hyperlink ref="J62" r:id="rId65" xr:uid="{00000000-0004-0000-0100-000040000000}"/>
    <hyperlink ref="J63" r:id="rId66" xr:uid="{00000000-0004-0000-0100-000041000000}"/>
    <hyperlink ref="J64" r:id="rId67" xr:uid="{00000000-0004-0000-0100-000042000000}"/>
    <hyperlink ref="J65" r:id="rId68" xr:uid="{00000000-0004-0000-0100-000043000000}"/>
    <hyperlink ref="J66" r:id="rId69" xr:uid="{00000000-0004-0000-0100-000044000000}"/>
    <hyperlink ref="J67" r:id="rId70" xr:uid="{00000000-0004-0000-0100-000045000000}"/>
    <hyperlink ref="J68" r:id="rId71" xr:uid="{00000000-0004-0000-0100-000046000000}"/>
    <hyperlink ref="J69" r:id="rId72" xr:uid="{00000000-0004-0000-0100-000047000000}"/>
    <hyperlink ref="J70" r:id="rId73" xr:uid="{00000000-0004-0000-0100-000048000000}"/>
    <hyperlink ref="J71" r:id="rId74" xr:uid="{00000000-0004-0000-0100-000049000000}"/>
    <hyperlink ref="J72" r:id="rId75" xr:uid="{00000000-0004-0000-0100-00004A000000}"/>
    <hyperlink ref="J73" r:id="rId76" xr:uid="{00000000-0004-0000-0100-00004B000000}"/>
    <hyperlink ref="J74" r:id="rId77" xr:uid="{00000000-0004-0000-0100-00004C000000}"/>
    <hyperlink ref="J75" r:id="rId78" xr:uid="{00000000-0004-0000-0100-00004D000000}"/>
    <hyperlink ref="J76" r:id="rId79" xr:uid="{00000000-0004-0000-0100-00004E000000}"/>
    <hyperlink ref="J77" r:id="rId80" xr:uid="{00000000-0004-0000-0100-00004F000000}"/>
    <hyperlink ref="J78" r:id="rId81" xr:uid="{00000000-0004-0000-0100-000050000000}"/>
    <hyperlink ref="J79" r:id="rId82" xr:uid="{00000000-0004-0000-0100-000051000000}"/>
    <hyperlink ref="J80" r:id="rId83" xr:uid="{00000000-0004-0000-0100-000052000000}"/>
    <hyperlink ref="J81" r:id="rId84" xr:uid="{00000000-0004-0000-0100-000053000000}"/>
    <hyperlink ref="J82" r:id="rId85" xr:uid="{00000000-0004-0000-0100-000054000000}"/>
    <hyperlink ref="J83" r:id="rId86" xr:uid="{00000000-0004-0000-0100-000055000000}"/>
    <hyperlink ref="J84" r:id="rId87" xr:uid="{00000000-0004-0000-0100-000056000000}"/>
    <hyperlink ref="J85" r:id="rId88" xr:uid="{00000000-0004-0000-0100-000057000000}"/>
    <hyperlink ref="J86" r:id="rId89" xr:uid="{00000000-0004-0000-0100-000058000000}"/>
    <hyperlink ref="J87" r:id="rId90" xr:uid="{00000000-0004-0000-0100-000059000000}"/>
    <hyperlink ref="J88" r:id="rId91" xr:uid="{00000000-0004-0000-0100-00005A000000}"/>
    <hyperlink ref="J89" r:id="rId92" xr:uid="{00000000-0004-0000-0100-00005B000000}"/>
    <hyperlink ref="J90" r:id="rId93" xr:uid="{00000000-0004-0000-0100-00005C000000}"/>
    <hyperlink ref="J91" r:id="rId94" xr:uid="{00000000-0004-0000-0100-00005D000000}"/>
    <hyperlink ref="J92" r:id="rId95" xr:uid="{00000000-0004-0000-0100-00005E000000}"/>
    <hyperlink ref="J93" r:id="rId96" xr:uid="{00000000-0004-0000-0100-00005F000000}"/>
    <hyperlink ref="J94" r:id="rId97" xr:uid="{00000000-0004-0000-0100-000060000000}"/>
    <hyperlink ref="J95" r:id="rId98" xr:uid="{00000000-0004-0000-0100-000061000000}"/>
    <hyperlink ref="J96" r:id="rId99" xr:uid="{00000000-0004-0000-0100-000062000000}"/>
    <hyperlink ref="J97" r:id="rId100" xr:uid="{00000000-0004-0000-0100-000063000000}"/>
    <hyperlink ref="J98" r:id="rId101" xr:uid="{00000000-0004-0000-0100-000064000000}"/>
    <hyperlink ref="J99" r:id="rId102" xr:uid="{00000000-0004-0000-0100-000065000000}"/>
    <hyperlink ref="J100" r:id="rId103" xr:uid="{00000000-0004-0000-0100-000066000000}"/>
    <hyperlink ref="J101" r:id="rId104" xr:uid="{00000000-0004-0000-0100-000067000000}"/>
    <hyperlink ref="J102" r:id="rId105" xr:uid="{00000000-0004-0000-0100-000068000000}"/>
    <hyperlink ref="J103" r:id="rId106" xr:uid="{00000000-0004-0000-0100-000069000000}"/>
    <hyperlink ref="J104" r:id="rId107" xr:uid="{00000000-0004-0000-0100-00006A000000}"/>
    <hyperlink ref="J105" r:id="rId108" xr:uid="{00000000-0004-0000-0100-00006B000000}"/>
    <hyperlink ref="J106" r:id="rId109" xr:uid="{00000000-0004-0000-0100-00006C000000}"/>
    <hyperlink ref="J107" r:id="rId110" xr:uid="{00000000-0004-0000-0100-00006D000000}"/>
    <hyperlink ref="J108" r:id="rId111" xr:uid="{00000000-0004-0000-0100-00006E000000}"/>
    <hyperlink ref="J109" r:id="rId112" xr:uid="{00000000-0004-0000-0100-00006F000000}"/>
    <hyperlink ref="J110" r:id="rId113" xr:uid="{00000000-0004-0000-0100-000070000000}"/>
    <hyperlink ref="J111" r:id="rId114" xr:uid="{00000000-0004-0000-0100-000071000000}"/>
    <hyperlink ref="J112" r:id="rId115" xr:uid="{00000000-0004-0000-0100-000072000000}"/>
    <hyperlink ref="J113" r:id="rId116" xr:uid="{00000000-0004-0000-0100-000073000000}"/>
    <hyperlink ref="J114" r:id="rId117" xr:uid="{00000000-0004-0000-0100-000074000000}"/>
    <hyperlink ref="J115" r:id="rId118" xr:uid="{00000000-0004-0000-0100-000075000000}"/>
    <hyperlink ref="J116" r:id="rId119" xr:uid="{00000000-0004-0000-0100-000076000000}"/>
    <hyperlink ref="J117" r:id="rId120" xr:uid="{00000000-0004-0000-0100-000077000000}"/>
    <hyperlink ref="J118" r:id="rId121" xr:uid="{00000000-0004-0000-0100-000078000000}"/>
    <hyperlink ref="J119" r:id="rId122" xr:uid="{00000000-0004-0000-0100-000079000000}"/>
    <hyperlink ref="J120" r:id="rId123" xr:uid="{00000000-0004-0000-0100-00007A000000}"/>
    <hyperlink ref="J121" r:id="rId124" xr:uid="{00000000-0004-0000-0100-00007B000000}"/>
    <hyperlink ref="J122" r:id="rId125" xr:uid="{00000000-0004-0000-0100-00007C000000}"/>
    <hyperlink ref="J123" r:id="rId126" xr:uid="{00000000-0004-0000-0100-00007D000000}"/>
    <hyperlink ref="J124" r:id="rId127" xr:uid="{00000000-0004-0000-0100-00007E000000}"/>
    <hyperlink ref="J125" r:id="rId128" xr:uid="{00000000-0004-0000-0100-00007F000000}"/>
    <hyperlink ref="J126" r:id="rId129" xr:uid="{00000000-0004-0000-0100-000080000000}"/>
    <hyperlink ref="J127" r:id="rId130" xr:uid="{00000000-0004-0000-0100-000081000000}"/>
    <hyperlink ref="J128" r:id="rId131" xr:uid="{00000000-0004-0000-0100-000082000000}"/>
    <hyperlink ref="J129" r:id="rId132" xr:uid="{00000000-0004-0000-0100-000083000000}"/>
    <hyperlink ref="J130" r:id="rId133" xr:uid="{00000000-0004-0000-0100-000084000000}"/>
    <hyperlink ref="J131" r:id="rId134" xr:uid="{00000000-0004-0000-0100-000085000000}"/>
    <hyperlink ref="J132" r:id="rId135" xr:uid="{00000000-0004-0000-0100-000086000000}"/>
    <hyperlink ref="J133" r:id="rId136" xr:uid="{00000000-0004-0000-0100-000087000000}"/>
    <hyperlink ref="J134" r:id="rId137" xr:uid="{00000000-0004-0000-0100-000088000000}"/>
    <hyperlink ref="J135" r:id="rId138" xr:uid="{00000000-0004-0000-0100-000089000000}"/>
    <hyperlink ref="J136" r:id="rId139" xr:uid="{00000000-0004-0000-0100-00008A000000}"/>
    <hyperlink ref="F137" r:id="rId140" xr:uid="{00000000-0004-0000-0100-00008B000000}"/>
    <hyperlink ref="J137" r:id="rId141" xr:uid="{00000000-0004-0000-0100-00008C000000}"/>
    <hyperlink ref="F138" r:id="rId142" xr:uid="{00000000-0004-0000-0100-00008D000000}"/>
    <hyperlink ref="J139" r:id="rId143" xr:uid="{00000000-0004-0000-0100-00008E000000}"/>
    <hyperlink ref="J140" r:id="rId144" xr:uid="{00000000-0004-0000-0100-00008F000000}"/>
    <hyperlink ref="J141" r:id="rId145" xr:uid="{00000000-0004-0000-0100-000090000000}"/>
    <hyperlink ref="J142" r:id="rId146" xr:uid="{00000000-0004-0000-0100-000091000000}"/>
    <hyperlink ref="J143" r:id="rId147" xr:uid="{00000000-0004-0000-0100-000092000000}"/>
    <hyperlink ref="J144" r:id="rId148" xr:uid="{00000000-0004-0000-0100-000093000000}"/>
    <hyperlink ref="J145" r:id="rId149" xr:uid="{00000000-0004-0000-0100-000094000000}"/>
    <hyperlink ref="J146" r:id="rId150" xr:uid="{00000000-0004-0000-0100-000095000000}"/>
    <hyperlink ref="J147" r:id="rId151" xr:uid="{00000000-0004-0000-0100-000096000000}"/>
    <hyperlink ref="J148" r:id="rId152" xr:uid="{00000000-0004-0000-0100-000097000000}"/>
    <hyperlink ref="J149" r:id="rId153" xr:uid="{00000000-0004-0000-0100-000098000000}"/>
    <hyperlink ref="J150" r:id="rId154" xr:uid="{00000000-0004-0000-0100-000099000000}"/>
    <hyperlink ref="J151" r:id="rId155" xr:uid="{00000000-0004-0000-0100-00009A000000}"/>
    <hyperlink ref="J152" r:id="rId156" xr:uid="{00000000-0004-0000-0100-00009B000000}"/>
    <hyperlink ref="J153" r:id="rId157" xr:uid="{00000000-0004-0000-0100-00009C000000}"/>
    <hyperlink ref="J154" r:id="rId158" xr:uid="{00000000-0004-0000-0100-00009D000000}"/>
    <hyperlink ref="J155" r:id="rId159" xr:uid="{00000000-0004-0000-0100-00009E000000}"/>
    <hyperlink ref="J156" r:id="rId160" xr:uid="{00000000-0004-0000-0100-00009F000000}"/>
    <hyperlink ref="J157" r:id="rId161" xr:uid="{00000000-0004-0000-0100-0000A0000000}"/>
    <hyperlink ref="J158" r:id="rId162" xr:uid="{00000000-0004-0000-0100-0000A1000000}"/>
    <hyperlink ref="J159" r:id="rId163" xr:uid="{00000000-0004-0000-0100-0000A2000000}"/>
    <hyperlink ref="J160" r:id="rId164" xr:uid="{00000000-0004-0000-0100-0000A3000000}"/>
    <hyperlink ref="J161" r:id="rId165" xr:uid="{00000000-0004-0000-0100-0000A4000000}"/>
    <hyperlink ref="J162" r:id="rId166" xr:uid="{00000000-0004-0000-0100-0000A5000000}"/>
    <hyperlink ref="J163" r:id="rId167" xr:uid="{00000000-0004-0000-0100-0000A6000000}"/>
    <hyperlink ref="J164" r:id="rId168" xr:uid="{00000000-0004-0000-0100-0000A7000000}"/>
    <hyperlink ref="J165" r:id="rId169" xr:uid="{00000000-0004-0000-0100-0000A8000000}"/>
    <hyperlink ref="J166" r:id="rId170" xr:uid="{00000000-0004-0000-0100-0000A9000000}"/>
    <hyperlink ref="J167" r:id="rId171" xr:uid="{00000000-0004-0000-0100-0000AA000000}"/>
    <hyperlink ref="J168" r:id="rId172" xr:uid="{00000000-0004-0000-0100-0000AB000000}"/>
    <hyperlink ref="J169" r:id="rId173" xr:uid="{00000000-0004-0000-0100-0000AC000000}"/>
    <hyperlink ref="J171" r:id="rId174" xr:uid="{00000000-0004-0000-0100-0000AD000000}"/>
    <hyperlink ref="J172" r:id="rId175" xr:uid="{00000000-0004-0000-0100-0000AE000000}"/>
    <hyperlink ref="J173" r:id="rId176" xr:uid="{00000000-0004-0000-0100-0000AF000000}"/>
    <hyperlink ref="J174" r:id="rId177" xr:uid="{00000000-0004-0000-0100-0000B0000000}"/>
    <hyperlink ref="J175" r:id="rId178" xr:uid="{00000000-0004-0000-0100-0000B1000000}"/>
    <hyperlink ref="J176" r:id="rId179" xr:uid="{00000000-0004-0000-0100-0000B2000000}"/>
    <hyperlink ref="J177" r:id="rId180" xr:uid="{00000000-0004-0000-0100-0000B3000000}"/>
    <hyperlink ref="J178" r:id="rId181" xr:uid="{00000000-0004-0000-0100-0000B4000000}"/>
    <hyperlink ref="J179" r:id="rId182" xr:uid="{00000000-0004-0000-0100-0000B5000000}"/>
    <hyperlink ref="J180" r:id="rId183" xr:uid="{00000000-0004-0000-0100-0000B6000000}"/>
    <hyperlink ref="J181" r:id="rId184" xr:uid="{00000000-0004-0000-0100-0000B7000000}"/>
    <hyperlink ref="J182" r:id="rId185" xr:uid="{00000000-0004-0000-0100-0000B8000000}"/>
    <hyperlink ref="J183" r:id="rId186" xr:uid="{00000000-0004-0000-0100-0000B9000000}"/>
    <hyperlink ref="J184" r:id="rId187" xr:uid="{00000000-0004-0000-0100-0000BA000000}"/>
    <hyperlink ref="J185" r:id="rId188" xr:uid="{00000000-0004-0000-0100-0000BB000000}"/>
    <hyperlink ref="J186" r:id="rId189" xr:uid="{00000000-0004-0000-0100-0000BC000000}"/>
    <hyperlink ref="J187" r:id="rId190" xr:uid="{00000000-0004-0000-0100-0000BD000000}"/>
    <hyperlink ref="J188" r:id="rId191" xr:uid="{00000000-0004-0000-0100-0000BE000000}"/>
    <hyperlink ref="J189" r:id="rId192" xr:uid="{00000000-0004-0000-0100-0000BF000000}"/>
    <hyperlink ref="J190" r:id="rId193" xr:uid="{00000000-0004-0000-0100-0000C0000000}"/>
    <hyperlink ref="J191" r:id="rId194" xr:uid="{00000000-0004-0000-0100-0000C1000000}"/>
    <hyperlink ref="J192" r:id="rId195" xr:uid="{00000000-0004-0000-0100-0000C2000000}"/>
    <hyperlink ref="J193" r:id="rId196" xr:uid="{00000000-0004-0000-0100-0000C3000000}"/>
    <hyperlink ref="J194" r:id="rId197" xr:uid="{00000000-0004-0000-0100-0000C4000000}"/>
    <hyperlink ref="J195" r:id="rId198" xr:uid="{00000000-0004-0000-0100-0000C5000000}"/>
    <hyperlink ref="J196" r:id="rId199" xr:uid="{00000000-0004-0000-0100-0000C6000000}"/>
    <hyperlink ref="J197" r:id="rId200" xr:uid="{00000000-0004-0000-0100-0000C7000000}"/>
    <hyperlink ref="J198" r:id="rId201" xr:uid="{00000000-0004-0000-0100-0000C8000000}"/>
    <hyperlink ref="J199" r:id="rId202" xr:uid="{00000000-0004-0000-0100-0000C9000000}"/>
    <hyperlink ref="J200" r:id="rId203" xr:uid="{00000000-0004-0000-0100-0000CA000000}"/>
    <hyperlink ref="J201" r:id="rId204" xr:uid="{00000000-0004-0000-0100-0000CB000000}"/>
    <hyperlink ref="J202" r:id="rId205" xr:uid="{00000000-0004-0000-0100-0000CC000000}"/>
    <hyperlink ref="J203" r:id="rId206" xr:uid="{00000000-0004-0000-0100-0000CD000000}"/>
    <hyperlink ref="J204" r:id="rId207" xr:uid="{00000000-0004-0000-0100-0000CE000000}"/>
    <hyperlink ref="J205" r:id="rId208" xr:uid="{00000000-0004-0000-0100-0000CF000000}"/>
    <hyperlink ref="J206" r:id="rId209" xr:uid="{00000000-0004-0000-0100-0000D0000000}"/>
    <hyperlink ref="J207" r:id="rId210" xr:uid="{00000000-0004-0000-0100-0000D1000000}"/>
    <hyperlink ref="J208" r:id="rId211" xr:uid="{00000000-0004-0000-0100-0000D2000000}"/>
  </hyperlinks>
  <pageMargins left="0.7" right="0.7" top="0.75" bottom="0.75" header="0.3" footer="0.3"/>
  <legacyDrawing r:id="rId21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004"/>
  <sheetViews>
    <sheetView workbookViewId="0"/>
  </sheetViews>
  <sheetFormatPr defaultColWidth="12.5703125" defaultRowHeight="15.75" customHeight="1"/>
  <cols>
    <col min="1" max="1" width="4" customWidth="1"/>
    <col min="2" max="2" width="24.42578125" customWidth="1"/>
    <col min="3" max="3" width="40.140625" customWidth="1"/>
    <col min="4" max="4" width="16.140625" customWidth="1"/>
    <col min="6" max="6" width="4.85546875" customWidth="1"/>
    <col min="11" max="11" width="47" customWidth="1"/>
    <col min="15" max="15" width="23.5703125" customWidth="1"/>
    <col min="16" max="16" width="16.140625" customWidth="1"/>
  </cols>
  <sheetData>
    <row r="1" spans="1:31">
      <c r="A1" s="26" t="s">
        <v>993</v>
      </c>
      <c r="B1" s="26" t="s">
        <v>1</v>
      </c>
      <c r="C1" s="26" t="s">
        <v>450</v>
      </c>
      <c r="D1" s="26" t="s">
        <v>451</v>
      </c>
      <c r="E1" s="27" t="s">
        <v>994</v>
      </c>
      <c r="F1" s="27" t="s">
        <v>452</v>
      </c>
      <c r="G1" s="27"/>
      <c r="H1" s="27" t="s">
        <v>995</v>
      </c>
      <c r="I1" s="27" t="s">
        <v>996</v>
      </c>
      <c r="J1" s="27" t="s">
        <v>997</v>
      </c>
      <c r="K1" s="26" t="s">
        <v>453</v>
      </c>
      <c r="L1" s="26" t="s">
        <v>998</v>
      </c>
      <c r="M1" s="26" t="s">
        <v>455</v>
      </c>
      <c r="N1" s="26" t="s">
        <v>456</v>
      </c>
      <c r="O1" s="26" t="s">
        <v>999</v>
      </c>
      <c r="P1" s="28" t="s">
        <v>1000</v>
      </c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 spans="1:31">
      <c r="A2" s="26">
        <v>1</v>
      </c>
      <c r="B2" s="26" t="s">
        <v>6</v>
      </c>
      <c r="C2" s="26" t="s">
        <v>6</v>
      </c>
      <c r="D2" s="26" t="s">
        <v>460</v>
      </c>
      <c r="E2" s="27">
        <v>45717781</v>
      </c>
      <c r="F2" s="27">
        <v>1</v>
      </c>
      <c r="G2" s="27" t="e">
        <f t="array" aca="1" ref="G2" ca="1">_xludf.XLOOKUP(D2,aisa200!D:D,aisa200!F:F,"")</f>
        <v>#NAME?</v>
      </c>
      <c r="H2" s="27">
        <v>8178</v>
      </c>
      <c r="I2" s="27">
        <v>1495461</v>
      </c>
      <c r="J2" s="27">
        <v>501</v>
      </c>
      <c r="K2" s="30" t="s">
        <v>461</v>
      </c>
      <c r="L2" s="29"/>
      <c r="M2" s="29"/>
      <c r="N2" s="29"/>
      <c r="O2" s="26" t="s">
        <v>1001</v>
      </c>
      <c r="P2" s="28">
        <v>5893557</v>
      </c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</row>
    <row r="3" spans="1:31">
      <c r="A3" s="26">
        <v>2</v>
      </c>
      <c r="B3" s="26" t="s">
        <v>1002</v>
      </c>
      <c r="C3" s="26" t="s">
        <v>1003</v>
      </c>
      <c r="D3" s="26" t="s">
        <v>1004</v>
      </c>
      <c r="E3" s="27">
        <v>1455058965</v>
      </c>
      <c r="F3" s="27">
        <v>1</v>
      </c>
      <c r="G3" s="27" t="e">
        <f t="array" aca="1" ref="G3" ca="1">_xludf.XLOOKUP(D3,aisa200!D:D,aisa200!F:F,"")</f>
        <v>#NAME?</v>
      </c>
      <c r="H3" s="27">
        <v>1453</v>
      </c>
      <c r="I3" s="27">
        <v>283652</v>
      </c>
      <c r="J3" s="27">
        <v>399</v>
      </c>
      <c r="K3" s="30" t="s">
        <v>1005</v>
      </c>
      <c r="L3" s="29"/>
      <c r="M3" s="29"/>
      <c r="N3" s="29"/>
      <c r="O3" s="26" t="s">
        <v>1006</v>
      </c>
      <c r="P3" s="28">
        <v>1830902</v>
      </c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 spans="1:31">
      <c r="A4" s="26">
        <v>3</v>
      </c>
      <c r="B4" s="26" t="s">
        <v>1007</v>
      </c>
      <c r="C4" s="26" t="s">
        <v>1007</v>
      </c>
      <c r="D4" s="26" t="s">
        <v>1008</v>
      </c>
      <c r="E4" s="27">
        <v>1399123752</v>
      </c>
      <c r="F4" s="27">
        <v>1</v>
      </c>
      <c r="G4" s="27" t="e">
        <f t="array" aca="1" ref="G4" ca="1">_xludf.XLOOKUP(D4,aisa200!D:D,aisa200!F:F,"")</f>
        <v>#NAME?</v>
      </c>
      <c r="H4" s="27">
        <v>4550</v>
      </c>
      <c r="I4" s="27">
        <v>1050878</v>
      </c>
      <c r="J4" s="27">
        <v>159</v>
      </c>
      <c r="K4" s="30" t="s">
        <v>1009</v>
      </c>
      <c r="L4" s="29"/>
      <c r="M4" s="29"/>
      <c r="N4" s="29"/>
      <c r="O4" s="26" t="s">
        <v>1010</v>
      </c>
      <c r="P4" s="28">
        <v>4117370</v>
      </c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 spans="1:31">
      <c r="A5" s="26">
        <v>4</v>
      </c>
      <c r="B5" s="26" t="s">
        <v>1011</v>
      </c>
      <c r="C5" s="26" t="s">
        <v>1011</v>
      </c>
      <c r="D5" s="31" t="s">
        <v>1012</v>
      </c>
      <c r="E5" s="27">
        <v>484667815</v>
      </c>
      <c r="F5" s="27" t="s">
        <v>464</v>
      </c>
      <c r="G5" s="27" t="e">
        <f t="array" aca="1" ref="G5" ca="1">_xludf.XLOOKUP(D5,aisa200!D:D,aisa200!F:F,"")</f>
        <v>#NAME?</v>
      </c>
      <c r="H5" s="27">
        <v>1888</v>
      </c>
      <c r="I5" s="32">
        <v>183273</v>
      </c>
      <c r="J5" s="32">
        <v>1129</v>
      </c>
      <c r="K5" s="30" t="s">
        <v>1013</v>
      </c>
      <c r="L5" s="29"/>
      <c r="M5" s="29"/>
      <c r="N5" s="29"/>
      <c r="O5" s="26" t="s">
        <v>1014</v>
      </c>
      <c r="P5" s="28">
        <v>1158083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 spans="1:31">
      <c r="A6" s="26">
        <v>5</v>
      </c>
      <c r="B6" s="26" t="s">
        <v>275</v>
      </c>
      <c r="C6" s="26" t="s">
        <v>794</v>
      </c>
      <c r="D6" s="26" t="s">
        <v>795</v>
      </c>
      <c r="E6" s="27">
        <v>1701651749</v>
      </c>
      <c r="F6" s="27">
        <v>1</v>
      </c>
      <c r="G6" s="27" t="e">
        <f t="array" aca="1" ref="G6" ca="1">_xludf.XLOOKUP(D6,aisa200!D:D,aisa200!F:F,"")</f>
        <v>#NAME?</v>
      </c>
      <c r="H6" s="27">
        <v>3146</v>
      </c>
      <c r="I6" s="27">
        <v>1030978</v>
      </c>
      <c r="J6" s="27">
        <v>3</v>
      </c>
      <c r="K6" s="30" t="s">
        <v>796</v>
      </c>
      <c r="L6" s="29"/>
      <c r="M6" s="29"/>
      <c r="N6" s="29"/>
      <c r="O6" s="26" t="s">
        <v>1015</v>
      </c>
      <c r="P6" s="28">
        <v>4576655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</row>
    <row r="7" spans="1:31">
      <c r="A7" s="26">
        <v>6</v>
      </c>
      <c r="B7" s="26" t="s">
        <v>140</v>
      </c>
      <c r="C7" s="26" t="s">
        <v>140</v>
      </c>
      <c r="D7" s="26" t="s">
        <v>632</v>
      </c>
      <c r="E7" s="27">
        <v>2214964723</v>
      </c>
      <c r="F7" s="27">
        <v>1</v>
      </c>
      <c r="G7" s="27" t="e">
        <f t="array" aca="1" ref="G7" ca="1">_xludf.XLOOKUP(D7,aisa200!D:D,aisa200!F:F,"")</f>
        <v>#NAME?</v>
      </c>
      <c r="H7" s="27">
        <v>882</v>
      </c>
      <c r="I7" s="27">
        <v>551530</v>
      </c>
      <c r="J7" s="27">
        <v>390</v>
      </c>
      <c r="K7" s="30" t="s">
        <v>633</v>
      </c>
      <c r="L7" s="29"/>
      <c r="M7" s="29"/>
      <c r="N7" s="29"/>
      <c r="O7" s="26" t="s">
        <v>1001</v>
      </c>
      <c r="P7" s="28">
        <v>2042767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 spans="1:31">
      <c r="A8" s="26">
        <v>7</v>
      </c>
      <c r="B8" s="26" t="s">
        <v>360</v>
      </c>
      <c r="C8" s="26" t="s">
        <v>360</v>
      </c>
      <c r="D8" s="26" t="s">
        <v>889</v>
      </c>
      <c r="E8" s="27">
        <v>453456033</v>
      </c>
      <c r="F8" s="27" t="s">
        <v>464</v>
      </c>
      <c r="G8" s="27" t="e">
        <f t="array" aca="1" ref="G8" ca="1">_xludf.XLOOKUP(D8,aisa200!D:D,aisa200!F:F,"")</f>
        <v>#NAME?</v>
      </c>
      <c r="H8" s="27">
        <v>2044</v>
      </c>
      <c r="I8" s="27">
        <v>779766</v>
      </c>
      <c r="J8" s="27">
        <v>943</v>
      </c>
      <c r="K8" s="30" t="s">
        <v>890</v>
      </c>
      <c r="L8" s="29"/>
      <c r="M8" s="29"/>
      <c r="N8" s="29"/>
      <c r="O8" s="26" t="s">
        <v>1016</v>
      </c>
      <c r="P8" s="28">
        <v>4774089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 spans="1:31">
      <c r="A9" s="26">
        <v>8</v>
      </c>
      <c r="B9" s="26" t="s">
        <v>1017</v>
      </c>
      <c r="C9" s="26" t="s">
        <v>1018</v>
      </c>
      <c r="D9" s="26" t="s">
        <v>1019</v>
      </c>
      <c r="E9" s="27">
        <v>4053642540</v>
      </c>
      <c r="F9" s="27">
        <v>1</v>
      </c>
      <c r="G9" s="27" t="e">
        <f t="array" aca="1" ref="G9" ca="1">_xludf.XLOOKUP(D9,aisa200!D:D,aisa200!F:F,"")</f>
        <v>#NAME?</v>
      </c>
      <c r="H9" s="27">
        <v>2147</v>
      </c>
      <c r="I9" s="32">
        <v>642973</v>
      </c>
      <c r="J9" s="32">
        <v>352</v>
      </c>
      <c r="K9" s="30" t="s">
        <v>1020</v>
      </c>
      <c r="L9" s="29"/>
      <c r="M9" s="29"/>
      <c r="N9" s="29"/>
      <c r="O9" s="26" t="s">
        <v>1001</v>
      </c>
      <c r="P9" s="28">
        <v>1585007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 spans="1:31">
      <c r="A10" s="26">
        <v>9</v>
      </c>
      <c r="B10" s="26" t="s">
        <v>1021</v>
      </c>
      <c r="C10" s="26" t="s">
        <v>1022</v>
      </c>
      <c r="D10" s="31" t="s">
        <v>1023</v>
      </c>
      <c r="E10" s="27">
        <v>360484090</v>
      </c>
      <c r="F10" s="27" t="s">
        <v>464</v>
      </c>
      <c r="G10" s="27" t="e">
        <f t="array" aca="1" ref="G10" ca="1">_xludf.XLOOKUP(D10,aisa200!D:D,aisa200!F:F,"")</f>
        <v>#NAME?</v>
      </c>
      <c r="H10" s="27">
        <v>1615</v>
      </c>
      <c r="I10" s="32">
        <v>666819</v>
      </c>
      <c r="J10" s="32">
        <v>996</v>
      </c>
      <c r="K10" s="30" t="s">
        <v>1024</v>
      </c>
      <c r="L10" s="29"/>
      <c r="M10" s="29"/>
      <c r="N10" s="29"/>
      <c r="O10" s="26" t="s">
        <v>1025</v>
      </c>
      <c r="P10" s="28">
        <v>3981236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spans="1:31">
      <c r="A11" s="26">
        <v>10</v>
      </c>
      <c r="B11" s="26" t="s">
        <v>171</v>
      </c>
      <c r="C11" s="26" t="s">
        <v>171</v>
      </c>
      <c r="D11" s="33" t="s">
        <v>673</v>
      </c>
      <c r="E11" s="27">
        <v>313471712</v>
      </c>
      <c r="F11" s="27">
        <v>1</v>
      </c>
      <c r="G11" s="27" t="e">
        <f t="array" aca="1" ref="G11" ca="1">_xludf.XLOOKUP(D11,aisa200!D:D,aisa200!F:F,"")</f>
        <v>#NAME?</v>
      </c>
      <c r="H11" s="27">
        <v>3373</v>
      </c>
      <c r="I11" s="27">
        <v>563686</v>
      </c>
      <c r="J11" s="27">
        <v>593</v>
      </c>
      <c r="K11" s="30" t="s">
        <v>674</v>
      </c>
      <c r="L11" s="29"/>
      <c r="M11" s="29"/>
      <c r="N11" s="29"/>
      <c r="O11" s="26" t="s">
        <v>1026</v>
      </c>
      <c r="P11" s="28">
        <v>1725846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spans="1:31">
      <c r="A12" s="26">
        <v>11</v>
      </c>
      <c r="B12" s="26" t="s">
        <v>1027</v>
      </c>
      <c r="C12" s="26" t="s">
        <v>1028</v>
      </c>
      <c r="D12" s="26" t="s">
        <v>1029</v>
      </c>
      <c r="E12" s="27">
        <v>5556187464</v>
      </c>
      <c r="F12" s="27">
        <v>1</v>
      </c>
      <c r="G12" s="27" t="e">
        <f t="array" aca="1" ref="G12" ca="1">_xludf.XLOOKUP(D12,aisa200!D:D,aisa200!F:F,"")</f>
        <v>#NAME?</v>
      </c>
      <c r="H12" s="27">
        <v>2242</v>
      </c>
      <c r="I12" s="32">
        <v>433921</v>
      </c>
      <c r="J12" s="32">
        <v>34</v>
      </c>
      <c r="K12" s="30" t="s">
        <v>1030</v>
      </c>
      <c r="L12" s="29"/>
      <c r="M12" s="29"/>
      <c r="N12" s="29"/>
      <c r="O12" s="26" t="s">
        <v>1010</v>
      </c>
      <c r="P12" s="28">
        <v>1834682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spans="1:31">
      <c r="A13" s="26">
        <v>12</v>
      </c>
      <c r="B13" s="26" t="s">
        <v>1031</v>
      </c>
      <c r="C13" s="26" t="s">
        <v>474</v>
      </c>
      <c r="D13" s="26" t="s">
        <v>475</v>
      </c>
      <c r="E13" s="27">
        <v>2122019014</v>
      </c>
      <c r="F13" s="27">
        <v>1</v>
      </c>
      <c r="G13" s="27" t="e">
        <f t="array" aca="1" ref="G13" ca="1">_xludf.XLOOKUP(D13,aisa200!D:D,aisa200!F:F,"")</f>
        <v>#NAME?</v>
      </c>
      <c r="H13" s="27">
        <v>1735</v>
      </c>
      <c r="I13" s="27">
        <v>2136350</v>
      </c>
      <c r="J13" s="27">
        <v>291</v>
      </c>
      <c r="K13" s="30" t="s">
        <v>476</v>
      </c>
      <c r="L13" s="29"/>
      <c r="M13" s="29"/>
      <c r="N13" s="29"/>
      <c r="O13" s="26" t="s">
        <v>1032</v>
      </c>
      <c r="P13" s="28">
        <v>6526761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spans="1:31">
      <c r="A14" s="26">
        <v>13</v>
      </c>
      <c r="B14" s="26" t="s">
        <v>1033</v>
      </c>
      <c r="C14" s="26" t="s">
        <v>569</v>
      </c>
      <c r="D14" s="26" t="s">
        <v>570</v>
      </c>
      <c r="E14" s="27">
        <v>1959578996</v>
      </c>
      <c r="F14" s="27" t="s">
        <v>464</v>
      </c>
      <c r="G14" s="27" t="e">
        <f t="array" aca="1" ref="G14" ca="1">_xludf.XLOOKUP(D14,aisa200!D:D,aisa200!F:F,"")</f>
        <v>#NAME?</v>
      </c>
      <c r="H14" s="27">
        <v>1066</v>
      </c>
      <c r="I14" s="27">
        <v>742233</v>
      </c>
      <c r="J14" s="27">
        <v>2830</v>
      </c>
      <c r="K14" s="30" t="s">
        <v>571</v>
      </c>
      <c r="L14" s="29"/>
      <c r="M14" s="29"/>
      <c r="N14" s="29"/>
      <c r="O14" s="26" t="s">
        <v>1034</v>
      </c>
      <c r="P14" s="28">
        <v>2784459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</row>
    <row r="15" spans="1:31">
      <c r="A15" s="26">
        <v>14</v>
      </c>
      <c r="B15" s="26" t="s">
        <v>1035</v>
      </c>
      <c r="C15" s="26" t="s">
        <v>1036</v>
      </c>
      <c r="D15" s="31" t="s">
        <v>1037</v>
      </c>
      <c r="E15" s="27">
        <v>534488377</v>
      </c>
      <c r="F15" s="27" t="s">
        <v>464</v>
      </c>
      <c r="G15" s="27" t="e">
        <f t="array" aca="1" ref="G15" ca="1">_xludf.XLOOKUP(D15,aisa200!D:D,aisa200!F:F,"")</f>
        <v>#NAME?</v>
      </c>
      <c r="H15" s="27">
        <v>1486</v>
      </c>
      <c r="I15" s="27">
        <v>1147024</v>
      </c>
      <c r="J15" s="27">
        <v>1627</v>
      </c>
      <c r="K15" s="30" t="s">
        <v>1038</v>
      </c>
      <c r="L15" s="29"/>
      <c r="M15" s="29"/>
      <c r="N15" s="29"/>
      <c r="O15" s="26" t="s">
        <v>1001</v>
      </c>
      <c r="P15" s="28">
        <v>2924293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</row>
    <row r="16" spans="1:31">
      <c r="A16" s="26">
        <v>15</v>
      </c>
      <c r="B16" s="26" t="s">
        <v>1039</v>
      </c>
      <c r="C16" s="26" t="s">
        <v>605</v>
      </c>
      <c r="D16" s="26" t="s">
        <v>606</v>
      </c>
      <c r="E16" s="27">
        <v>3417748590</v>
      </c>
      <c r="F16" s="27">
        <v>1</v>
      </c>
      <c r="G16" s="27" t="e">
        <f t="array" aca="1" ref="G16" ca="1">_xludf.XLOOKUP(D16,aisa200!D:D,aisa200!F:F,"")</f>
        <v>#NAME?</v>
      </c>
      <c r="H16" s="27">
        <v>2094</v>
      </c>
      <c r="I16" s="27">
        <v>395768</v>
      </c>
      <c r="J16" s="27">
        <v>112</v>
      </c>
      <c r="K16" s="30" t="s">
        <v>607</v>
      </c>
      <c r="L16" s="29"/>
      <c r="M16" s="29"/>
      <c r="N16" s="29"/>
      <c r="O16" s="26" t="s">
        <v>1040</v>
      </c>
      <c r="P16" s="28">
        <v>1591823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</row>
    <row r="17" spans="1:31">
      <c r="A17" s="26">
        <v>15</v>
      </c>
      <c r="B17" s="26" t="s">
        <v>1039</v>
      </c>
      <c r="C17" s="26" t="s">
        <v>608</v>
      </c>
      <c r="D17" s="26" t="s">
        <v>609</v>
      </c>
      <c r="E17" s="27">
        <v>3656815405</v>
      </c>
      <c r="F17" s="27">
        <v>1</v>
      </c>
      <c r="G17" s="27" t="e">
        <f t="array" aca="1" ref="G17" ca="1">_xludf.XLOOKUP(D17,aisa200!D:D,aisa200!F:F,"")</f>
        <v>#NAME?</v>
      </c>
      <c r="H17" s="27">
        <v>1378</v>
      </c>
      <c r="I17" s="27">
        <v>369611</v>
      </c>
      <c r="J17" s="27">
        <v>122</v>
      </c>
      <c r="K17" s="30" t="s">
        <v>610</v>
      </c>
      <c r="L17" s="29"/>
      <c r="M17" s="29"/>
      <c r="N17" s="29"/>
      <c r="O17" s="26" t="s">
        <v>1040</v>
      </c>
      <c r="P17" s="28">
        <v>1591823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</row>
    <row r="18" spans="1:31">
      <c r="A18" s="34">
        <v>15</v>
      </c>
      <c r="B18" s="2" t="s">
        <v>1039</v>
      </c>
      <c r="C18" s="26" t="s">
        <v>611</v>
      </c>
      <c r="D18" s="26" t="s">
        <v>612</v>
      </c>
      <c r="E18" s="27">
        <v>53675526308</v>
      </c>
      <c r="F18" s="27">
        <v>1</v>
      </c>
      <c r="G18" s="27" t="e">
        <f t="array" aca="1" ref="G18" ca="1">_xludf.XLOOKUP(D18,aisa200!D:D,aisa200!F:F,"")</f>
        <v>#NAME?</v>
      </c>
      <c r="H18" s="27">
        <v>472</v>
      </c>
      <c r="I18" s="27">
        <v>205735</v>
      </c>
      <c r="J18" s="27">
        <v>9</v>
      </c>
      <c r="K18" s="30" t="s">
        <v>613</v>
      </c>
      <c r="L18" s="29"/>
      <c r="M18" s="29"/>
      <c r="N18" s="29"/>
      <c r="O18" s="26" t="s">
        <v>1040</v>
      </c>
      <c r="P18" s="28">
        <v>1591823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</row>
    <row r="19" spans="1:31">
      <c r="A19" s="26">
        <v>16</v>
      </c>
      <c r="B19" s="26" t="s">
        <v>1041</v>
      </c>
      <c r="C19" s="26" t="s">
        <v>1042</v>
      </c>
      <c r="D19" s="31" t="s">
        <v>1043</v>
      </c>
      <c r="E19" s="27">
        <v>5703523434</v>
      </c>
      <c r="F19" s="27" t="s">
        <v>464</v>
      </c>
      <c r="G19" s="27" t="e">
        <f t="array" aca="1" ref="G19" ca="1">_xludf.XLOOKUP(D19,aisa200!D:D,aisa200!F:F,"")</f>
        <v>#NAME?</v>
      </c>
      <c r="H19" s="27">
        <v>1744</v>
      </c>
      <c r="I19" s="27">
        <v>354298</v>
      </c>
      <c r="J19" s="27">
        <v>1499</v>
      </c>
      <c r="K19" s="30" t="s">
        <v>1044</v>
      </c>
      <c r="L19" s="29"/>
      <c r="M19" s="29"/>
      <c r="N19" s="29"/>
      <c r="O19" s="26" t="s">
        <v>1001</v>
      </c>
      <c r="P19" s="28">
        <v>2844787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</row>
    <row r="20" spans="1:31">
      <c r="A20" s="26">
        <v>17</v>
      </c>
      <c r="B20" s="26" t="s">
        <v>1045</v>
      </c>
      <c r="C20" s="26" t="s">
        <v>987</v>
      </c>
      <c r="D20" s="26" t="s">
        <v>988</v>
      </c>
      <c r="E20" s="27">
        <v>47642521277</v>
      </c>
      <c r="F20" s="27">
        <v>1</v>
      </c>
      <c r="G20" s="27" t="e">
        <f t="array" aca="1" ref="G20" ca="1">_xludf.XLOOKUP(D20,aisa200!D:D,aisa200!F:F,"")</f>
        <v>#NAME?</v>
      </c>
      <c r="H20" s="27">
        <v>21</v>
      </c>
      <c r="I20" s="27">
        <v>76276</v>
      </c>
      <c r="J20" s="27">
        <v>93</v>
      </c>
      <c r="K20" s="30" t="s">
        <v>989</v>
      </c>
      <c r="L20" s="29"/>
      <c r="M20" s="29"/>
      <c r="N20" s="29"/>
      <c r="O20" s="26" t="s">
        <v>1046</v>
      </c>
      <c r="P20" s="28">
        <v>1966599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 spans="1:31">
      <c r="A21" s="26">
        <v>18</v>
      </c>
      <c r="B21" s="26" t="s">
        <v>143</v>
      </c>
      <c r="C21" s="26" t="s">
        <v>634</v>
      </c>
      <c r="D21" s="26" t="s">
        <v>635</v>
      </c>
      <c r="E21" s="27">
        <v>254432523</v>
      </c>
      <c r="F21" s="27" t="s">
        <v>464</v>
      </c>
      <c r="G21" s="27" t="e">
        <f t="array" aca="1" ref="G21" ca="1">_xludf.XLOOKUP(D21,aisa200!D:D,aisa200!F:F,"")</f>
        <v>#NAME?</v>
      </c>
      <c r="H21" s="27">
        <v>1002</v>
      </c>
      <c r="I21" s="27">
        <v>891802</v>
      </c>
      <c r="J21" s="27">
        <v>974</v>
      </c>
      <c r="K21" s="30" t="s">
        <v>636</v>
      </c>
      <c r="L21" s="29"/>
      <c r="M21" s="29"/>
      <c r="N21" s="29"/>
      <c r="O21" s="26" t="s">
        <v>1047</v>
      </c>
      <c r="P21" s="28">
        <v>3603862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 spans="1:31">
      <c r="A22" s="26">
        <v>19</v>
      </c>
      <c r="B22" s="26" t="s">
        <v>1048</v>
      </c>
      <c r="C22" s="26" t="s">
        <v>1049</v>
      </c>
      <c r="D22" s="26" t="s">
        <v>1050</v>
      </c>
      <c r="E22" s="27">
        <v>2620202</v>
      </c>
      <c r="F22" s="27">
        <v>1</v>
      </c>
      <c r="G22" s="27" t="e">
        <f t="array" aca="1" ref="G22" ca="1">_xludf.XLOOKUP(D22,aisa200!D:D,aisa200!F:F,"")</f>
        <v>#NAME?</v>
      </c>
      <c r="H22" s="27">
        <v>3279</v>
      </c>
      <c r="I22" s="27">
        <v>292906</v>
      </c>
      <c r="J22" s="27">
        <v>479</v>
      </c>
      <c r="K22" s="30" t="s">
        <v>1051</v>
      </c>
      <c r="L22" s="29"/>
      <c r="M22" s="29"/>
      <c r="N22" s="29"/>
      <c r="O22" s="26" t="s">
        <v>1052</v>
      </c>
      <c r="P22" s="28">
        <v>892734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</row>
    <row r="23" spans="1:31">
      <c r="A23" s="26">
        <v>20</v>
      </c>
      <c r="B23" s="26" t="s">
        <v>1053</v>
      </c>
      <c r="C23" s="26" t="s">
        <v>457</v>
      </c>
      <c r="D23" s="26" t="s">
        <v>458</v>
      </c>
      <c r="E23" s="27">
        <v>3791242285</v>
      </c>
      <c r="F23" s="27">
        <v>1</v>
      </c>
      <c r="G23" s="27" t="e">
        <f t="array" aca="1" ref="G23" ca="1">_xludf.XLOOKUP(D23,aisa200!D:D,aisa200!F:F,"")</f>
        <v>#NAME?</v>
      </c>
      <c r="H23" s="27">
        <v>1841</v>
      </c>
      <c r="I23" s="27">
        <v>782079</v>
      </c>
      <c r="J23" s="27">
        <v>150</v>
      </c>
      <c r="K23" s="30" t="s">
        <v>459</v>
      </c>
      <c r="L23" s="29"/>
      <c r="M23" s="29"/>
      <c r="N23" s="29"/>
      <c r="O23" s="26" t="s">
        <v>1054</v>
      </c>
      <c r="P23" s="28">
        <v>3377635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 spans="1:31">
      <c r="A24" s="26">
        <v>21</v>
      </c>
      <c r="B24" s="26" t="s">
        <v>1055</v>
      </c>
      <c r="C24" s="26" t="s">
        <v>1056</v>
      </c>
      <c r="D24" s="35" t="s">
        <v>1057</v>
      </c>
      <c r="E24" s="27">
        <v>851583</v>
      </c>
      <c r="F24" s="27" t="s">
        <v>464</v>
      </c>
      <c r="G24" s="27" t="e">
        <f t="array" aca="1" ref="G24" ca="1">_xludf.XLOOKUP(D24,aisa200!D:D,aisa200!F:F,"")</f>
        <v>#NAME?</v>
      </c>
      <c r="H24" s="27">
        <v>2961</v>
      </c>
      <c r="I24" s="27">
        <v>834659</v>
      </c>
      <c r="J24" s="27">
        <v>993</v>
      </c>
      <c r="K24" s="30" t="s">
        <v>1058</v>
      </c>
      <c r="L24" s="29"/>
      <c r="M24" s="29"/>
      <c r="N24" s="29"/>
      <c r="O24" s="26" t="s">
        <v>1059</v>
      </c>
      <c r="P24" s="28">
        <v>1591069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</row>
    <row r="25" spans="1:31">
      <c r="A25" s="26">
        <v>22</v>
      </c>
      <c r="B25" s="26" t="s">
        <v>1060</v>
      </c>
      <c r="C25" s="26" t="s">
        <v>556</v>
      </c>
      <c r="D25" s="26" t="s">
        <v>557</v>
      </c>
      <c r="E25" s="27">
        <v>262292089</v>
      </c>
      <c r="F25" s="27" t="s">
        <v>464</v>
      </c>
      <c r="G25" s="27" t="e">
        <f t="array" aca="1" ref="G25" ca="1">_xludf.XLOOKUP(D25,aisa200!D:D,aisa200!F:F,"")</f>
        <v>#NAME?</v>
      </c>
      <c r="H25" s="27">
        <v>5232</v>
      </c>
      <c r="I25" s="27">
        <v>1036871</v>
      </c>
      <c r="J25" s="27">
        <v>2416</v>
      </c>
      <c r="K25" s="30" t="s">
        <v>558</v>
      </c>
      <c r="L25" s="29"/>
      <c r="M25" s="29"/>
      <c r="N25" s="29"/>
      <c r="O25" s="26" t="s">
        <v>1034</v>
      </c>
      <c r="P25" s="28">
        <v>2676124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1:31">
      <c r="A26" s="26">
        <v>23</v>
      </c>
      <c r="B26" s="26" t="s">
        <v>1061</v>
      </c>
      <c r="C26" s="36" t="s">
        <v>1062</v>
      </c>
      <c r="D26" s="26" t="s">
        <v>683</v>
      </c>
      <c r="E26" s="27">
        <v>6505088311</v>
      </c>
      <c r="F26" s="27">
        <v>1</v>
      </c>
      <c r="G26" s="27" t="e">
        <f t="array" aca="1" ref="G26" ca="1">_xludf.XLOOKUP(D26,aisa200!D:D,aisa200!F:F,"")</f>
        <v>#NAME?</v>
      </c>
      <c r="H26" s="27">
        <v>1921</v>
      </c>
      <c r="I26" s="32">
        <v>523443</v>
      </c>
      <c r="J26" s="32">
        <v>103</v>
      </c>
      <c r="K26" s="30" t="s">
        <v>1063</v>
      </c>
      <c r="L26" s="29"/>
      <c r="M26" s="29"/>
      <c r="N26" s="29"/>
      <c r="O26" s="26" t="s">
        <v>1001</v>
      </c>
      <c r="P26" s="28">
        <v>2759513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spans="1:31">
      <c r="A27" s="26">
        <v>24</v>
      </c>
      <c r="B27" s="26" t="s">
        <v>1064</v>
      </c>
      <c r="C27" s="26" t="s">
        <v>1065</v>
      </c>
      <c r="D27" s="31" t="s">
        <v>1066</v>
      </c>
      <c r="E27" s="27">
        <v>3025123501</v>
      </c>
      <c r="F27" s="27" t="s">
        <v>464</v>
      </c>
      <c r="G27" s="27" t="e">
        <f t="array" aca="1" ref="G27" ca="1">_xludf.XLOOKUP(D27,aisa200!D:D,aisa200!F:F,"")</f>
        <v>#NAME?</v>
      </c>
      <c r="H27" s="27">
        <v>2093</v>
      </c>
      <c r="I27" s="27">
        <v>351680</v>
      </c>
      <c r="J27" s="27">
        <v>682</v>
      </c>
      <c r="K27" s="30" t="s">
        <v>1067</v>
      </c>
      <c r="L27" s="29"/>
      <c r="M27" s="29"/>
      <c r="N27" s="29"/>
      <c r="O27" s="26" t="s">
        <v>1032</v>
      </c>
      <c r="P27" s="28">
        <v>1018319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</row>
    <row r="28" spans="1:31">
      <c r="A28" s="26">
        <v>25</v>
      </c>
      <c r="B28" s="26" t="s">
        <v>228</v>
      </c>
      <c r="C28" s="26" t="s">
        <v>747</v>
      </c>
      <c r="D28" s="26" t="s">
        <v>748</v>
      </c>
      <c r="E28" s="27">
        <v>6666970922</v>
      </c>
      <c r="F28" s="27">
        <v>1</v>
      </c>
      <c r="G28" s="27" t="e">
        <f t="array" aca="1" ref="G28" ca="1">_xludf.XLOOKUP(D28,aisa200!D:D,aisa200!F:F,"")</f>
        <v>#NAME?</v>
      </c>
      <c r="H28" s="27">
        <v>1154</v>
      </c>
      <c r="I28" s="27">
        <v>648553</v>
      </c>
      <c r="J28" s="27">
        <v>448</v>
      </c>
      <c r="K28" s="30" t="s">
        <v>749</v>
      </c>
      <c r="L28" s="29"/>
      <c r="M28" s="29"/>
      <c r="N28" s="29"/>
      <c r="O28" s="26" t="s">
        <v>1068</v>
      </c>
      <c r="P28" s="28">
        <v>2870332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</row>
    <row r="29" spans="1:31">
      <c r="A29" s="26">
        <v>26</v>
      </c>
      <c r="B29" s="26" t="s">
        <v>1069</v>
      </c>
      <c r="C29" s="26" t="s">
        <v>416</v>
      </c>
      <c r="D29" s="26" t="s">
        <v>956</v>
      </c>
      <c r="E29" s="27">
        <v>22597217534</v>
      </c>
      <c r="F29" s="27">
        <v>1</v>
      </c>
      <c r="G29" s="27" t="e">
        <f t="array" aca="1" ref="G29" ca="1">_xludf.XLOOKUP(D29,aisa200!D:D,aisa200!F:F,"")</f>
        <v>#NAME?</v>
      </c>
      <c r="H29" s="27">
        <v>1101</v>
      </c>
      <c r="I29" s="27">
        <v>609185</v>
      </c>
      <c r="J29" s="27">
        <v>482</v>
      </c>
      <c r="K29" s="30" t="s">
        <v>957</v>
      </c>
      <c r="L29" s="29"/>
      <c r="M29" s="29"/>
      <c r="N29" s="29"/>
      <c r="O29" s="26" t="s">
        <v>1070</v>
      </c>
      <c r="P29" s="28">
        <v>2209418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 spans="1:31">
      <c r="A30" s="26">
        <v>27</v>
      </c>
      <c r="B30" s="26" t="s">
        <v>462</v>
      </c>
      <c r="C30" s="26" t="s">
        <v>462</v>
      </c>
      <c r="D30" s="26" t="s">
        <v>463</v>
      </c>
      <c r="E30" s="27">
        <v>2113732341</v>
      </c>
      <c r="F30" s="27" t="s">
        <v>464</v>
      </c>
      <c r="G30" s="27" t="e">
        <f t="array" aca="1" ref="G30" ca="1">_xludf.XLOOKUP(D30,aisa200!D:D,aisa200!F:F,"")</f>
        <v>#NAME?</v>
      </c>
      <c r="H30" s="27">
        <v>4245</v>
      </c>
      <c r="I30" s="27">
        <v>774220</v>
      </c>
      <c r="J30" s="27">
        <v>703</v>
      </c>
      <c r="K30" s="30" t="s">
        <v>465</v>
      </c>
      <c r="L30" s="29"/>
      <c r="M30" s="29"/>
      <c r="N30" s="29"/>
      <c r="O30" s="26" t="s">
        <v>1071</v>
      </c>
      <c r="P30" s="28">
        <v>1197000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spans="1:31">
      <c r="A31" s="26">
        <v>28</v>
      </c>
      <c r="B31" s="26" t="s">
        <v>1072</v>
      </c>
      <c r="C31" s="26" t="s">
        <v>1073</v>
      </c>
      <c r="D31" s="31" t="s">
        <v>1074</v>
      </c>
      <c r="E31" s="27">
        <v>2059966</v>
      </c>
      <c r="F31" s="27" t="s">
        <v>464</v>
      </c>
      <c r="G31" s="27" t="e">
        <f t="array" aca="1" ref="G31" ca="1">_xludf.XLOOKUP(D31,aisa200!D:D,aisa200!F:F,"")</f>
        <v>#NAME?</v>
      </c>
      <c r="H31" s="27">
        <v>3594</v>
      </c>
      <c r="I31" s="27">
        <v>668099</v>
      </c>
      <c r="J31" s="27">
        <v>930</v>
      </c>
      <c r="K31" s="30" t="s">
        <v>1075</v>
      </c>
      <c r="L31" s="29"/>
      <c r="M31" s="29"/>
      <c r="N31" s="29"/>
      <c r="O31" s="26" t="s">
        <v>1076</v>
      </c>
      <c r="P31" s="28">
        <v>1439199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</row>
    <row r="32" spans="1:31">
      <c r="A32" s="26">
        <v>29</v>
      </c>
      <c r="B32" s="26" t="s">
        <v>1077</v>
      </c>
      <c r="C32" s="26" t="s">
        <v>1078</v>
      </c>
      <c r="D32" s="26" t="s">
        <v>1079</v>
      </c>
      <c r="E32" s="27">
        <v>5694299090</v>
      </c>
      <c r="F32" s="27">
        <v>1</v>
      </c>
      <c r="G32" s="27" t="e">
        <f t="array" aca="1" ref="G32" ca="1">_xludf.XLOOKUP(D32,aisa200!D:D,aisa200!F:F,"")</f>
        <v>#NAME?</v>
      </c>
      <c r="H32" s="27">
        <v>586</v>
      </c>
      <c r="I32" s="27">
        <v>519307</v>
      </c>
      <c r="J32" s="27">
        <v>248</v>
      </c>
      <c r="K32" s="30" t="s">
        <v>1080</v>
      </c>
      <c r="L32" s="29"/>
      <c r="M32" s="29"/>
      <c r="N32" s="29"/>
      <c r="O32" s="26" t="s">
        <v>1032</v>
      </c>
      <c r="P32" s="28">
        <v>4341726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spans="1:31">
      <c r="A33" s="26">
        <v>30</v>
      </c>
      <c r="B33" s="26" t="s">
        <v>1081</v>
      </c>
      <c r="C33" s="26" t="s">
        <v>687</v>
      </c>
      <c r="D33" s="26" t="s">
        <v>688</v>
      </c>
      <c r="E33" s="27">
        <v>328949039</v>
      </c>
      <c r="F33" s="27" t="s">
        <v>464</v>
      </c>
      <c r="G33" s="27" t="e">
        <f t="array" aca="1" ref="G33" ca="1">_xludf.XLOOKUP(D33,aisa200!D:D,aisa200!F:F,"")</f>
        <v>#NAME?</v>
      </c>
      <c r="H33" s="27">
        <v>1637</v>
      </c>
      <c r="I33" s="27">
        <v>615843</v>
      </c>
      <c r="J33" s="27">
        <v>1279</v>
      </c>
      <c r="K33" s="30" t="s">
        <v>689</v>
      </c>
      <c r="L33" s="29"/>
      <c r="M33" s="29"/>
      <c r="N33" s="29"/>
      <c r="O33" s="26" t="s">
        <v>1082</v>
      </c>
      <c r="P33" s="28">
        <v>2280213</v>
      </c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</row>
    <row r="34" spans="1:31">
      <c r="A34" s="26">
        <v>31</v>
      </c>
      <c r="B34" s="26" t="s">
        <v>394</v>
      </c>
      <c r="C34" s="26" t="s">
        <v>394</v>
      </c>
      <c r="D34" s="26" t="s">
        <v>930</v>
      </c>
      <c r="E34" s="27">
        <v>22917989</v>
      </c>
      <c r="F34" s="27" t="s">
        <v>464</v>
      </c>
      <c r="G34" s="27" t="e">
        <f t="array" aca="1" ref="G34" ca="1">_xludf.XLOOKUP(D34,aisa200!D:D,aisa200!F:F,"")</f>
        <v>#NAME?</v>
      </c>
      <c r="H34" s="27">
        <v>3181</v>
      </c>
      <c r="I34" s="27">
        <v>115573</v>
      </c>
      <c r="J34" s="27">
        <v>1267</v>
      </c>
      <c r="K34" s="30" t="s">
        <v>931</v>
      </c>
      <c r="L34" s="29"/>
      <c r="M34" s="29"/>
      <c r="N34" s="29"/>
      <c r="O34" s="26" t="s">
        <v>1083</v>
      </c>
      <c r="P34" s="28">
        <v>740997</v>
      </c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 spans="1:31">
      <c r="A35" s="26">
        <v>32</v>
      </c>
      <c r="B35" s="26" t="s">
        <v>1084</v>
      </c>
      <c r="C35" s="26" t="s">
        <v>1085</v>
      </c>
      <c r="D35" s="31" t="s">
        <v>1086</v>
      </c>
      <c r="E35" s="27">
        <v>30136496472</v>
      </c>
      <c r="F35" s="27" t="s">
        <v>464</v>
      </c>
      <c r="G35" s="27" t="e">
        <f t="array" aca="1" ref="G35" ca="1">_xludf.XLOOKUP(D35,aisa200!D:D,aisa200!F:F,"")</f>
        <v>#NAME?</v>
      </c>
      <c r="H35" s="27">
        <v>1922</v>
      </c>
      <c r="I35" s="27">
        <v>308786</v>
      </c>
      <c r="J35" s="27">
        <v>624</v>
      </c>
      <c r="K35" s="30" t="s">
        <v>1087</v>
      </c>
      <c r="L35" s="29"/>
      <c r="M35" s="29"/>
      <c r="N35" s="29"/>
      <c r="O35" s="26" t="s">
        <v>1088</v>
      </c>
      <c r="P35" s="28">
        <v>1325283</v>
      </c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36" spans="1:31">
      <c r="A36" s="26">
        <v>33</v>
      </c>
      <c r="B36" s="26" t="s">
        <v>1089</v>
      </c>
      <c r="C36" s="26" t="s">
        <v>1090</v>
      </c>
      <c r="D36" s="26" t="s">
        <v>1091</v>
      </c>
      <c r="E36" s="27">
        <v>506333587</v>
      </c>
      <c r="F36" s="27">
        <v>1</v>
      </c>
      <c r="G36" s="27" t="e">
        <f t="array" aca="1" ref="G36" ca="1">_xludf.XLOOKUP(D36,aisa200!D:D,aisa200!F:F,"")</f>
        <v>#NAME?</v>
      </c>
      <c r="H36" s="27">
        <v>1524</v>
      </c>
      <c r="I36" s="27">
        <v>1106945</v>
      </c>
      <c r="J36" s="27">
        <v>560</v>
      </c>
      <c r="K36" s="37" t="s">
        <v>1092</v>
      </c>
      <c r="L36" s="29"/>
      <c r="M36" s="29"/>
      <c r="N36" s="29"/>
      <c r="O36" s="26" t="s">
        <v>1093</v>
      </c>
      <c r="P36" s="28">
        <v>2063109</v>
      </c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</row>
    <row r="37" spans="1:31">
      <c r="A37" s="26">
        <v>34</v>
      </c>
      <c r="B37" s="26" t="s">
        <v>1094</v>
      </c>
      <c r="C37" s="26" t="s">
        <v>704</v>
      </c>
      <c r="D37" s="26" t="s">
        <v>705</v>
      </c>
      <c r="E37" s="27">
        <v>371630480</v>
      </c>
      <c r="F37" s="27" t="s">
        <v>464</v>
      </c>
      <c r="G37" s="27" t="e">
        <f t="array" aca="1" ref="G37" ca="1">_xludf.XLOOKUP(D37,aisa200!D:D,aisa200!F:F,"")</f>
        <v>#NAME?</v>
      </c>
      <c r="H37" s="27">
        <v>8194</v>
      </c>
      <c r="I37" s="27">
        <v>722044</v>
      </c>
      <c r="J37" s="27">
        <v>2244</v>
      </c>
      <c r="K37" s="30" t="s">
        <v>706</v>
      </c>
      <c r="L37" s="29"/>
      <c r="M37" s="29"/>
      <c r="N37" s="29"/>
      <c r="O37" s="26" t="s">
        <v>1001</v>
      </c>
      <c r="P37" s="28">
        <v>2525842</v>
      </c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 spans="1:31">
      <c r="A38" s="26">
        <v>35</v>
      </c>
      <c r="B38" s="26" t="s">
        <v>1095</v>
      </c>
      <c r="C38" s="26" t="s">
        <v>1096</v>
      </c>
      <c r="D38" s="26" t="s">
        <v>1097</v>
      </c>
      <c r="E38" s="27">
        <v>3638274950</v>
      </c>
      <c r="F38" s="27" t="s">
        <v>464</v>
      </c>
      <c r="G38" s="27" t="e">
        <f t="array" aca="1" ref="G38" ca="1">_xludf.XLOOKUP(D38,aisa200!D:D,aisa200!F:F,"")</f>
        <v>#NAME?</v>
      </c>
      <c r="H38" s="27">
        <v>554</v>
      </c>
      <c r="I38" s="27">
        <v>102766</v>
      </c>
      <c r="J38" s="27">
        <v>301</v>
      </c>
      <c r="K38" s="37" t="s">
        <v>1098</v>
      </c>
      <c r="L38" s="29"/>
      <c r="M38" s="29"/>
      <c r="N38" s="29"/>
      <c r="O38" s="26" t="s">
        <v>1099</v>
      </c>
      <c r="P38" s="28">
        <v>1212086</v>
      </c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</row>
    <row r="39" spans="1:31">
      <c r="A39" s="26">
        <v>36</v>
      </c>
      <c r="B39" s="26" t="s">
        <v>1100</v>
      </c>
      <c r="C39" s="26" t="s">
        <v>1101</v>
      </c>
      <c r="D39" s="31" t="s">
        <v>1102</v>
      </c>
      <c r="E39" s="27">
        <v>1673522323</v>
      </c>
      <c r="F39" s="27" t="s">
        <v>464</v>
      </c>
      <c r="G39" s="27" t="e">
        <f t="array" aca="1" ref="G39" ca="1">_xludf.XLOOKUP(D39,aisa200!D:D,aisa200!F:F,"")</f>
        <v>#NAME?</v>
      </c>
      <c r="H39" s="27">
        <v>1374</v>
      </c>
      <c r="I39" s="27">
        <v>178445</v>
      </c>
      <c r="J39" s="27">
        <v>764</v>
      </c>
      <c r="K39" s="30" t="s">
        <v>1103</v>
      </c>
      <c r="L39" s="29"/>
      <c r="M39" s="29"/>
      <c r="N39" s="29"/>
      <c r="O39" s="26" t="s">
        <v>1104</v>
      </c>
      <c r="P39" s="28">
        <v>732923</v>
      </c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 spans="1:31">
      <c r="A40" s="26">
        <v>37</v>
      </c>
      <c r="B40" s="26" t="s">
        <v>1105</v>
      </c>
      <c r="C40" s="26" t="s">
        <v>1106</v>
      </c>
      <c r="D40" s="31" t="s">
        <v>1107</v>
      </c>
      <c r="E40" s="27">
        <v>1795150072</v>
      </c>
      <c r="F40" s="27" t="s">
        <v>464</v>
      </c>
      <c r="G40" s="27" t="e">
        <f t="array" aca="1" ref="G40" ca="1">_xludf.XLOOKUP(D40,aisa200!D:D,aisa200!F:F,"")</f>
        <v>#NAME?</v>
      </c>
      <c r="H40" s="27">
        <v>1950</v>
      </c>
      <c r="I40" s="27">
        <v>180562</v>
      </c>
      <c r="J40" s="27">
        <v>1612</v>
      </c>
      <c r="K40" s="30" t="s">
        <v>1108</v>
      </c>
      <c r="L40" s="29"/>
      <c r="M40" s="29"/>
      <c r="N40" s="29"/>
      <c r="O40" s="26" t="s">
        <v>1109</v>
      </c>
      <c r="P40" s="28">
        <v>1267313</v>
      </c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spans="1:31">
      <c r="A41" s="26">
        <v>38</v>
      </c>
      <c r="B41" s="26" t="s">
        <v>10</v>
      </c>
      <c r="C41" s="26" t="s">
        <v>10</v>
      </c>
      <c r="D41" s="26" t="s">
        <v>466</v>
      </c>
      <c r="E41" s="27">
        <v>8047388429</v>
      </c>
      <c r="F41" s="27">
        <v>1</v>
      </c>
      <c r="G41" s="27" t="e">
        <f t="array" aca="1" ref="G41" ca="1">_xludf.XLOOKUP(D41,aisa200!D:D,aisa200!F:F,"")</f>
        <v>#NAME?</v>
      </c>
      <c r="H41" s="27">
        <v>4238</v>
      </c>
      <c r="I41" s="27">
        <v>1150147</v>
      </c>
      <c r="J41" s="27">
        <v>61</v>
      </c>
      <c r="K41" s="30" t="s">
        <v>467</v>
      </c>
      <c r="L41" s="29"/>
      <c r="M41" s="29"/>
      <c r="N41" s="29"/>
      <c r="O41" s="26" t="s">
        <v>1110</v>
      </c>
      <c r="P41" s="28">
        <v>2635309</v>
      </c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 spans="1:31">
      <c r="A42" s="26">
        <v>39</v>
      </c>
      <c r="B42" s="26" t="s">
        <v>1111</v>
      </c>
      <c r="C42" s="26" t="s">
        <v>1111</v>
      </c>
      <c r="D42" s="26" t="s">
        <v>1112</v>
      </c>
      <c r="E42" s="27">
        <v>1422088439</v>
      </c>
      <c r="F42" s="27">
        <v>1</v>
      </c>
      <c r="G42" s="27" t="e">
        <f t="array" aca="1" ref="G42" ca="1">_xludf.XLOOKUP(D42,aisa200!D:D,aisa200!F:F,"")</f>
        <v>#NAME?</v>
      </c>
      <c r="H42" s="27">
        <v>922</v>
      </c>
      <c r="I42" s="27">
        <v>415007</v>
      </c>
      <c r="J42" s="27">
        <v>208</v>
      </c>
      <c r="K42" s="30" t="s">
        <v>1113</v>
      </c>
      <c r="L42" s="29"/>
      <c r="M42" s="29"/>
      <c r="N42" s="29"/>
      <c r="O42" s="26" t="s">
        <v>1034</v>
      </c>
      <c r="P42" s="28">
        <v>2142976</v>
      </c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 spans="1:31">
      <c r="A43" s="26">
        <v>40</v>
      </c>
      <c r="B43" s="26" t="s">
        <v>412</v>
      </c>
      <c r="C43" s="26" t="s">
        <v>413</v>
      </c>
      <c r="D43" s="26" t="s">
        <v>954</v>
      </c>
      <c r="E43" s="27">
        <v>1387337609</v>
      </c>
      <c r="F43" s="27">
        <v>1</v>
      </c>
      <c r="G43" s="27" t="e">
        <f t="array" aca="1" ref="G43" ca="1">_xludf.XLOOKUP(D43,aisa200!D:D,aisa200!F:F,"")</f>
        <v>#NAME?</v>
      </c>
      <c r="H43" s="27">
        <v>1232</v>
      </c>
      <c r="I43" s="27">
        <v>257954</v>
      </c>
      <c r="J43" s="27">
        <v>2</v>
      </c>
      <c r="K43" s="30" t="s">
        <v>955</v>
      </c>
      <c r="L43" s="29"/>
      <c r="M43" s="29"/>
      <c r="N43" s="29"/>
      <c r="O43" s="26" t="s">
        <v>1114</v>
      </c>
      <c r="P43" s="28">
        <v>1175154</v>
      </c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spans="1:31">
      <c r="A44" s="26">
        <v>41</v>
      </c>
      <c r="B44" s="26" t="s">
        <v>1115</v>
      </c>
      <c r="C44" s="26" t="s">
        <v>1116</v>
      </c>
      <c r="D44" s="26" t="s">
        <v>1117</v>
      </c>
      <c r="E44" s="27">
        <v>588016383</v>
      </c>
      <c r="F44" s="27">
        <v>1</v>
      </c>
      <c r="G44" s="27" t="e">
        <f t="array" aca="1" ref="G44" ca="1">_xludf.XLOOKUP(D44,aisa200!D:D,aisa200!F:F,"")</f>
        <v>#NAME?</v>
      </c>
      <c r="H44" s="27">
        <v>2560</v>
      </c>
      <c r="I44" s="27">
        <v>391889</v>
      </c>
      <c r="J44" s="27">
        <v>116</v>
      </c>
      <c r="K44" s="30" t="s">
        <v>1118</v>
      </c>
      <c r="L44" s="29"/>
      <c r="M44" s="29"/>
      <c r="N44" s="29"/>
      <c r="O44" s="26" t="s">
        <v>1032</v>
      </c>
      <c r="P44" s="28">
        <v>969539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 spans="1:31">
      <c r="A45" s="26">
        <v>42</v>
      </c>
      <c r="B45" s="26" t="s">
        <v>1119</v>
      </c>
      <c r="C45" s="26" t="s">
        <v>1120</v>
      </c>
      <c r="D45" s="26" t="s">
        <v>1121</v>
      </c>
      <c r="E45" s="27">
        <v>3179636262</v>
      </c>
      <c r="F45" s="27">
        <v>1</v>
      </c>
      <c r="G45" s="27" t="e">
        <f t="array" aca="1" ref="G45" ca="1">_xludf.XLOOKUP(D45,aisa200!D:D,aisa200!F:F,"")</f>
        <v>#NAME?</v>
      </c>
      <c r="H45" s="27">
        <v>2377</v>
      </c>
      <c r="I45" s="27">
        <v>634322</v>
      </c>
      <c r="J45" s="27">
        <v>15</v>
      </c>
      <c r="K45" s="30" t="s">
        <v>1122</v>
      </c>
      <c r="L45" s="29"/>
      <c r="M45" s="29"/>
      <c r="N45" s="29"/>
      <c r="O45" s="26" t="s">
        <v>1001</v>
      </c>
      <c r="P45" s="28">
        <v>6443381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 spans="1:31">
      <c r="A46" s="26">
        <v>43</v>
      </c>
      <c r="B46" s="26" t="s">
        <v>70</v>
      </c>
      <c r="C46" s="26" t="s">
        <v>70</v>
      </c>
      <c r="D46" s="26" t="s">
        <v>540</v>
      </c>
      <c r="E46" s="27">
        <v>6231869789</v>
      </c>
      <c r="F46" s="27">
        <v>1</v>
      </c>
      <c r="G46" s="27" t="e">
        <f t="array" aca="1" ref="G46" ca="1">_xludf.XLOOKUP(D46,aisa200!D:D,aisa200!F:F,"")</f>
        <v>#NAME?</v>
      </c>
      <c r="H46" s="27">
        <v>476</v>
      </c>
      <c r="I46" s="27">
        <v>454084</v>
      </c>
      <c r="J46" s="27">
        <v>2</v>
      </c>
      <c r="K46" s="30" t="s">
        <v>541</v>
      </c>
      <c r="L46" s="29"/>
      <c r="M46" s="29"/>
      <c r="N46" s="29"/>
      <c r="O46" s="26" t="s">
        <v>1123</v>
      </c>
      <c r="P46" s="28">
        <v>3050475</v>
      </c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spans="1:31">
      <c r="A47" s="26">
        <v>44</v>
      </c>
      <c r="B47" s="26" t="s">
        <v>1124</v>
      </c>
      <c r="C47" s="26" t="s">
        <v>713</v>
      </c>
      <c r="D47" s="26" t="s">
        <v>714</v>
      </c>
      <c r="E47" s="27">
        <v>192726292</v>
      </c>
      <c r="F47" s="27">
        <v>1</v>
      </c>
      <c r="G47" s="27" t="e">
        <f t="array" aca="1" ref="G47" ca="1">_xludf.XLOOKUP(D47,aisa200!D:D,aisa200!F:F,"")</f>
        <v>#NAME?</v>
      </c>
      <c r="H47" s="27">
        <v>1396</v>
      </c>
      <c r="I47" s="27">
        <v>232109</v>
      </c>
      <c r="J47" s="27">
        <v>389</v>
      </c>
      <c r="K47" s="30" t="s">
        <v>715</v>
      </c>
      <c r="L47" s="29"/>
      <c r="M47" s="29"/>
      <c r="N47" s="29"/>
      <c r="O47" s="26" t="s">
        <v>1099</v>
      </c>
      <c r="P47" s="28">
        <v>1200180</v>
      </c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 spans="1:31">
      <c r="A48" s="26">
        <v>45</v>
      </c>
      <c r="B48" s="26" t="s">
        <v>1125</v>
      </c>
      <c r="C48" s="26" t="s">
        <v>1126</v>
      </c>
      <c r="D48" s="31" t="s">
        <v>1127</v>
      </c>
      <c r="E48" s="27">
        <v>328078093</v>
      </c>
      <c r="F48" s="27" t="s">
        <v>464</v>
      </c>
      <c r="G48" s="27" t="e">
        <f t="array" aca="1" ref="G48" ca="1">_xludf.XLOOKUP(D48,aisa200!D:D,aisa200!F:F,"")</f>
        <v>#NAME?</v>
      </c>
      <c r="H48" s="27">
        <v>1855</v>
      </c>
      <c r="I48" s="27">
        <v>415002</v>
      </c>
      <c r="J48" s="27">
        <v>4032</v>
      </c>
      <c r="K48" s="30" t="s">
        <v>1128</v>
      </c>
      <c r="L48" s="29"/>
      <c r="M48" s="29"/>
      <c r="N48" s="29"/>
      <c r="O48" s="26" t="s">
        <v>1104</v>
      </c>
      <c r="P48" s="28">
        <v>1161455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spans="1:31">
      <c r="A49" s="26">
        <v>46</v>
      </c>
      <c r="B49" s="26" t="s">
        <v>1129</v>
      </c>
      <c r="C49" s="26" t="s">
        <v>1130</v>
      </c>
      <c r="D49" s="26" t="s">
        <v>1131</v>
      </c>
      <c r="E49" s="27">
        <v>270217123</v>
      </c>
      <c r="F49" s="27">
        <v>1</v>
      </c>
      <c r="G49" s="27" t="e">
        <f t="array" aca="1" ref="G49" ca="1">_xludf.XLOOKUP(D49,aisa200!D:D,aisa200!F:F,"")</f>
        <v>#NAME?</v>
      </c>
      <c r="H49" s="27">
        <v>1929</v>
      </c>
      <c r="I49" s="27">
        <v>367960</v>
      </c>
      <c r="J49" s="27">
        <v>501</v>
      </c>
      <c r="K49" s="30" t="s">
        <v>1132</v>
      </c>
      <c r="L49" s="29"/>
      <c r="M49" s="29"/>
      <c r="N49" s="29"/>
      <c r="O49" s="26" t="s">
        <v>1133</v>
      </c>
      <c r="P49" s="28">
        <v>1105298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spans="1:31">
      <c r="A50" s="26">
        <v>47</v>
      </c>
      <c r="B50" s="26" t="s">
        <v>48</v>
      </c>
      <c r="C50" s="26" t="s">
        <v>48</v>
      </c>
      <c r="D50" s="26" t="s">
        <v>513</v>
      </c>
      <c r="E50" s="27">
        <v>4017891221</v>
      </c>
      <c r="F50" s="27">
        <v>1</v>
      </c>
      <c r="G50" s="27" t="e">
        <f t="array" aca="1" ref="G50" ca="1">_xludf.XLOOKUP(D50,aisa200!D:D,aisa200!F:F,"")</f>
        <v>#NAME?</v>
      </c>
      <c r="H50" s="27">
        <v>391</v>
      </c>
      <c r="I50" s="27">
        <v>1241259</v>
      </c>
      <c r="J50" s="27">
        <v>57</v>
      </c>
      <c r="K50" s="30" t="s">
        <v>514</v>
      </c>
      <c r="L50" s="29"/>
      <c r="M50" s="29"/>
      <c r="N50" s="29"/>
      <c r="O50" s="26" t="s">
        <v>1123</v>
      </c>
      <c r="P50" s="28">
        <v>4477727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spans="1:31">
      <c r="A51" s="26">
        <v>48</v>
      </c>
      <c r="B51" s="26" t="s">
        <v>1134</v>
      </c>
      <c r="C51" s="26" t="s">
        <v>1134</v>
      </c>
      <c r="D51" s="31" t="s">
        <v>1135</v>
      </c>
      <c r="E51" s="27">
        <v>1962736611</v>
      </c>
      <c r="F51" s="27" t="s">
        <v>464</v>
      </c>
      <c r="G51" s="27" t="e">
        <f t="array" aca="1" ref="G51" ca="1">_xludf.XLOOKUP(D51,aisa200!D:D,aisa200!F:F,"")</f>
        <v>#NAME?</v>
      </c>
      <c r="H51" s="27">
        <v>180</v>
      </c>
      <c r="I51" s="27">
        <v>621595</v>
      </c>
      <c r="J51" s="27">
        <v>1325</v>
      </c>
      <c r="K51" s="30" t="s">
        <v>1136</v>
      </c>
      <c r="L51" s="29"/>
      <c r="M51" s="29"/>
      <c r="N51" s="29"/>
      <c r="O51" s="26" t="s">
        <v>1137</v>
      </c>
      <c r="P51" s="28">
        <v>1114973</v>
      </c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spans="1:31">
      <c r="A52" s="26">
        <v>49</v>
      </c>
      <c r="B52" s="26" t="s">
        <v>1138</v>
      </c>
      <c r="C52" s="26" t="s">
        <v>1139</v>
      </c>
      <c r="D52" s="26" t="s">
        <v>1140</v>
      </c>
      <c r="E52" s="27">
        <v>10724137476</v>
      </c>
      <c r="F52" s="27">
        <v>1</v>
      </c>
      <c r="G52" s="27" t="e">
        <f t="array" aca="1" ref="G52" ca="1">_xludf.XLOOKUP(D52,aisa200!D:D,aisa200!F:F,"")</f>
        <v>#NAME?</v>
      </c>
      <c r="H52" s="27">
        <v>656</v>
      </c>
      <c r="I52" s="32">
        <v>95629</v>
      </c>
      <c r="J52" s="32">
        <v>176</v>
      </c>
      <c r="K52" s="30" t="s">
        <v>1141</v>
      </c>
      <c r="L52" s="29"/>
      <c r="M52" s="29"/>
      <c r="N52" s="29"/>
      <c r="O52" s="26" t="s">
        <v>1142</v>
      </c>
      <c r="P52" s="28">
        <v>1771947</v>
      </c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spans="1:31">
      <c r="A53" s="26">
        <v>50</v>
      </c>
      <c r="B53" s="26" t="s">
        <v>1143</v>
      </c>
      <c r="C53" s="26" t="s">
        <v>1143</v>
      </c>
      <c r="D53" s="26" t="s">
        <v>1144</v>
      </c>
      <c r="E53" s="27">
        <v>485234984</v>
      </c>
      <c r="F53" s="27">
        <v>1</v>
      </c>
      <c r="G53" s="27" t="e">
        <f t="array" aca="1" ref="G53" ca="1">_xludf.XLOOKUP(D53,aisa200!D:D,aisa200!F:F,"")</f>
        <v>#NAME?</v>
      </c>
      <c r="H53" s="27">
        <v>6816</v>
      </c>
      <c r="I53" s="32">
        <v>1484140</v>
      </c>
      <c r="J53" s="32">
        <v>87</v>
      </c>
      <c r="K53" s="30" t="s">
        <v>1145</v>
      </c>
      <c r="L53" s="29"/>
      <c r="M53" s="29"/>
      <c r="N53" s="29"/>
      <c r="O53" s="26" t="s">
        <v>1146</v>
      </c>
      <c r="P53" s="28">
        <v>3868339</v>
      </c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spans="1:31">
      <c r="A54" s="26">
        <v>51</v>
      </c>
      <c r="B54" s="26" t="s">
        <v>1147</v>
      </c>
      <c r="C54" s="26" t="s">
        <v>1148</v>
      </c>
      <c r="D54" s="26" t="s">
        <v>1149</v>
      </c>
      <c r="E54" s="27">
        <v>1612217393</v>
      </c>
      <c r="F54" s="27">
        <v>1</v>
      </c>
      <c r="G54" s="27" t="e">
        <f t="array" aca="1" ref="G54" ca="1">_xludf.XLOOKUP(D54,aisa200!D:D,aisa200!F:F,"")</f>
        <v>#NAME?</v>
      </c>
      <c r="H54" s="27">
        <v>9183</v>
      </c>
      <c r="I54" s="27">
        <v>556578</v>
      </c>
      <c r="J54" s="27">
        <v>20</v>
      </c>
      <c r="K54" s="30" t="s">
        <v>1150</v>
      </c>
      <c r="L54" s="29"/>
      <c r="M54" s="29"/>
      <c r="N54" s="29"/>
      <c r="O54" s="26" t="s">
        <v>1001</v>
      </c>
      <c r="P54" s="28">
        <v>2000074</v>
      </c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spans="1:31">
      <c r="A55" s="26">
        <v>52</v>
      </c>
      <c r="B55" s="26" t="s">
        <v>1151</v>
      </c>
      <c r="C55" s="26" t="s">
        <v>1152</v>
      </c>
      <c r="D55" s="26" t="s">
        <v>1153</v>
      </c>
      <c r="E55" s="27">
        <v>2036845994</v>
      </c>
      <c r="F55" s="27">
        <v>1</v>
      </c>
      <c r="G55" s="27" t="e">
        <f t="array" aca="1" ref="G55" ca="1">_xludf.XLOOKUP(D55,aisa200!D:D,aisa200!F:F,"")</f>
        <v>#NAME?</v>
      </c>
      <c r="H55" s="27">
        <v>1147</v>
      </c>
      <c r="I55" s="32">
        <v>229384</v>
      </c>
      <c r="J55" s="32">
        <v>595</v>
      </c>
      <c r="K55" s="30" t="s">
        <v>1154</v>
      </c>
      <c r="L55" s="29"/>
      <c r="M55" s="29"/>
      <c r="N55" s="29"/>
      <c r="O55" s="26" t="s">
        <v>1070</v>
      </c>
      <c r="P55" s="28">
        <v>2189599</v>
      </c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spans="1:31">
      <c r="A56" s="26">
        <v>53</v>
      </c>
      <c r="B56" s="26" t="s">
        <v>1155</v>
      </c>
      <c r="C56" s="26" t="s">
        <v>1156</v>
      </c>
      <c r="D56" s="26" t="s">
        <v>1157</v>
      </c>
      <c r="E56" s="27">
        <v>32527641</v>
      </c>
      <c r="F56" s="27">
        <v>1</v>
      </c>
      <c r="G56" s="27" t="e">
        <f t="array" aca="1" ref="G56" ca="1">_xludf.XLOOKUP(D56,aisa200!D:D,aisa200!F:F,"")</f>
        <v>#NAME?</v>
      </c>
      <c r="H56" s="27">
        <v>3853</v>
      </c>
      <c r="I56" s="32">
        <v>2450201</v>
      </c>
      <c r="J56" s="32">
        <v>69</v>
      </c>
      <c r="K56" s="30" t="s">
        <v>1158</v>
      </c>
      <c r="L56" s="29"/>
      <c r="M56" s="29"/>
      <c r="N56" s="29"/>
      <c r="O56" s="26" t="s">
        <v>1032</v>
      </c>
      <c r="P56" s="28">
        <v>5761767</v>
      </c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spans="1:31">
      <c r="A57" s="26">
        <v>54</v>
      </c>
      <c r="B57" s="26" t="s">
        <v>1159</v>
      </c>
      <c r="C57" s="26" t="s">
        <v>588</v>
      </c>
      <c r="D57" s="26" t="s">
        <v>589</v>
      </c>
      <c r="E57" s="27">
        <v>1981431196</v>
      </c>
      <c r="F57" s="27" t="s">
        <v>464</v>
      </c>
      <c r="G57" s="27" t="e">
        <f t="array" aca="1" ref="G57" ca="1">_xludf.XLOOKUP(D57,aisa200!D:D,aisa200!F:F,"")</f>
        <v>#NAME?</v>
      </c>
      <c r="H57" s="27">
        <v>1177</v>
      </c>
      <c r="I57" s="27">
        <v>458424</v>
      </c>
      <c r="J57" s="27">
        <v>925</v>
      </c>
      <c r="K57" s="30" t="s">
        <v>590</v>
      </c>
      <c r="L57" s="29"/>
      <c r="M57" s="29"/>
      <c r="N57" s="29"/>
      <c r="O57" s="26" t="s">
        <v>1034</v>
      </c>
      <c r="P57" s="28">
        <v>3134649</v>
      </c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spans="1:31">
      <c r="A58" s="26">
        <v>55</v>
      </c>
      <c r="B58" s="26" t="s">
        <v>1160</v>
      </c>
      <c r="C58" s="26" t="s">
        <v>272</v>
      </c>
      <c r="D58" s="26" t="s">
        <v>789</v>
      </c>
      <c r="E58" s="27">
        <v>2214961036</v>
      </c>
      <c r="F58" s="27">
        <v>1</v>
      </c>
      <c r="G58" s="27" t="e">
        <f t="array" aca="1" ref="G58" ca="1">_xludf.XLOOKUP(D58,aisa200!D:D,aisa200!F:F,"")</f>
        <v>#NAME?</v>
      </c>
      <c r="H58" s="27">
        <v>583</v>
      </c>
      <c r="I58" s="27">
        <v>221635</v>
      </c>
      <c r="J58" s="27">
        <v>217</v>
      </c>
      <c r="K58" s="30" t="s">
        <v>790</v>
      </c>
      <c r="L58" s="29"/>
      <c r="M58" s="29"/>
      <c r="N58" s="29"/>
      <c r="O58" s="26" t="s">
        <v>1034</v>
      </c>
      <c r="P58" s="28">
        <v>2062039</v>
      </c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spans="1:31">
      <c r="A59" s="26">
        <v>55</v>
      </c>
      <c r="B59" s="26" t="s">
        <v>1160</v>
      </c>
      <c r="C59" s="26" t="s">
        <v>791</v>
      </c>
      <c r="D59" s="26" t="s">
        <v>792</v>
      </c>
      <c r="E59" s="27">
        <v>6183789581</v>
      </c>
      <c r="F59" s="27">
        <v>1</v>
      </c>
      <c r="G59" s="27" t="e">
        <f t="array" aca="1" ref="G59" ca="1">_xludf.XLOOKUP(D59,aisa200!D:D,aisa200!F:F,"")</f>
        <v>#NAME?</v>
      </c>
      <c r="H59" s="27">
        <v>113</v>
      </c>
      <c r="I59" s="27">
        <v>11113</v>
      </c>
      <c r="J59" s="27">
        <v>489</v>
      </c>
      <c r="K59" s="30" t="s">
        <v>793</v>
      </c>
      <c r="L59" s="29"/>
      <c r="M59" s="29"/>
      <c r="N59" s="29"/>
      <c r="O59" s="26" t="s">
        <v>1034</v>
      </c>
      <c r="P59" s="28">
        <v>2062039</v>
      </c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spans="1:31">
      <c r="A60" s="26">
        <v>56</v>
      </c>
      <c r="B60" s="26" t="s">
        <v>1161</v>
      </c>
      <c r="C60" s="26" t="s">
        <v>1162</v>
      </c>
      <c r="D60" s="26" t="s">
        <v>1163</v>
      </c>
      <c r="E60" s="27">
        <v>3882104752</v>
      </c>
      <c r="F60" s="27">
        <v>1</v>
      </c>
      <c r="G60" s="27" t="e">
        <f t="array" aca="1" ref="G60" ca="1">_xludf.XLOOKUP(D60,aisa200!D:D,aisa200!F:F,"")</f>
        <v>#NAME?</v>
      </c>
      <c r="H60" s="27">
        <v>5489</v>
      </c>
      <c r="I60" s="32">
        <v>100432</v>
      </c>
      <c r="J60" s="32">
        <v>96</v>
      </c>
      <c r="K60" s="30" t="s">
        <v>1164</v>
      </c>
      <c r="L60" s="29"/>
      <c r="M60" s="29"/>
      <c r="N60" s="29"/>
      <c r="O60" s="26" t="s">
        <v>1104</v>
      </c>
      <c r="P60" s="28">
        <v>508753</v>
      </c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 spans="1:31">
      <c r="A61" s="26">
        <v>57</v>
      </c>
      <c r="B61" s="26" t="s">
        <v>159</v>
      </c>
      <c r="C61" s="26" t="s">
        <v>159</v>
      </c>
      <c r="D61" s="26" t="s">
        <v>657</v>
      </c>
      <c r="E61" s="27">
        <v>323227199</v>
      </c>
      <c r="F61" s="27">
        <v>1</v>
      </c>
      <c r="G61" s="27" t="e">
        <f t="array" aca="1" ref="G61" ca="1">_xludf.XLOOKUP(D61,aisa200!D:D,aisa200!F:F,"")</f>
        <v>#NAME?</v>
      </c>
      <c r="H61" s="27">
        <v>1801</v>
      </c>
      <c r="I61" s="27">
        <v>1002519</v>
      </c>
      <c r="J61" s="27">
        <v>515</v>
      </c>
      <c r="K61" s="30" t="s">
        <v>658</v>
      </c>
      <c r="L61" s="29"/>
      <c r="M61" s="29"/>
      <c r="N61" s="29"/>
      <c r="O61" s="26" t="s">
        <v>1001</v>
      </c>
      <c r="P61" s="28">
        <v>3798534</v>
      </c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spans="1:31">
      <c r="A62" s="26">
        <v>58</v>
      </c>
      <c r="B62" s="26" t="s">
        <v>1165</v>
      </c>
      <c r="C62" s="26" t="s">
        <v>1166</v>
      </c>
      <c r="D62" s="31" t="s">
        <v>1167</v>
      </c>
      <c r="E62" s="27">
        <v>2945747715</v>
      </c>
      <c r="F62" s="27" t="s">
        <v>464</v>
      </c>
      <c r="G62" s="27" t="e">
        <f t="array" aca="1" ref="G62" ca="1">_xludf.XLOOKUP(D62,aisa200!D:D,aisa200!F:F,"")</f>
        <v>#NAME?</v>
      </c>
      <c r="H62" s="27">
        <v>829</v>
      </c>
      <c r="I62" s="32">
        <v>262770</v>
      </c>
      <c r="J62" s="32">
        <v>827</v>
      </c>
      <c r="K62" s="30" t="s">
        <v>1168</v>
      </c>
      <c r="L62" s="29"/>
      <c r="M62" s="29"/>
      <c r="N62" s="29"/>
      <c r="O62" s="26" t="s">
        <v>1169</v>
      </c>
      <c r="P62" s="28">
        <v>1495592</v>
      </c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spans="1:31">
      <c r="A63" s="26">
        <v>59</v>
      </c>
      <c r="B63" s="26" t="s">
        <v>1170</v>
      </c>
      <c r="C63" s="26" t="s">
        <v>1171</v>
      </c>
      <c r="D63" s="26" t="s">
        <v>1172</v>
      </c>
      <c r="E63" s="27">
        <v>564962343</v>
      </c>
      <c r="F63" s="27">
        <v>1</v>
      </c>
      <c r="G63" s="27" t="e">
        <f t="array" aca="1" ref="G63" ca="1">_xludf.XLOOKUP(D63,aisa200!D:D,aisa200!F:F,"")</f>
        <v>#NAME?</v>
      </c>
      <c r="H63" s="27">
        <v>888</v>
      </c>
      <c r="I63" s="27">
        <v>308928</v>
      </c>
      <c r="J63" s="27">
        <v>566</v>
      </c>
      <c r="K63" s="30" t="s">
        <v>1173</v>
      </c>
      <c r="L63" s="29"/>
      <c r="M63" s="29"/>
      <c r="N63" s="29"/>
      <c r="O63" s="26" t="s">
        <v>1001</v>
      </c>
      <c r="P63" s="28">
        <v>771016</v>
      </c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spans="1:31">
      <c r="A64" s="26">
        <v>60</v>
      </c>
      <c r="B64" s="26" t="s">
        <v>1174</v>
      </c>
      <c r="C64" s="26" t="s">
        <v>1174</v>
      </c>
      <c r="D64" s="31" t="s">
        <v>1175</v>
      </c>
      <c r="E64" s="27">
        <v>1247496433</v>
      </c>
      <c r="F64" s="27" t="s">
        <v>464</v>
      </c>
      <c r="G64" s="27" t="e">
        <f t="array" aca="1" ref="G64" ca="1">_xludf.XLOOKUP(D64,aisa200!D:D,aisa200!F:F,"")</f>
        <v>#NAME?</v>
      </c>
      <c r="H64" s="27">
        <v>3201</v>
      </c>
      <c r="I64" s="27">
        <v>451000</v>
      </c>
      <c r="J64" s="27">
        <v>4255</v>
      </c>
      <c r="K64" s="30" t="s">
        <v>1176</v>
      </c>
      <c r="L64" s="29"/>
      <c r="M64" s="29"/>
      <c r="N64" s="29"/>
      <c r="O64" s="26" t="s">
        <v>1001</v>
      </c>
      <c r="P64" s="28">
        <v>1476451</v>
      </c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spans="1:31">
      <c r="A65" s="26">
        <v>61</v>
      </c>
      <c r="B65" s="26" t="s">
        <v>1177</v>
      </c>
      <c r="C65" s="26" t="s">
        <v>659</v>
      </c>
      <c r="D65" s="26" t="s">
        <v>161</v>
      </c>
      <c r="E65" s="27">
        <v>144080454</v>
      </c>
      <c r="F65" s="27">
        <v>1</v>
      </c>
      <c r="G65" s="27" t="e">
        <f t="array" aca="1" ref="G65" ca="1">_xludf.XLOOKUP(D65,aisa200!D:D,aisa200!F:F,"")</f>
        <v>#NAME?</v>
      </c>
      <c r="H65" s="27">
        <v>2155</v>
      </c>
      <c r="I65" s="27">
        <v>236458</v>
      </c>
      <c r="J65" s="27">
        <v>447</v>
      </c>
      <c r="K65" s="30" t="s">
        <v>660</v>
      </c>
      <c r="L65" s="29"/>
      <c r="M65" s="29"/>
      <c r="N65" s="29"/>
      <c r="O65" s="26" t="s">
        <v>1104</v>
      </c>
      <c r="P65" s="28">
        <v>718179</v>
      </c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spans="1:31">
      <c r="A66" s="26">
        <v>62</v>
      </c>
      <c r="B66" s="26" t="s">
        <v>1178</v>
      </c>
      <c r="C66" s="26" t="s">
        <v>1178</v>
      </c>
      <c r="D66" s="26" t="s">
        <v>1179</v>
      </c>
      <c r="E66" s="27">
        <v>2319795781</v>
      </c>
      <c r="F66" s="27">
        <v>1</v>
      </c>
      <c r="G66" s="27" t="e">
        <f t="array" aca="1" ref="G66" ca="1">_xludf.XLOOKUP(D66,aisa200!D:D,aisa200!F:F,"")</f>
        <v>#NAME?</v>
      </c>
      <c r="H66" s="27">
        <v>389</v>
      </c>
      <c r="I66" s="32">
        <v>161521</v>
      </c>
      <c r="J66" s="32">
        <v>36</v>
      </c>
      <c r="K66" s="30" t="s">
        <v>1180</v>
      </c>
      <c r="L66" s="29"/>
      <c r="M66" s="29"/>
      <c r="N66" s="29"/>
      <c r="O66" s="26" t="s">
        <v>1181</v>
      </c>
      <c r="P66" s="28">
        <v>3120115</v>
      </c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spans="1:31">
      <c r="A67" s="26">
        <v>63</v>
      </c>
      <c r="B67" s="26" t="s">
        <v>1182</v>
      </c>
      <c r="C67" s="26" t="s">
        <v>1183</v>
      </c>
      <c r="D67" s="31" t="s">
        <v>1184</v>
      </c>
      <c r="E67" s="27">
        <v>6023506533</v>
      </c>
      <c r="F67" s="27" t="s">
        <v>464</v>
      </c>
      <c r="G67" s="27" t="e">
        <f t="array" aca="1" ref="G67" ca="1">_xludf.XLOOKUP(D67,aisa200!D:D,aisa200!F:F,"")</f>
        <v>#NAME?</v>
      </c>
      <c r="H67" s="27">
        <v>1839</v>
      </c>
      <c r="I67" s="27">
        <v>368477</v>
      </c>
      <c r="J67" s="27">
        <v>1133</v>
      </c>
      <c r="K67" s="30" t="s">
        <v>1185</v>
      </c>
      <c r="L67" s="29"/>
      <c r="M67" s="29"/>
      <c r="N67" s="29"/>
      <c r="O67" s="26" t="s">
        <v>1001</v>
      </c>
      <c r="P67" s="28">
        <v>966105</v>
      </c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 spans="1:31">
      <c r="A68" s="26">
        <v>64</v>
      </c>
      <c r="B68" s="26" t="s">
        <v>1186</v>
      </c>
      <c r="C68" s="26" t="s">
        <v>679</v>
      </c>
      <c r="D68" s="31" t="s">
        <v>680</v>
      </c>
      <c r="E68" s="27">
        <v>8743462644</v>
      </c>
      <c r="F68" s="27" t="s">
        <v>464</v>
      </c>
      <c r="G68" s="27" t="e">
        <f t="array" aca="1" ref="G68" ca="1">_xludf.XLOOKUP(D68,aisa200!D:D,aisa200!F:F,"")</f>
        <v>#NAME?</v>
      </c>
      <c r="H68" s="27">
        <v>1529</v>
      </c>
      <c r="I68" s="27">
        <v>138411</v>
      </c>
      <c r="J68" s="27">
        <v>751</v>
      </c>
      <c r="K68" s="30" t="s">
        <v>681</v>
      </c>
      <c r="L68" s="29"/>
      <c r="M68" s="29"/>
      <c r="N68" s="29"/>
      <c r="O68" s="26" t="s">
        <v>1006</v>
      </c>
      <c r="P68" s="28">
        <v>1218277</v>
      </c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spans="1:31">
      <c r="A69" s="26">
        <v>65</v>
      </c>
      <c r="B69" s="26" t="s">
        <v>1187</v>
      </c>
      <c r="C69" s="26" t="s">
        <v>1187</v>
      </c>
      <c r="D69" s="26" t="s">
        <v>1188</v>
      </c>
      <c r="E69" s="27">
        <v>331734673</v>
      </c>
      <c r="F69" s="27">
        <v>1</v>
      </c>
      <c r="G69" s="27" t="e">
        <f t="array" aca="1" ref="G69" ca="1">_xludf.XLOOKUP(D69,aisa200!D:D,aisa200!F:F,"")</f>
        <v>#NAME?</v>
      </c>
      <c r="H69" s="27">
        <v>797</v>
      </c>
      <c r="I69" s="32">
        <v>76496</v>
      </c>
      <c r="J69" s="32">
        <v>416</v>
      </c>
      <c r="K69" s="30" t="s">
        <v>1189</v>
      </c>
      <c r="L69" s="29"/>
      <c r="M69" s="29"/>
      <c r="N69" s="29"/>
      <c r="O69" s="26" t="s">
        <v>1047</v>
      </c>
      <c r="P69" s="28">
        <v>699785</v>
      </c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</row>
    <row r="70" spans="1:31">
      <c r="A70" s="26">
        <v>66</v>
      </c>
      <c r="B70" s="26" t="s">
        <v>1190</v>
      </c>
      <c r="C70" s="26" t="s">
        <v>1191</v>
      </c>
      <c r="D70" s="26" t="s">
        <v>1192</v>
      </c>
      <c r="E70" s="27">
        <v>2926479106</v>
      </c>
      <c r="F70" s="27">
        <v>1</v>
      </c>
      <c r="G70" s="27" t="e">
        <f t="array" aca="1" ref="G70" ca="1">_xludf.XLOOKUP(D70,aisa200!D:D,aisa200!F:F,"")</f>
        <v>#NAME?</v>
      </c>
      <c r="H70" s="27">
        <v>2917</v>
      </c>
      <c r="I70" s="32">
        <v>150544</v>
      </c>
      <c r="J70" s="32">
        <v>440</v>
      </c>
      <c r="K70" s="30" t="s">
        <v>1193</v>
      </c>
      <c r="L70" s="29"/>
      <c r="M70" s="29"/>
      <c r="N70" s="29"/>
      <c r="O70" s="26" t="s">
        <v>1032</v>
      </c>
      <c r="P70" s="28">
        <v>567551</v>
      </c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 spans="1:31">
      <c r="A71" s="26">
        <v>67</v>
      </c>
      <c r="B71" s="26" t="s">
        <v>1194</v>
      </c>
      <c r="C71" s="26" t="s">
        <v>1195</v>
      </c>
      <c r="D71" s="26" t="s">
        <v>1196</v>
      </c>
      <c r="E71" s="27">
        <v>333041115</v>
      </c>
      <c r="F71" s="27">
        <v>1</v>
      </c>
      <c r="G71" s="27" t="e">
        <f t="array" aca="1" ref="G71" ca="1">_xludf.XLOOKUP(D71,aisa200!D:D,aisa200!F:F,"")</f>
        <v>#NAME?</v>
      </c>
      <c r="H71" s="27">
        <v>864</v>
      </c>
      <c r="I71" s="27">
        <v>285491</v>
      </c>
      <c r="J71" s="27">
        <v>392</v>
      </c>
      <c r="K71" s="30" t="s">
        <v>1197</v>
      </c>
      <c r="L71" s="29"/>
      <c r="M71" s="29"/>
      <c r="N71" s="29"/>
      <c r="O71" s="26" t="s">
        <v>1198</v>
      </c>
      <c r="P71" s="28">
        <v>893167</v>
      </c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spans="1:31">
      <c r="A72" s="26">
        <v>68</v>
      </c>
      <c r="B72" s="26" t="s">
        <v>1199</v>
      </c>
      <c r="C72" s="26" t="s">
        <v>1200</v>
      </c>
      <c r="D72" s="31" t="s">
        <v>1201</v>
      </c>
      <c r="E72" s="27">
        <v>396335627</v>
      </c>
      <c r="F72" s="27" t="s">
        <v>464</v>
      </c>
      <c r="G72" s="27" t="e">
        <f t="array" aca="1" ref="G72" ca="1">_xludf.XLOOKUP(D72,aisa200!D:D,aisa200!F:F,"")</f>
        <v>#NAME?</v>
      </c>
      <c r="H72" s="27">
        <v>1531</v>
      </c>
      <c r="I72" s="27">
        <v>458145</v>
      </c>
      <c r="J72" s="27">
        <v>980</v>
      </c>
      <c r="K72" s="30" t="s">
        <v>1202</v>
      </c>
      <c r="L72" s="29"/>
      <c r="M72" s="29"/>
      <c r="N72" s="29"/>
      <c r="O72" s="26" t="s">
        <v>1203</v>
      </c>
      <c r="P72" s="28">
        <v>710364</v>
      </c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spans="1:31">
      <c r="A73" s="26">
        <v>69</v>
      </c>
      <c r="B73" s="26" t="s">
        <v>1204</v>
      </c>
      <c r="C73" s="26" t="s">
        <v>1205</v>
      </c>
      <c r="D73" s="31" t="s">
        <v>1206</v>
      </c>
      <c r="E73" s="27">
        <v>594657</v>
      </c>
      <c r="F73" s="27" t="s">
        <v>464</v>
      </c>
      <c r="G73" s="27" t="e">
        <f t="array" aca="1" ref="G73" ca="1">_xludf.XLOOKUP(D73,aisa200!D:D,aisa200!F:F,"")</f>
        <v>#NAME?</v>
      </c>
      <c r="H73" s="27">
        <v>914</v>
      </c>
      <c r="I73" s="32">
        <v>353699</v>
      </c>
      <c r="J73" s="32">
        <v>627</v>
      </c>
      <c r="K73" s="37" t="s">
        <v>1207</v>
      </c>
      <c r="L73" s="29"/>
      <c r="M73" s="29"/>
      <c r="N73" s="29"/>
      <c r="O73" s="26" t="s">
        <v>1208</v>
      </c>
      <c r="P73" s="28">
        <v>835962</v>
      </c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</row>
    <row r="74" spans="1:31">
      <c r="A74" s="26">
        <v>70</v>
      </c>
      <c r="B74" s="26" t="s">
        <v>1209</v>
      </c>
      <c r="C74" s="26" t="s">
        <v>1210</v>
      </c>
      <c r="D74" s="26" t="s">
        <v>1211</v>
      </c>
      <c r="E74" s="27">
        <v>987577757</v>
      </c>
      <c r="F74" s="27">
        <v>1</v>
      </c>
      <c r="G74" s="27" t="e">
        <f t="array" aca="1" ref="G74" ca="1">_xludf.XLOOKUP(D74,aisa200!D:D,aisa200!F:F,"")</f>
        <v>#NAME?</v>
      </c>
      <c r="H74" s="27">
        <v>3628</v>
      </c>
      <c r="I74" s="32">
        <v>285219</v>
      </c>
      <c r="J74" s="32">
        <v>76</v>
      </c>
      <c r="K74" s="30" t="s">
        <v>1212</v>
      </c>
      <c r="L74" s="29"/>
      <c r="M74" s="29"/>
      <c r="N74" s="29"/>
      <c r="O74" s="26" t="s">
        <v>1047</v>
      </c>
      <c r="P74" s="28">
        <v>597490</v>
      </c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spans="1:31">
      <c r="A75" s="26">
        <v>71</v>
      </c>
      <c r="B75" s="26" t="s">
        <v>1213</v>
      </c>
      <c r="C75" s="26" t="s">
        <v>1214</v>
      </c>
      <c r="D75" s="26" t="s">
        <v>1215</v>
      </c>
      <c r="E75" s="27">
        <v>2616472977</v>
      </c>
      <c r="F75" s="27">
        <v>1</v>
      </c>
      <c r="G75" s="27" t="e">
        <f t="array" aca="1" ref="G75" ca="1">_xludf.XLOOKUP(D75,aisa200!D:D,aisa200!F:F,"")</f>
        <v>#NAME?</v>
      </c>
      <c r="H75" s="27">
        <v>1371</v>
      </c>
      <c r="I75" s="32">
        <v>883571</v>
      </c>
      <c r="J75" s="32">
        <v>547</v>
      </c>
      <c r="K75" s="30" t="s">
        <v>1216</v>
      </c>
      <c r="L75" s="29"/>
      <c r="M75" s="29"/>
      <c r="N75" s="29"/>
      <c r="O75" s="26" t="s">
        <v>1109</v>
      </c>
      <c r="P75" s="28">
        <v>1305884</v>
      </c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</row>
    <row r="76" spans="1:31">
      <c r="A76" s="26">
        <v>72</v>
      </c>
      <c r="B76" s="26" t="s">
        <v>1217</v>
      </c>
      <c r="C76" s="26" t="s">
        <v>1218</v>
      </c>
      <c r="D76" s="31" t="s">
        <v>1219</v>
      </c>
      <c r="E76" s="27">
        <v>515352630</v>
      </c>
      <c r="F76" s="27" t="s">
        <v>464</v>
      </c>
      <c r="G76" s="27" t="e">
        <f t="array" aca="1" ref="G76" ca="1">_xludf.XLOOKUP(D76,aisa200!D:D,aisa200!F:F,"")</f>
        <v>#NAME?</v>
      </c>
      <c r="H76" s="27">
        <v>0</v>
      </c>
      <c r="I76" s="32">
        <v>0</v>
      </c>
      <c r="J76" s="32">
        <v>0</v>
      </c>
      <c r="K76" s="30" t="s">
        <v>1220</v>
      </c>
      <c r="L76" s="29"/>
      <c r="M76" s="29"/>
      <c r="N76" s="29"/>
      <c r="O76" s="26" t="s">
        <v>1221</v>
      </c>
      <c r="P76" s="28">
        <v>669630</v>
      </c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spans="1:31">
      <c r="A77" s="26">
        <v>73</v>
      </c>
      <c r="B77" s="26" t="s">
        <v>1222</v>
      </c>
      <c r="C77" s="26" t="s">
        <v>1222</v>
      </c>
      <c r="D77" s="26" t="s">
        <v>1223</v>
      </c>
      <c r="E77" s="27">
        <v>1269919808</v>
      </c>
      <c r="F77" s="27">
        <v>1</v>
      </c>
      <c r="G77" s="27" t="e">
        <f t="array" aca="1" ref="G77" ca="1">_xludf.XLOOKUP(D77,aisa200!D:D,aisa200!F:F,"")</f>
        <v>#NAME?</v>
      </c>
      <c r="H77" s="27">
        <v>313</v>
      </c>
      <c r="I77" s="32">
        <v>390092</v>
      </c>
      <c r="J77" s="32">
        <v>1</v>
      </c>
      <c r="K77" s="30" t="s">
        <v>1224</v>
      </c>
      <c r="L77" s="29"/>
      <c r="M77" s="29"/>
      <c r="N77" s="29"/>
      <c r="O77" s="26" t="s">
        <v>1225</v>
      </c>
      <c r="P77" s="28">
        <v>815690</v>
      </c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spans="1:31">
      <c r="A78" s="26">
        <v>74</v>
      </c>
      <c r="B78" s="26" t="s">
        <v>1226</v>
      </c>
      <c r="C78" s="26" t="s">
        <v>1226</v>
      </c>
      <c r="D78" s="26" t="s">
        <v>1227</v>
      </c>
      <c r="E78" s="27">
        <v>5422332449</v>
      </c>
      <c r="F78" s="27">
        <v>1</v>
      </c>
      <c r="G78" s="27" t="e">
        <f t="array" aca="1" ref="G78" ca="1">_xludf.XLOOKUP(D78,aisa200!D:D,aisa200!F:F,"")</f>
        <v>#NAME?</v>
      </c>
      <c r="H78" s="27">
        <v>817</v>
      </c>
      <c r="I78" s="32">
        <v>342007</v>
      </c>
      <c r="J78" s="32">
        <v>71</v>
      </c>
      <c r="K78" s="30" t="s">
        <v>1228</v>
      </c>
      <c r="L78" s="29"/>
      <c r="M78" s="29"/>
      <c r="N78" s="29"/>
      <c r="O78" s="26" t="s">
        <v>1198</v>
      </c>
      <c r="P78" s="28">
        <v>3232620</v>
      </c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spans="1:31">
      <c r="A79" s="26">
        <v>75</v>
      </c>
      <c r="B79" s="26" t="s">
        <v>1229</v>
      </c>
      <c r="C79" s="26" t="s">
        <v>1230</v>
      </c>
      <c r="D79" s="31" t="s">
        <v>1231</v>
      </c>
      <c r="E79" s="27">
        <v>563340443</v>
      </c>
      <c r="F79" s="27" t="s">
        <v>464</v>
      </c>
      <c r="G79" s="27" t="e">
        <f t="array" aca="1" ref="G79" ca="1">_xludf.XLOOKUP(D79,aisa200!D:D,aisa200!F:F,"")</f>
        <v>#NAME?</v>
      </c>
      <c r="H79" s="27">
        <v>2892</v>
      </c>
      <c r="I79" s="27">
        <v>573741</v>
      </c>
      <c r="J79" s="27">
        <v>2827</v>
      </c>
      <c r="K79" s="30" t="s">
        <v>1232</v>
      </c>
      <c r="L79" s="29"/>
      <c r="M79" s="29"/>
      <c r="N79" s="29"/>
      <c r="O79" s="26" t="s">
        <v>1233</v>
      </c>
      <c r="P79" s="28">
        <v>742426</v>
      </c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</row>
    <row r="80" spans="1:31">
      <c r="A80" s="26">
        <v>76</v>
      </c>
      <c r="B80" s="26" t="s">
        <v>1234</v>
      </c>
      <c r="C80" s="26" t="s">
        <v>1234</v>
      </c>
      <c r="D80" s="26" t="s">
        <v>1235</v>
      </c>
      <c r="E80" s="27">
        <v>310596431</v>
      </c>
      <c r="F80" s="27">
        <v>1</v>
      </c>
      <c r="G80" s="27" t="e">
        <f t="array" aca="1" ref="G80" ca="1">_xludf.XLOOKUP(D80,aisa200!D:D,aisa200!F:F,"")</f>
        <v>#NAME?</v>
      </c>
      <c r="H80" s="27">
        <v>1809</v>
      </c>
      <c r="I80" s="32">
        <v>350257</v>
      </c>
      <c r="J80" s="32">
        <v>500</v>
      </c>
      <c r="K80" s="30" t="s">
        <v>1236</v>
      </c>
      <c r="L80" s="29"/>
      <c r="M80" s="29"/>
      <c r="N80" s="29"/>
      <c r="O80" s="26" t="s">
        <v>1237</v>
      </c>
      <c r="P80" s="28">
        <v>2021046</v>
      </c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spans="1:31">
      <c r="A81" s="26">
        <v>77</v>
      </c>
      <c r="B81" s="26" t="s">
        <v>92</v>
      </c>
      <c r="C81" s="26" t="s">
        <v>92</v>
      </c>
      <c r="D81" s="26" t="s">
        <v>564</v>
      </c>
      <c r="E81" s="27">
        <v>264560267</v>
      </c>
      <c r="F81" s="27" t="s">
        <v>464</v>
      </c>
      <c r="G81" s="27" t="e">
        <f t="array" aca="1" ref="G81" ca="1">_xludf.XLOOKUP(D81,aisa200!D:D,aisa200!F:F,"")</f>
        <v>#NAME?</v>
      </c>
      <c r="H81" s="27">
        <v>1739</v>
      </c>
      <c r="I81" s="27">
        <v>760960</v>
      </c>
      <c r="J81" s="27">
        <v>770</v>
      </c>
      <c r="K81" s="30" t="s">
        <v>565</v>
      </c>
      <c r="L81" s="29"/>
      <c r="M81" s="29"/>
      <c r="N81" s="29"/>
      <c r="O81" s="26" t="s">
        <v>1238</v>
      </c>
      <c r="P81" s="28">
        <v>2449361</v>
      </c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spans="1:31">
      <c r="A82" s="26">
        <v>78</v>
      </c>
      <c r="B82" s="26" t="s">
        <v>335</v>
      </c>
      <c r="C82" s="26" t="s">
        <v>335</v>
      </c>
      <c r="D82" s="26" t="s">
        <v>866</v>
      </c>
      <c r="E82" s="27">
        <v>1972535324</v>
      </c>
      <c r="F82" s="27">
        <v>1</v>
      </c>
      <c r="G82" s="27" t="e">
        <f t="array" aca="1" ref="G82" ca="1">_xludf.XLOOKUP(D82,aisa200!D:D,aisa200!F:F,"")</f>
        <v>#NAME?</v>
      </c>
      <c r="H82" s="27">
        <v>1329</v>
      </c>
      <c r="I82" s="27">
        <v>187869</v>
      </c>
      <c r="J82" s="27">
        <v>142</v>
      </c>
      <c r="K82" s="30" t="s">
        <v>867</v>
      </c>
      <c r="L82" s="29"/>
      <c r="M82" s="29"/>
      <c r="N82" s="29"/>
      <c r="O82" s="26" t="s">
        <v>1006</v>
      </c>
      <c r="P82" s="28">
        <v>1564384</v>
      </c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spans="1:31">
      <c r="A83" s="26">
        <v>79</v>
      </c>
      <c r="B83" s="26" t="s">
        <v>15</v>
      </c>
      <c r="C83" s="26" t="s">
        <v>471</v>
      </c>
      <c r="D83" s="26" t="s">
        <v>472</v>
      </c>
      <c r="E83" s="27">
        <v>7011513421</v>
      </c>
      <c r="F83" s="27">
        <v>1</v>
      </c>
      <c r="G83" s="27" t="e">
        <f t="array" aca="1" ref="G83" ca="1">_xludf.XLOOKUP(D83,aisa200!D:D,aisa200!F:F,"")</f>
        <v>#NAME?</v>
      </c>
      <c r="H83" s="27">
        <v>1093</v>
      </c>
      <c r="I83" s="32">
        <v>238862</v>
      </c>
      <c r="J83" s="32">
        <v>552</v>
      </c>
      <c r="K83" s="30" t="s">
        <v>473</v>
      </c>
      <c r="L83" s="29"/>
      <c r="M83" s="29"/>
      <c r="N83" s="29"/>
      <c r="O83" s="26" t="s">
        <v>1239</v>
      </c>
      <c r="P83" s="28">
        <v>1930515</v>
      </c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</row>
    <row r="84" spans="1:31">
      <c r="A84" s="26">
        <v>80</v>
      </c>
      <c r="B84" s="26" t="s">
        <v>1240</v>
      </c>
      <c r="C84" s="26" t="s">
        <v>1240</v>
      </c>
      <c r="D84" s="26" t="s">
        <v>1241</v>
      </c>
      <c r="E84" s="27">
        <v>8320554996</v>
      </c>
      <c r="F84" s="27">
        <v>1</v>
      </c>
      <c r="G84" s="27" t="e">
        <f t="array" aca="1" ref="G84" ca="1">_xludf.XLOOKUP(D84,aisa200!D:D,aisa200!F:F,"")</f>
        <v>#NAME?</v>
      </c>
      <c r="H84" s="27">
        <v>1411</v>
      </c>
      <c r="I84" s="32">
        <v>708449</v>
      </c>
      <c r="J84" s="32">
        <v>473</v>
      </c>
      <c r="K84" s="30" t="s">
        <v>1242</v>
      </c>
      <c r="L84" s="29"/>
      <c r="M84" s="29"/>
      <c r="N84" s="29"/>
      <c r="O84" s="26" t="s">
        <v>1001</v>
      </c>
      <c r="P84" s="28">
        <v>2337506</v>
      </c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spans="1:31">
      <c r="A85" s="26">
        <v>81</v>
      </c>
      <c r="B85" s="26" t="s">
        <v>1243</v>
      </c>
      <c r="C85" s="26" t="s">
        <v>942</v>
      </c>
      <c r="D85" s="31" t="s">
        <v>943</v>
      </c>
      <c r="E85" s="27">
        <v>255612709</v>
      </c>
      <c r="F85" s="27"/>
      <c r="G85" s="27" t="e">
        <f t="array" aca="1" ref="G85" ca="1">_xludf.XLOOKUP(D85,aisa200!D:D,aisa200!F:F,"")</f>
        <v>#NAME?</v>
      </c>
      <c r="H85" s="27">
        <v>873</v>
      </c>
      <c r="I85" s="27">
        <v>267433</v>
      </c>
      <c r="J85" s="27">
        <v>1832</v>
      </c>
      <c r="K85" s="30" t="s">
        <v>944</v>
      </c>
      <c r="L85" s="29"/>
      <c r="M85" s="29"/>
      <c r="N85" s="29"/>
      <c r="O85" s="26" t="s">
        <v>1169</v>
      </c>
      <c r="P85" s="28">
        <v>1227284</v>
      </c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spans="1:31">
      <c r="A86" s="26">
        <v>82</v>
      </c>
      <c r="B86" s="26" t="s">
        <v>1244</v>
      </c>
      <c r="C86" s="26" t="s">
        <v>964</v>
      </c>
      <c r="D86" s="26" t="s">
        <v>965</v>
      </c>
      <c r="E86" s="27">
        <v>646090220</v>
      </c>
      <c r="F86" s="27">
        <v>1</v>
      </c>
      <c r="G86" s="27" t="e">
        <f t="array" aca="1" ref="G86" ca="1">_xludf.XLOOKUP(D86,aisa200!D:D,aisa200!F:F,"")</f>
        <v>#NAME?</v>
      </c>
      <c r="H86" s="27">
        <v>1800</v>
      </c>
      <c r="I86" s="27">
        <v>432539</v>
      </c>
      <c r="J86" s="27">
        <v>579</v>
      </c>
      <c r="K86" s="30" t="s">
        <v>966</v>
      </c>
      <c r="L86" s="29"/>
      <c r="M86" s="29"/>
      <c r="N86" s="29"/>
      <c r="O86" s="26" t="s">
        <v>1245</v>
      </c>
      <c r="P86" s="28">
        <v>1409063</v>
      </c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spans="1:31">
      <c r="A87" s="26">
        <v>83</v>
      </c>
      <c r="B87" s="26" t="s">
        <v>61</v>
      </c>
      <c r="C87" s="26" t="s">
        <v>61</v>
      </c>
      <c r="D87" s="26" t="s">
        <v>529</v>
      </c>
      <c r="E87" s="27">
        <v>143625</v>
      </c>
      <c r="F87" s="27" t="s">
        <v>464</v>
      </c>
      <c r="G87" s="27" t="e">
        <f t="array" aca="1" ref="G87" ca="1">_xludf.XLOOKUP(D87,aisa200!D:D,aisa200!F:F,"")</f>
        <v>#NAME?</v>
      </c>
      <c r="H87" s="27">
        <v>985</v>
      </c>
      <c r="I87" s="27">
        <v>338714</v>
      </c>
      <c r="J87" s="27">
        <v>726</v>
      </c>
      <c r="K87" s="30" t="s">
        <v>530</v>
      </c>
      <c r="L87" s="29"/>
      <c r="M87" s="29"/>
      <c r="N87" s="29"/>
      <c r="O87" s="26" t="s">
        <v>1246</v>
      </c>
      <c r="P87" s="28">
        <v>1402647</v>
      </c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spans="1:31">
      <c r="A88" s="26">
        <v>84</v>
      </c>
      <c r="B88" s="26" t="s">
        <v>1247</v>
      </c>
      <c r="C88" s="26" t="s">
        <v>1248</v>
      </c>
      <c r="D88" s="26" t="s">
        <v>1249</v>
      </c>
      <c r="E88" s="27">
        <v>6994695601</v>
      </c>
      <c r="F88" s="27">
        <v>1</v>
      </c>
      <c r="G88" s="27" t="e">
        <f t="array" aca="1" ref="G88" ca="1">_xludf.XLOOKUP(D88,aisa200!D:D,aisa200!F:F,"")</f>
        <v>#NAME?</v>
      </c>
      <c r="H88" s="27">
        <v>892</v>
      </c>
      <c r="I88" s="32">
        <v>56940</v>
      </c>
      <c r="J88" s="32">
        <v>198</v>
      </c>
      <c r="K88" s="30" t="s">
        <v>1250</v>
      </c>
      <c r="L88" s="29"/>
      <c r="M88" s="29"/>
      <c r="N88" s="29"/>
      <c r="O88" s="26" t="s">
        <v>1251</v>
      </c>
      <c r="P88" s="28">
        <v>478690</v>
      </c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spans="1:31">
      <c r="A89" s="26">
        <v>85</v>
      </c>
      <c r="B89" s="26" t="s">
        <v>1252</v>
      </c>
      <c r="C89" s="26" t="s">
        <v>1253</v>
      </c>
      <c r="D89" s="26" t="s">
        <v>1254</v>
      </c>
      <c r="E89" s="27">
        <v>212901855</v>
      </c>
      <c r="F89" s="27">
        <v>1</v>
      </c>
      <c r="G89" s="27" t="e">
        <f t="array" aca="1" ref="G89" ca="1">_xludf.XLOOKUP(D89,aisa200!D:D,aisa200!F:F,"")</f>
        <v>#NAME?</v>
      </c>
      <c r="H89" s="27">
        <v>1473</v>
      </c>
      <c r="I89" s="27">
        <v>205261</v>
      </c>
      <c r="J89" s="27">
        <v>243</v>
      </c>
      <c r="K89" s="30" t="s">
        <v>1255</v>
      </c>
      <c r="L89" s="29"/>
      <c r="M89" s="29"/>
      <c r="N89" s="29"/>
      <c r="O89" s="26" t="s">
        <v>1198</v>
      </c>
      <c r="P89" s="28">
        <v>500526</v>
      </c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spans="1:31">
      <c r="A90" s="26">
        <v>86</v>
      </c>
      <c r="B90" s="26" t="s">
        <v>1256</v>
      </c>
      <c r="C90" s="26" t="s">
        <v>784</v>
      </c>
      <c r="D90" s="26" t="s">
        <v>785</v>
      </c>
      <c r="E90" s="27">
        <v>589042879</v>
      </c>
      <c r="F90" s="27" t="s">
        <v>464</v>
      </c>
      <c r="G90" s="27" t="e">
        <f t="array" aca="1" ref="G90" ca="1">_xludf.XLOOKUP(D90,aisa200!D:D,aisa200!F:F,"")</f>
        <v>#NAME?</v>
      </c>
      <c r="H90" s="27">
        <v>1350</v>
      </c>
      <c r="I90" s="27">
        <v>221940</v>
      </c>
      <c r="J90" s="27">
        <v>697</v>
      </c>
      <c r="K90" s="30" t="s">
        <v>786</v>
      </c>
      <c r="L90" s="29"/>
      <c r="M90" s="29"/>
      <c r="N90" s="29"/>
      <c r="O90" s="26" t="s">
        <v>1032</v>
      </c>
      <c r="P90" s="28">
        <v>3019262</v>
      </c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spans="1:31">
      <c r="A91" s="26">
        <v>87</v>
      </c>
      <c r="B91" s="26" t="s">
        <v>1257</v>
      </c>
      <c r="C91" s="26" t="s">
        <v>1258</v>
      </c>
      <c r="D91" s="26" t="s">
        <v>1259</v>
      </c>
      <c r="E91" s="27">
        <v>39431801958</v>
      </c>
      <c r="F91" s="27">
        <v>1</v>
      </c>
      <c r="G91" s="27" t="e">
        <f t="array" aca="1" ref="G91" ca="1">_xludf.XLOOKUP(D91,aisa200!D:D,aisa200!F:F,"")</f>
        <v>#NAME?</v>
      </c>
      <c r="H91" s="27">
        <v>13237</v>
      </c>
      <c r="I91" s="27">
        <v>151837</v>
      </c>
      <c r="J91" s="27">
        <v>16</v>
      </c>
      <c r="K91" s="30" t="s">
        <v>1260</v>
      </c>
      <c r="L91" s="29"/>
      <c r="M91" s="29"/>
      <c r="N91" s="29"/>
      <c r="O91" s="26" t="s">
        <v>1169</v>
      </c>
      <c r="P91" s="28">
        <v>593134</v>
      </c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spans="1:31">
      <c r="A92" s="26">
        <v>88</v>
      </c>
      <c r="B92" s="26" t="s">
        <v>1261</v>
      </c>
      <c r="C92" s="26" t="s">
        <v>1262</v>
      </c>
      <c r="D92" s="31" t="s">
        <v>1263</v>
      </c>
      <c r="E92" s="27">
        <v>2373420238</v>
      </c>
      <c r="F92" s="27" t="s">
        <v>464</v>
      </c>
      <c r="G92" s="27" t="e">
        <f t="array" aca="1" ref="G92" ca="1">_xludf.XLOOKUP(D92,aisa200!D:D,aisa200!F:F,"")</f>
        <v>#NAME?</v>
      </c>
      <c r="H92" s="27">
        <v>2719</v>
      </c>
      <c r="I92" s="32">
        <v>335359</v>
      </c>
      <c r="J92" s="32">
        <v>1092</v>
      </c>
      <c r="K92" s="30" t="s">
        <v>1264</v>
      </c>
      <c r="L92" s="29"/>
      <c r="M92" s="29"/>
      <c r="N92" s="29"/>
      <c r="O92" s="26" t="s">
        <v>1001</v>
      </c>
      <c r="P92" s="28">
        <v>2011525</v>
      </c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spans="1:31">
      <c r="A93" s="26">
        <v>89</v>
      </c>
      <c r="B93" s="26" t="s">
        <v>1265</v>
      </c>
      <c r="C93" s="26" t="s">
        <v>1266</v>
      </c>
      <c r="D93" s="26" t="s">
        <v>1267</v>
      </c>
      <c r="E93" s="27">
        <v>13854284478</v>
      </c>
      <c r="F93" s="27" t="s">
        <v>464</v>
      </c>
      <c r="G93" s="27" t="e">
        <f t="array" aca="1" ref="G93" ca="1">_xludf.XLOOKUP(D93,aisa200!D:D,aisa200!F:F,"")</f>
        <v>#NAME?</v>
      </c>
      <c r="H93" s="27">
        <v>1460</v>
      </c>
      <c r="I93" s="27">
        <v>105691</v>
      </c>
      <c r="J93" s="27">
        <v>18</v>
      </c>
      <c r="K93" s="30" t="s">
        <v>1268</v>
      </c>
      <c r="L93" s="29"/>
      <c r="M93" s="29"/>
      <c r="N93" s="29"/>
      <c r="O93" s="26" t="s">
        <v>1269</v>
      </c>
      <c r="P93" s="28">
        <v>683065</v>
      </c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spans="1:31">
      <c r="A94" s="26">
        <v>90</v>
      </c>
      <c r="B94" s="26" t="s">
        <v>1270</v>
      </c>
      <c r="C94" s="26" t="s">
        <v>1271</v>
      </c>
      <c r="D94" s="31" t="s">
        <v>1272</v>
      </c>
      <c r="E94" s="27">
        <v>330953157</v>
      </c>
      <c r="F94" s="27" t="s">
        <v>464</v>
      </c>
      <c r="G94" s="27" t="e">
        <f t="array" aca="1" ref="G94" ca="1">_xludf.XLOOKUP(D94,aisa200!D:D,aisa200!F:F,"")</f>
        <v>#NAME?</v>
      </c>
      <c r="H94" s="27">
        <v>5694</v>
      </c>
      <c r="I94" s="32">
        <v>296216</v>
      </c>
      <c r="J94" s="32">
        <v>813</v>
      </c>
      <c r="K94" s="30" t="s">
        <v>1273</v>
      </c>
      <c r="L94" s="29"/>
      <c r="M94" s="29"/>
      <c r="N94" s="29"/>
      <c r="O94" s="26" t="s">
        <v>1274</v>
      </c>
      <c r="P94" s="28">
        <v>1024337</v>
      </c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</row>
    <row r="95" spans="1:31">
      <c r="A95" s="26">
        <v>91</v>
      </c>
      <c r="B95" s="26" t="s">
        <v>1275</v>
      </c>
      <c r="C95" s="26" t="s">
        <v>1276</v>
      </c>
      <c r="D95" s="26" t="s">
        <v>1277</v>
      </c>
      <c r="E95" s="27">
        <v>4029942073</v>
      </c>
      <c r="F95" s="27">
        <v>1</v>
      </c>
      <c r="G95" s="27" t="e">
        <f t="array" aca="1" ref="G95" ca="1">_xludf.XLOOKUP(D95,aisa200!D:D,aisa200!F:F,"")</f>
        <v>#NAME?</v>
      </c>
      <c r="H95" s="27">
        <v>3341</v>
      </c>
      <c r="I95" s="27">
        <v>188512</v>
      </c>
      <c r="J95" s="27">
        <v>219</v>
      </c>
      <c r="K95" s="30" t="s">
        <v>1278</v>
      </c>
      <c r="L95" s="29"/>
      <c r="M95" s="29"/>
      <c r="N95" s="29"/>
      <c r="O95" s="26" t="s">
        <v>1047</v>
      </c>
      <c r="P95" s="28">
        <v>428196</v>
      </c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spans="1:31">
      <c r="A96" s="26">
        <v>92</v>
      </c>
      <c r="B96" s="26" t="s">
        <v>1279</v>
      </c>
      <c r="C96" s="26" t="s">
        <v>1280</v>
      </c>
      <c r="D96" s="26" t="s">
        <v>1281</v>
      </c>
      <c r="E96" s="27">
        <v>334198510</v>
      </c>
      <c r="F96" s="27">
        <v>1</v>
      </c>
      <c r="G96" s="27" t="e">
        <f t="array" aca="1" ref="G96" ca="1">_xludf.XLOOKUP(D96,aisa200!D:D,aisa200!F:F,"")</f>
        <v>#NAME?</v>
      </c>
      <c r="H96" s="27">
        <v>551</v>
      </c>
      <c r="I96" s="32">
        <v>536194</v>
      </c>
      <c r="J96" s="32">
        <v>196</v>
      </c>
      <c r="K96" s="30" t="s">
        <v>1282</v>
      </c>
      <c r="L96" s="29"/>
      <c r="M96" s="29"/>
      <c r="N96" s="29"/>
      <c r="O96" s="26" t="s">
        <v>1283</v>
      </c>
      <c r="P96" s="28">
        <v>3025968</v>
      </c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spans="1:31">
      <c r="A97" s="26">
        <v>93</v>
      </c>
      <c r="B97" s="26" t="s">
        <v>1284</v>
      </c>
      <c r="C97" s="26" t="s">
        <v>1285</v>
      </c>
      <c r="D97" s="31" t="s">
        <v>532</v>
      </c>
      <c r="E97" s="27">
        <v>18346291</v>
      </c>
      <c r="F97" s="27" t="s">
        <v>464</v>
      </c>
      <c r="G97" s="27" t="e">
        <f t="array" aca="1" ref="G97" ca="1">_xludf.XLOOKUP(D97,aisa200!D:D,aisa200!F:F,"")</f>
        <v>#NAME?</v>
      </c>
      <c r="H97" s="27">
        <v>8861</v>
      </c>
      <c r="I97" s="32">
        <v>309258</v>
      </c>
      <c r="J97" s="32">
        <v>1748</v>
      </c>
      <c r="K97" s="30" t="s">
        <v>533</v>
      </c>
      <c r="L97" s="29"/>
      <c r="M97" s="29"/>
      <c r="N97" s="29"/>
      <c r="O97" s="26" t="s">
        <v>1286</v>
      </c>
      <c r="P97" s="28">
        <v>635420</v>
      </c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spans="1:31">
      <c r="A98" s="26">
        <v>94</v>
      </c>
      <c r="B98" s="26" t="s">
        <v>1287</v>
      </c>
      <c r="C98" s="26" t="s">
        <v>1288</v>
      </c>
      <c r="D98" s="31" t="s">
        <v>1289</v>
      </c>
      <c r="E98" s="27">
        <v>336804104</v>
      </c>
      <c r="F98" s="27" t="s">
        <v>464</v>
      </c>
      <c r="G98" s="27" t="e">
        <f t="array" aca="1" ref="G98" ca="1">_xludf.XLOOKUP(D98,aisa200!D:D,aisa200!F:F,"")</f>
        <v>#NAME?</v>
      </c>
      <c r="H98" s="27">
        <v>2074</v>
      </c>
      <c r="I98" s="27">
        <v>502743</v>
      </c>
      <c r="J98" s="27">
        <v>1300</v>
      </c>
      <c r="K98" s="30" t="s">
        <v>1290</v>
      </c>
      <c r="L98" s="29"/>
      <c r="M98" s="29"/>
      <c r="N98" s="29"/>
      <c r="O98" s="26" t="s">
        <v>1082</v>
      </c>
      <c r="P98" s="28">
        <v>1088905</v>
      </c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  <row r="99" spans="1:31">
      <c r="A99" s="26">
        <v>95</v>
      </c>
      <c r="B99" s="26" t="s">
        <v>1291</v>
      </c>
      <c r="C99" s="26" t="s">
        <v>1292</v>
      </c>
      <c r="D99" s="26" t="s">
        <v>1293</v>
      </c>
      <c r="E99" s="27">
        <v>356292460</v>
      </c>
      <c r="F99" s="27">
        <v>1</v>
      </c>
      <c r="G99" s="27" t="e">
        <f t="array" aca="1" ref="G99" ca="1">_xludf.XLOOKUP(D99,aisa200!D:D,aisa200!F:F,"")</f>
        <v>#NAME?</v>
      </c>
      <c r="H99" s="27">
        <v>1397</v>
      </c>
      <c r="I99" s="32">
        <v>264414</v>
      </c>
      <c r="J99" s="32">
        <v>326</v>
      </c>
      <c r="K99" s="30" t="s">
        <v>1294</v>
      </c>
      <c r="L99" s="29"/>
      <c r="M99" s="29"/>
      <c r="N99" s="29"/>
      <c r="O99" s="26" t="s">
        <v>1169</v>
      </c>
      <c r="P99" s="28">
        <v>561967</v>
      </c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 spans="1:31">
      <c r="A100" s="26">
        <v>96</v>
      </c>
      <c r="B100" s="26" t="s">
        <v>1295</v>
      </c>
      <c r="C100" s="26" t="s">
        <v>1296</v>
      </c>
      <c r="D100" s="31" t="s">
        <v>1297</v>
      </c>
      <c r="E100" s="27">
        <v>255423608</v>
      </c>
      <c r="F100" s="27" t="s">
        <v>464</v>
      </c>
      <c r="G100" s="27" t="e">
        <f t="array" aca="1" ref="G100" ca="1">_xludf.XLOOKUP(D100,aisa200!D:D,aisa200!F:F,"")</f>
        <v>#NAME?</v>
      </c>
      <c r="H100" s="27">
        <v>1901</v>
      </c>
      <c r="I100" s="32">
        <v>206043</v>
      </c>
      <c r="J100" s="32">
        <v>950</v>
      </c>
      <c r="K100" s="30" t="s">
        <v>1298</v>
      </c>
      <c r="L100" s="29"/>
      <c r="M100" s="29"/>
      <c r="N100" s="29"/>
      <c r="O100" s="26" t="s">
        <v>1169</v>
      </c>
      <c r="P100" s="28">
        <v>2020054</v>
      </c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</row>
    <row r="101" spans="1:31">
      <c r="A101" s="26">
        <v>97</v>
      </c>
      <c r="B101" s="26" t="s">
        <v>1299</v>
      </c>
      <c r="C101" s="26" t="s">
        <v>1300</v>
      </c>
      <c r="D101" s="26" t="s">
        <v>1301</v>
      </c>
      <c r="E101" s="27">
        <v>1918317716</v>
      </c>
      <c r="F101" s="27">
        <v>1</v>
      </c>
      <c r="G101" s="27" t="e">
        <f t="array" aca="1" ref="G101" ca="1">_xludf.XLOOKUP(D101,aisa200!D:D,aisa200!F:F,"")</f>
        <v>#NAME?</v>
      </c>
      <c r="H101" s="27">
        <v>3099</v>
      </c>
      <c r="I101" s="32">
        <v>166174</v>
      </c>
      <c r="J101" s="32">
        <v>87</v>
      </c>
      <c r="K101" s="30" t="s">
        <v>1302</v>
      </c>
      <c r="L101" s="29"/>
      <c r="M101" s="29"/>
      <c r="N101" s="29"/>
      <c r="O101" s="26" t="s">
        <v>1303</v>
      </c>
      <c r="P101" s="28">
        <v>1693313</v>
      </c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 spans="1:31">
      <c r="A102" s="26">
        <v>98</v>
      </c>
      <c r="B102" s="26" t="s">
        <v>1304</v>
      </c>
      <c r="C102" s="26" t="s">
        <v>1305</v>
      </c>
      <c r="D102" s="31" t="s">
        <v>1306</v>
      </c>
      <c r="E102" s="27">
        <v>1106091356</v>
      </c>
      <c r="F102" s="27" t="s">
        <v>464</v>
      </c>
      <c r="G102" s="27" t="e">
        <f t="array" aca="1" ref="G102" ca="1">_xludf.XLOOKUP(D102,aisa200!D:D,aisa200!F:F,"")</f>
        <v>#NAME?</v>
      </c>
      <c r="H102" s="27">
        <v>4811</v>
      </c>
      <c r="I102" s="27">
        <v>385895</v>
      </c>
      <c r="J102" s="27">
        <v>936</v>
      </c>
      <c r="K102" s="30" t="s">
        <v>1307</v>
      </c>
      <c r="L102" s="29"/>
      <c r="M102" s="29"/>
      <c r="N102" s="29"/>
      <c r="O102" s="26" t="s">
        <v>1208</v>
      </c>
      <c r="P102" s="28">
        <v>1519153</v>
      </c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 spans="1:31">
      <c r="A103" s="26">
        <v>99</v>
      </c>
      <c r="B103" s="26" t="s">
        <v>1308</v>
      </c>
      <c r="C103" s="26" t="s">
        <v>1308</v>
      </c>
      <c r="D103" s="26" t="s">
        <v>1309</v>
      </c>
      <c r="E103" s="27">
        <v>259690279</v>
      </c>
      <c r="F103" s="26">
        <v>999</v>
      </c>
      <c r="G103" s="27" t="e">
        <f t="array" aca="1" ref="G103" ca="1">_xludf.XLOOKUP(D103,aisa200!D:D,aisa200!F:F,"")</f>
        <v>#NAME?</v>
      </c>
      <c r="H103" s="27">
        <v>1056</v>
      </c>
      <c r="I103" s="32">
        <v>105966</v>
      </c>
      <c r="J103" s="32">
        <v>0</v>
      </c>
      <c r="K103" s="30" t="s">
        <v>1310</v>
      </c>
      <c r="L103" s="29"/>
      <c r="M103" s="29"/>
      <c r="N103" s="29"/>
      <c r="O103" s="26" t="s">
        <v>1010</v>
      </c>
      <c r="P103" s="28">
        <v>1115342</v>
      </c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spans="1:31">
      <c r="A104" s="26">
        <v>100</v>
      </c>
      <c r="B104" s="26" t="s">
        <v>1311</v>
      </c>
      <c r="C104" s="26" t="s">
        <v>1312</v>
      </c>
      <c r="D104" s="31" t="s">
        <v>1313</v>
      </c>
      <c r="E104" s="27">
        <v>330362747</v>
      </c>
      <c r="F104" s="27" t="s">
        <v>464</v>
      </c>
      <c r="G104" s="27" t="e">
        <f t="array" aca="1" ref="G104" ca="1">_xludf.XLOOKUP(D104,aisa200!D:D,aisa200!F:F,"")</f>
        <v>#NAME?</v>
      </c>
      <c r="H104" s="27">
        <v>2996</v>
      </c>
      <c r="I104" s="32">
        <v>1031037</v>
      </c>
      <c r="J104" s="32">
        <v>624</v>
      </c>
      <c r="K104" s="30" t="s">
        <v>1314</v>
      </c>
      <c r="L104" s="29"/>
      <c r="M104" s="29"/>
      <c r="N104" s="29"/>
      <c r="O104" s="26" t="s">
        <v>1315</v>
      </c>
      <c r="P104" s="28">
        <v>3380376</v>
      </c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</row>
    <row r="105" spans="1:31">
      <c r="A105" s="38"/>
      <c r="B105" s="38"/>
      <c r="C105" s="38"/>
      <c r="D105" s="38"/>
      <c r="E105" s="32"/>
      <c r="F105" s="32"/>
      <c r="G105" s="32"/>
      <c r="H105" s="32"/>
      <c r="I105" s="32"/>
      <c r="J105" s="32"/>
      <c r="K105" s="29"/>
      <c r="L105" s="29"/>
      <c r="M105" s="29"/>
      <c r="N105" s="29"/>
      <c r="O105" s="38"/>
      <c r="P105" s="3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spans="1:31">
      <c r="A106" s="38"/>
      <c r="B106" s="38"/>
      <c r="C106" s="38"/>
      <c r="D106" s="38"/>
      <c r="E106" s="32"/>
      <c r="F106" s="32"/>
      <c r="G106" s="32"/>
      <c r="H106" s="32"/>
      <c r="I106" s="32"/>
      <c r="J106" s="32"/>
      <c r="K106" s="29"/>
      <c r="L106" s="29"/>
      <c r="M106" s="29"/>
      <c r="N106" s="29"/>
      <c r="O106" s="38"/>
      <c r="P106" s="3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spans="1:31">
      <c r="A107" s="38"/>
      <c r="B107" s="38"/>
      <c r="C107" s="38"/>
      <c r="D107" s="38"/>
      <c r="E107" s="32"/>
      <c r="F107" s="32"/>
      <c r="G107" s="32"/>
      <c r="H107" s="32"/>
      <c r="I107" s="32"/>
      <c r="J107" s="32"/>
      <c r="K107" s="29"/>
      <c r="L107" s="29"/>
      <c r="M107" s="29"/>
      <c r="N107" s="29"/>
      <c r="O107" s="38"/>
      <c r="P107" s="3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 spans="1:31">
      <c r="A108" s="38"/>
      <c r="B108" s="38"/>
      <c r="C108" s="38"/>
      <c r="D108" s="38"/>
      <c r="E108" s="32"/>
      <c r="F108" s="32"/>
      <c r="G108" s="32"/>
      <c r="H108" s="32"/>
      <c r="I108" s="32"/>
      <c r="J108" s="32"/>
      <c r="K108" s="29"/>
      <c r="L108" s="29"/>
      <c r="M108" s="29"/>
      <c r="N108" s="29"/>
      <c r="O108" s="38"/>
      <c r="P108" s="3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spans="1:31">
      <c r="A109" s="38"/>
      <c r="B109" s="38"/>
      <c r="C109" s="38"/>
      <c r="D109" s="38"/>
      <c r="E109" s="32"/>
      <c r="F109" s="32"/>
      <c r="G109" s="32"/>
      <c r="H109" s="32"/>
      <c r="I109" s="32"/>
      <c r="J109" s="32"/>
      <c r="K109" s="29"/>
      <c r="L109" s="29"/>
      <c r="M109" s="29"/>
      <c r="N109" s="29"/>
      <c r="O109" s="38"/>
      <c r="P109" s="3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</row>
    <row r="110" spans="1:31">
      <c r="A110" s="38"/>
      <c r="B110" s="38"/>
      <c r="C110" s="38"/>
      <c r="D110" s="38"/>
      <c r="E110" s="32"/>
      <c r="F110" s="32"/>
      <c r="G110" s="32"/>
      <c r="H110" s="32"/>
      <c r="I110" s="32"/>
      <c r="J110" s="32"/>
      <c r="K110" s="29"/>
      <c r="L110" s="29"/>
      <c r="M110" s="29"/>
      <c r="N110" s="29"/>
      <c r="O110" s="38"/>
      <c r="P110" s="3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spans="1:31">
      <c r="A111" s="38"/>
      <c r="B111" s="38"/>
      <c r="C111" s="38"/>
      <c r="D111" s="38"/>
      <c r="E111" s="32"/>
      <c r="F111" s="32"/>
      <c r="G111" s="32"/>
      <c r="H111" s="32"/>
      <c r="I111" s="32"/>
      <c r="J111" s="32"/>
      <c r="K111" s="29"/>
      <c r="L111" s="29"/>
      <c r="M111" s="29"/>
      <c r="N111" s="29"/>
      <c r="O111" s="38"/>
      <c r="P111" s="3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spans="1:31">
      <c r="A112" s="38"/>
      <c r="B112" s="38"/>
      <c r="C112" s="38"/>
      <c r="D112" s="38"/>
      <c r="E112" s="32"/>
      <c r="F112" s="32"/>
      <c r="G112" s="32"/>
      <c r="H112" s="32"/>
      <c r="I112" s="32"/>
      <c r="J112" s="32"/>
      <c r="K112" s="29"/>
      <c r="L112" s="29"/>
      <c r="M112" s="29"/>
      <c r="N112" s="29"/>
      <c r="O112" s="38"/>
      <c r="P112" s="3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spans="1:31">
      <c r="A113" s="38"/>
      <c r="B113" s="38"/>
      <c r="C113" s="38"/>
      <c r="D113" s="38"/>
      <c r="E113" s="32"/>
      <c r="F113" s="32"/>
      <c r="G113" s="32"/>
      <c r="H113" s="32"/>
      <c r="I113" s="32"/>
      <c r="J113" s="32"/>
      <c r="K113" s="29"/>
      <c r="L113" s="29"/>
      <c r="M113" s="29"/>
      <c r="N113" s="29"/>
      <c r="O113" s="38"/>
      <c r="P113" s="3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spans="1:31">
      <c r="A114" s="38"/>
      <c r="B114" s="38"/>
      <c r="C114" s="38"/>
      <c r="D114" s="38"/>
      <c r="E114" s="32"/>
      <c r="F114" s="32"/>
      <c r="G114" s="32"/>
      <c r="H114" s="32"/>
      <c r="I114" s="32"/>
      <c r="J114" s="32"/>
      <c r="K114" s="29"/>
      <c r="L114" s="29"/>
      <c r="M114" s="29"/>
      <c r="N114" s="29"/>
      <c r="O114" s="38"/>
      <c r="P114" s="3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spans="1:31">
      <c r="A115" s="38"/>
      <c r="B115" s="38"/>
      <c r="C115" s="38"/>
      <c r="D115" s="38"/>
      <c r="E115" s="32"/>
      <c r="F115" s="32"/>
      <c r="G115" s="32"/>
      <c r="H115" s="32"/>
      <c r="I115" s="32"/>
      <c r="J115" s="32"/>
      <c r="K115" s="29"/>
      <c r="L115" s="29"/>
      <c r="M115" s="29"/>
      <c r="N115" s="29"/>
      <c r="O115" s="38"/>
      <c r="P115" s="3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spans="1:31">
      <c r="A116" s="38"/>
      <c r="B116" s="38"/>
      <c r="C116" s="38"/>
      <c r="D116" s="38"/>
      <c r="E116" s="32"/>
      <c r="F116" s="32"/>
      <c r="G116" s="32"/>
      <c r="H116" s="32"/>
      <c r="I116" s="32"/>
      <c r="J116" s="32"/>
      <c r="K116" s="29"/>
      <c r="L116" s="29"/>
      <c r="M116" s="29"/>
      <c r="N116" s="29"/>
      <c r="O116" s="38"/>
      <c r="P116" s="3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spans="1:31">
      <c r="A117" s="38"/>
      <c r="B117" s="38"/>
      <c r="C117" s="38"/>
      <c r="D117" s="38"/>
      <c r="E117" s="32"/>
      <c r="F117" s="32"/>
      <c r="G117" s="32"/>
      <c r="H117" s="32"/>
      <c r="I117" s="32"/>
      <c r="J117" s="32"/>
      <c r="K117" s="29"/>
      <c r="L117" s="29"/>
      <c r="M117" s="29"/>
      <c r="N117" s="29"/>
      <c r="O117" s="38"/>
      <c r="P117" s="3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spans="1:31">
      <c r="A118" s="38"/>
      <c r="B118" s="38"/>
      <c r="C118" s="38"/>
      <c r="D118" s="38"/>
      <c r="E118" s="32"/>
      <c r="F118" s="32"/>
      <c r="G118" s="32"/>
      <c r="H118" s="32"/>
      <c r="I118" s="32"/>
      <c r="J118" s="32"/>
      <c r="K118" s="29"/>
      <c r="L118" s="29"/>
      <c r="M118" s="29"/>
      <c r="N118" s="29"/>
      <c r="O118" s="38"/>
      <c r="P118" s="3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spans="1:31">
      <c r="A119" s="38"/>
      <c r="B119" s="38"/>
      <c r="C119" s="38"/>
      <c r="D119" s="38"/>
      <c r="E119" s="32"/>
      <c r="F119" s="32"/>
      <c r="G119" s="32"/>
      <c r="H119" s="32"/>
      <c r="I119" s="32"/>
      <c r="J119" s="32"/>
      <c r="K119" s="29"/>
      <c r="L119" s="29"/>
      <c r="M119" s="29"/>
      <c r="N119" s="29"/>
      <c r="O119" s="38"/>
      <c r="P119" s="3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spans="1:31">
      <c r="A120" s="38"/>
      <c r="B120" s="38"/>
      <c r="C120" s="38"/>
      <c r="D120" s="38"/>
      <c r="E120" s="32"/>
      <c r="F120" s="32"/>
      <c r="G120" s="32"/>
      <c r="H120" s="32"/>
      <c r="I120" s="32"/>
      <c r="J120" s="32"/>
      <c r="K120" s="29"/>
      <c r="L120" s="29"/>
      <c r="M120" s="29"/>
      <c r="N120" s="29"/>
      <c r="O120" s="38"/>
      <c r="P120" s="3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spans="1:31">
      <c r="A121" s="38"/>
      <c r="B121" s="38"/>
      <c r="C121" s="38"/>
      <c r="D121" s="38"/>
      <c r="E121" s="32"/>
      <c r="F121" s="32"/>
      <c r="G121" s="32"/>
      <c r="H121" s="32"/>
      <c r="I121" s="32"/>
      <c r="J121" s="32"/>
      <c r="K121" s="29"/>
      <c r="L121" s="29"/>
      <c r="M121" s="29"/>
      <c r="N121" s="29"/>
      <c r="O121" s="38"/>
      <c r="P121" s="3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spans="1:31">
      <c r="A122" s="38"/>
      <c r="B122" s="38"/>
      <c r="C122" s="38"/>
      <c r="D122" s="38"/>
      <c r="E122" s="32"/>
      <c r="F122" s="32"/>
      <c r="G122" s="32"/>
      <c r="H122" s="32"/>
      <c r="I122" s="32"/>
      <c r="J122" s="32"/>
      <c r="K122" s="29"/>
      <c r="L122" s="29"/>
      <c r="M122" s="29"/>
      <c r="N122" s="29"/>
      <c r="O122" s="38"/>
      <c r="P122" s="3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spans="1:31">
      <c r="A123" s="38"/>
      <c r="B123" s="38"/>
      <c r="C123" s="38"/>
      <c r="D123" s="38"/>
      <c r="E123" s="32"/>
      <c r="F123" s="32"/>
      <c r="G123" s="32"/>
      <c r="H123" s="32"/>
      <c r="I123" s="32"/>
      <c r="J123" s="32"/>
      <c r="K123" s="29"/>
      <c r="L123" s="29"/>
      <c r="M123" s="29"/>
      <c r="N123" s="29"/>
      <c r="O123" s="38"/>
      <c r="P123" s="3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spans="1:31">
      <c r="A124" s="38"/>
      <c r="B124" s="38"/>
      <c r="C124" s="38"/>
      <c r="D124" s="38"/>
      <c r="E124" s="32"/>
      <c r="F124" s="32"/>
      <c r="G124" s="32"/>
      <c r="H124" s="32"/>
      <c r="I124" s="32"/>
      <c r="J124" s="32"/>
      <c r="K124" s="29"/>
      <c r="L124" s="29"/>
      <c r="M124" s="29"/>
      <c r="N124" s="29"/>
      <c r="O124" s="38"/>
      <c r="P124" s="3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spans="1:31">
      <c r="A125" s="38"/>
      <c r="B125" s="38"/>
      <c r="C125" s="38"/>
      <c r="D125" s="38"/>
      <c r="E125" s="32"/>
      <c r="F125" s="32"/>
      <c r="G125" s="32"/>
      <c r="H125" s="32"/>
      <c r="I125" s="32"/>
      <c r="J125" s="32"/>
      <c r="K125" s="29"/>
      <c r="L125" s="29"/>
      <c r="M125" s="29"/>
      <c r="N125" s="29"/>
      <c r="O125" s="38"/>
      <c r="P125" s="3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  <row r="126" spans="1:31">
      <c r="A126" s="38"/>
      <c r="B126" s="38"/>
      <c r="C126" s="38"/>
      <c r="D126" s="38"/>
      <c r="E126" s="32"/>
      <c r="F126" s="32"/>
      <c r="G126" s="32"/>
      <c r="H126" s="32"/>
      <c r="I126" s="32"/>
      <c r="J126" s="32"/>
      <c r="K126" s="29"/>
      <c r="L126" s="29"/>
      <c r="M126" s="29"/>
      <c r="N126" s="29"/>
      <c r="O126" s="38"/>
      <c r="P126" s="3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</row>
    <row r="127" spans="1:31">
      <c r="A127" s="38"/>
      <c r="B127" s="38"/>
      <c r="C127" s="38"/>
      <c r="D127" s="38"/>
      <c r="E127" s="32"/>
      <c r="F127" s="32"/>
      <c r="G127" s="32"/>
      <c r="H127" s="32"/>
      <c r="I127" s="32"/>
      <c r="J127" s="32"/>
      <c r="K127" s="29"/>
      <c r="L127" s="29"/>
      <c r="M127" s="29"/>
      <c r="N127" s="29"/>
      <c r="O127" s="38"/>
      <c r="P127" s="3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</row>
    <row r="128" spans="1:31">
      <c r="A128" s="38"/>
      <c r="B128" s="38"/>
      <c r="C128" s="38"/>
      <c r="D128" s="38"/>
      <c r="E128" s="32"/>
      <c r="F128" s="32"/>
      <c r="G128" s="32"/>
      <c r="H128" s="32"/>
      <c r="I128" s="32"/>
      <c r="J128" s="32"/>
      <c r="K128" s="29"/>
      <c r="L128" s="29"/>
      <c r="M128" s="29"/>
      <c r="N128" s="29"/>
      <c r="O128" s="38"/>
      <c r="P128" s="3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</row>
    <row r="129" spans="1:31">
      <c r="A129" s="38"/>
      <c r="B129" s="38"/>
      <c r="C129" s="38"/>
      <c r="D129" s="38"/>
      <c r="E129" s="32"/>
      <c r="F129" s="32"/>
      <c r="G129" s="32"/>
      <c r="H129" s="32"/>
      <c r="I129" s="32"/>
      <c r="J129" s="32"/>
      <c r="K129" s="29"/>
      <c r="L129" s="29"/>
      <c r="M129" s="29"/>
      <c r="N129" s="29"/>
      <c r="O129" s="38"/>
      <c r="P129" s="3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</row>
    <row r="130" spans="1:31">
      <c r="A130" s="38"/>
      <c r="B130" s="38"/>
      <c r="C130" s="38"/>
      <c r="D130" s="38"/>
      <c r="E130" s="32"/>
      <c r="F130" s="32"/>
      <c r="G130" s="32"/>
      <c r="H130" s="32"/>
      <c r="I130" s="32"/>
      <c r="J130" s="32"/>
      <c r="K130" s="29"/>
      <c r="L130" s="29"/>
      <c r="M130" s="29"/>
      <c r="N130" s="29"/>
      <c r="O130" s="38"/>
      <c r="P130" s="3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</row>
    <row r="131" spans="1:31">
      <c r="A131" s="38"/>
      <c r="B131" s="38"/>
      <c r="C131" s="38"/>
      <c r="D131" s="38"/>
      <c r="E131" s="32"/>
      <c r="F131" s="32"/>
      <c r="G131" s="32"/>
      <c r="H131" s="32"/>
      <c r="I131" s="32"/>
      <c r="J131" s="32"/>
      <c r="K131" s="29"/>
      <c r="L131" s="29"/>
      <c r="M131" s="29"/>
      <c r="N131" s="29"/>
      <c r="O131" s="38"/>
      <c r="P131" s="3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</row>
    <row r="132" spans="1:31">
      <c r="A132" s="38"/>
      <c r="B132" s="38"/>
      <c r="C132" s="38"/>
      <c r="D132" s="38"/>
      <c r="E132" s="32"/>
      <c r="F132" s="32"/>
      <c r="G132" s="32"/>
      <c r="H132" s="32"/>
      <c r="I132" s="32"/>
      <c r="J132" s="32"/>
      <c r="K132" s="29"/>
      <c r="L132" s="29"/>
      <c r="M132" s="29"/>
      <c r="N132" s="29"/>
      <c r="O132" s="38"/>
      <c r="P132" s="3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</row>
    <row r="133" spans="1:31">
      <c r="A133" s="38"/>
      <c r="B133" s="38"/>
      <c r="C133" s="38"/>
      <c r="D133" s="38"/>
      <c r="E133" s="32"/>
      <c r="F133" s="32"/>
      <c r="G133" s="32"/>
      <c r="H133" s="32"/>
      <c r="I133" s="32"/>
      <c r="J133" s="32"/>
      <c r="K133" s="29"/>
      <c r="L133" s="29"/>
      <c r="M133" s="29"/>
      <c r="N133" s="29"/>
      <c r="O133" s="38"/>
      <c r="P133" s="3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</row>
    <row r="134" spans="1:31">
      <c r="A134" s="38"/>
      <c r="B134" s="38"/>
      <c r="C134" s="38"/>
      <c r="D134" s="38"/>
      <c r="E134" s="32"/>
      <c r="F134" s="32"/>
      <c r="G134" s="32"/>
      <c r="H134" s="32"/>
      <c r="I134" s="32"/>
      <c r="J134" s="32"/>
      <c r="K134" s="29"/>
      <c r="L134" s="29"/>
      <c r="M134" s="29"/>
      <c r="N134" s="29"/>
      <c r="O134" s="38"/>
      <c r="P134" s="3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</row>
    <row r="135" spans="1:31">
      <c r="A135" s="38"/>
      <c r="B135" s="38"/>
      <c r="C135" s="38"/>
      <c r="D135" s="38"/>
      <c r="E135" s="32"/>
      <c r="F135" s="32"/>
      <c r="G135" s="32"/>
      <c r="H135" s="32"/>
      <c r="I135" s="32"/>
      <c r="J135" s="32"/>
      <c r="K135" s="29"/>
      <c r="L135" s="29"/>
      <c r="M135" s="29"/>
      <c r="N135" s="29"/>
      <c r="O135" s="38"/>
      <c r="P135" s="3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</row>
    <row r="136" spans="1:31">
      <c r="A136" s="38"/>
      <c r="B136" s="38"/>
      <c r="C136" s="38"/>
      <c r="D136" s="38"/>
      <c r="E136" s="32"/>
      <c r="F136" s="32"/>
      <c r="G136" s="32"/>
      <c r="H136" s="32"/>
      <c r="I136" s="32"/>
      <c r="J136" s="32"/>
      <c r="K136" s="29"/>
      <c r="L136" s="29"/>
      <c r="M136" s="29"/>
      <c r="N136" s="29"/>
      <c r="O136" s="38"/>
      <c r="P136" s="3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</row>
    <row r="137" spans="1:31">
      <c r="A137" s="38"/>
      <c r="B137" s="38"/>
      <c r="C137" s="38"/>
      <c r="D137" s="38"/>
      <c r="E137" s="32"/>
      <c r="F137" s="32"/>
      <c r="G137" s="32"/>
      <c r="H137" s="32"/>
      <c r="I137" s="32"/>
      <c r="J137" s="32"/>
      <c r="K137" s="29"/>
      <c r="L137" s="29"/>
      <c r="M137" s="29"/>
      <c r="N137" s="29"/>
      <c r="O137" s="38"/>
      <c r="P137" s="3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</row>
    <row r="138" spans="1:31">
      <c r="A138" s="38"/>
      <c r="B138" s="38"/>
      <c r="C138" s="38"/>
      <c r="D138" s="38"/>
      <c r="E138" s="32"/>
      <c r="F138" s="32"/>
      <c r="G138" s="32"/>
      <c r="H138" s="32"/>
      <c r="I138" s="32"/>
      <c r="J138" s="32"/>
      <c r="K138" s="29"/>
      <c r="L138" s="29"/>
      <c r="M138" s="29"/>
      <c r="N138" s="29"/>
      <c r="O138" s="38"/>
      <c r="P138" s="3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</row>
    <row r="139" spans="1:31">
      <c r="A139" s="38"/>
      <c r="B139" s="38"/>
      <c r="C139" s="38"/>
      <c r="D139" s="38"/>
      <c r="E139" s="32"/>
      <c r="F139" s="32"/>
      <c r="G139" s="32"/>
      <c r="H139" s="32"/>
      <c r="I139" s="32"/>
      <c r="J139" s="32"/>
      <c r="K139" s="29"/>
      <c r="L139" s="29"/>
      <c r="M139" s="29"/>
      <c r="N139" s="29"/>
      <c r="O139" s="38"/>
      <c r="P139" s="3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</row>
    <row r="140" spans="1:31">
      <c r="A140" s="38"/>
      <c r="B140" s="38"/>
      <c r="C140" s="38"/>
      <c r="D140" s="38"/>
      <c r="E140" s="32"/>
      <c r="F140" s="32"/>
      <c r="G140" s="32"/>
      <c r="H140" s="32"/>
      <c r="I140" s="32"/>
      <c r="J140" s="32"/>
      <c r="K140" s="29"/>
      <c r="L140" s="29"/>
      <c r="M140" s="29"/>
      <c r="N140" s="29"/>
      <c r="O140" s="38"/>
      <c r="P140" s="3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</row>
    <row r="141" spans="1:31">
      <c r="A141" s="38"/>
      <c r="B141" s="38"/>
      <c r="C141" s="38"/>
      <c r="D141" s="38"/>
      <c r="E141" s="32"/>
      <c r="F141" s="32"/>
      <c r="G141" s="32"/>
      <c r="H141" s="32"/>
      <c r="I141" s="32"/>
      <c r="J141" s="32"/>
      <c r="K141" s="29"/>
      <c r="L141" s="29"/>
      <c r="M141" s="29"/>
      <c r="N141" s="29"/>
      <c r="O141" s="38"/>
      <c r="P141" s="3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</row>
    <row r="142" spans="1:31">
      <c r="A142" s="38"/>
      <c r="B142" s="38"/>
      <c r="C142" s="38"/>
      <c r="D142" s="38"/>
      <c r="E142" s="32"/>
      <c r="F142" s="32"/>
      <c r="G142" s="32"/>
      <c r="H142" s="32"/>
      <c r="I142" s="32"/>
      <c r="J142" s="32"/>
      <c r="K142" s="29"/>
      <c r="L142" s="29"/>
      <c r="M142" s="29"/>
      <c r="N142" s="29"/>
      <c r="O142" s="38"/>
      <c r="P142" s="3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</row>
    <row r="143" spans="1:31">
      <c r="A143" s="38"/>
      <c r="B143" s="38"/>
      <c r="C143" s="38"/>
      <c r="D143" s="38"/>
      <c r="E143" s="32"/>
      <c r="F143" s="32"/>
      <c r="G143" s="32"/>
      <c r="H143" s="32"/>
      <c r="I143" s="32"/>
      <c r="J143" s="32"/>
      <c r="K143" s="29"/>
      <c r="L143" s="29"/>
      <c r="M143" s="29"/>
      <c r="N143" s="29"/>
      <c r="O143" s="38"/>
      <c r="P143" s="3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</row>
    <row r="144" spans="1:31">
      <c r="A144" s="38"/>
      <c r="B144" s="38"/>
      <c r="C144" s="38"/>
      <c r="D144" s="38"/>
      <c r="E144" s="32"/>
      <c r="F144" s="32"/>
      <c r="G144" s="32"/>
      <c r="H144" s="32"/>
      <c r="I144" s="32"/>
      <c r="J144" s="32"/>
      <c r="K144" s="29"/>
      <c r="L144" s="29"/>
      <c r="M144" s="29"/>
      <c r="N144" s="29"/>
      <c r="O144" s="38"/>
      <c r="P144" s="3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</row>
    <row r="145" spans="1:31">
      <c r="A145" s="38"/>
      <c r="B145" s="38"/>
      <c r="C145" s="38"/>
      <c r="D145" s="38"/>
      <c r="E145" s="32"/>
      <c r="F145" s="32"/>
      <c r="G145" s="32"/>
      <c r="H145" s="32"/>
      <c r="I145" s="32"/>
      <c r="J145" s="32"/>
      <c r="K145" s="29"/>
      <c r="L145" s="29"/>
      <c r="M145" s="29"/>
      <c r="N145" s="29"/>
      <c r="O145" s="38"/>
      <c r="P145" s="3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</row>
    <row r="146" spans="1:31">
      <c r="A146" s="38"/>
      <c r="B146" s="38"/>
      <c r="C146" s="38"/>
      <c r="D146" s="38"/>
      <c r="E146" s="32"/>
      <c r="F146" s="32"/>
      <c r="G146" s="32"/>
      <c r="H146" s="32"/>
      <c r="I146" s="32"/>
      <c r="J146" s="32"/>
      <c r="K146" s="29"/>
      <c r="L146" s="29"/>
      <c r="M146" s="29"/>
      <c r="N146" s="29"/>
      <c r="O146" s="38"/>
      <c r="P146" s="3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</row>
    <row r="147" spans="1:31">
      <c r="A147" s="38"/>
      <c r="B147" s="38"/>
      <c r="C147" s="38"/>
      <c r="D147" s="38"/>
      <c r="E147" s="32"/>
      <c r="F147" s="32"/>
      <c r="G147" s="32"/>
      <c r="H147" s="32"/>
      <c r="I147" s="32"/>
      <c r="J147" s="32"/>
      <c r="K147" s="29"/>
      <c r="L147" s="29"/>
      <c r="M147" s="29"/>
      <c r="N147" s="29"/>
      <c r="O147" s="38"/>
      <c r="P147" s="3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</row>
    <row r="148" spans="1:31">
      <c r="A148" s="38"/>
      <c r="B148" s="38"/>
      <c r="C148" s="38"/>
      <c r="D148" s="38"/>
      <c r="E148" s="32"/>
      <c r="F148" s="32"/>
      <c r="G148" s="32"/>
      <c r="H148" s="32"/>
      <c r="I148" s="32"/>
      <c r="J148" s="32"/>
      <c r="K148" s="29"/>
      <c r="L148" s="29"/>
      <c r="M148" s="29"/>
      <c r="N148" s="29"/>
      <c r="O148" s="38"/>
      <c r="P148" s="3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</row>
    <row r="149" spans="1:31">
      <c r="A149" s="38"/>
      <c r="B149" s="38"/>
      <c r="C149" s="38"/>
      <c r="D149" s="38"/>
      <c r="E149" s="32"/>
      <c r="F149" s="32"/>
      <c r="G149" s="32"/>
      <c r="H149" s="32"/>
      <c r="I149" s="32"/>
      <c r="J149" s="32"/>
      <c r="K149" s="29"/>
      <c r="L149" s="29"/>
      <c r="M149" s="29"/>
      <c r="N149" s="29"/>
      <c r="O149" s="38"/>
      <c r="P149" s="3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</row>
    <row r="150" spans="1:31">
      <c r="A150" s="38"/>
      <c r="B150" s="38"/>
      <c r="C150" s="38"/>
      <c r="D150" s="38"/>
      <c r="E150" s="32"/>
      <c r="F150" s="32"/>
      <c r="G150" s="32"/>
      <c r="H150" s="32"/>
      <c r="I150" s="32"/>
      <c r="J150" s="32"/>
      <c r="K150" s="29"/>
      <c r="L150" s="29"/>
      <c r="M150" s="29"/>
      <c r="N150" s="29"/>
      <c r="O150" s="38"/>
      <c r="P150" s="3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</row>
    <row r="151" spans="1:31">
      <c r="A151" s="38"/>
      <c r="B151" s="38"/>
      <c r="C151" s="38"/>
      <c r="D151" s="38"/>
      <c r="E151" s="32"/>
      <c r="F151" s="32"/>
      <c r="G151" s="32"/>
      <c r="H151" s="32"/>
      <c r="I151" s="32"/>
      <c r="J151" s="32"/>
      <c r="K151" s="29"/>
      <c r="L151" s="29"/>
      <c r="M151" s="29"/>
      <c r="N151" s="29"/>
      <c r="O151" s="38"/>
      <c r="P151" s="3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</row>
    <row r="152" spans="1:31">
      <c r="A152" s="38"/>
      <c r="B152" s="38"/>
      <c r="C152" s="38"/>
      <c r="D152" s="38"/>
      <c r="E152" s="32"/>
      <c r="F152" s="32"/>
      <c r="G152" s="32"/>
      <c r="H152" s="32"/>
      <c r="I152" s="32"/>
      <c r="J152" s="32"/>
      <c r="K152" s="29"/>
      <c r="L152" s="29"/>
      <c r="M152" s="29"/>
      <c r="N152" s="29"/>
      <c r="O152" s="38"/>
      <c r="P152" s="3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</row>
    <row r="153" spans="1:31">
      <c r="A153" s="38"/>
      <c r="B153" s="38"/>
      <c r="C153" s="38"/>
      <c r="D153" s="38"/>
      <c r="E153" s="32"/>
      <c r="F153" s="32"/>
      <c r="G153" s="32"/>
      <c r="H153" s="32"/>
      <c r="I153" s="32"/>
      <c r="J153" s="32"/>
      <c r="K153" s="29"/>
      <c r="L153" s="29"/>
      <c r="M153" s="29"/>
      <c r="N153" s="29"/>
      <c r="O153" s="38"/>
      <c r="P153" s="3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</row>
    <row r="154" spans="1:31">
      <c r="A154" s="38"/>
      <c r="B154" s="38"/>
      <c r="C154" s="38"/>
      <c r="D154" s="38"/>
      <c r="E154" s="32"/>
      <c r="F154" s="32"/>
      <c r="G154" s="32"/>
      <c r="H154" s="32"/>
      <c r="I154" s="32"/>
      <c r="J154" s="32"/>
      <c r="K154" s="29"/>
      <c r="L154" s="29"/>
      <c r="M154" s="29"/>
      <c r="N154" s="29"/>
      <c r="O154" s="38"/>
      <c r="P154" s="3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</row>
    <row r="155" spans="1:31">
      <c r="A155" s="38"/>
      <c r="B155" s="38"/>
      <c r="C155" s="38"/>
      <c r="D155" s="38"/>
      <c r="E155" s="32"/>
      <c r="F155" s="32"/>
      <c r="G155" s="32"/>
      <c r="H155" s="32"/>
      <c r="I155" s="32"/>
      <c r="J155" s="32"/>
      <c r="K155" s="29"/>
      <c r="L155" s="29"/>
      <c r="M155" s="29"/>
      <c r="N155" s="29"/>
      <c r="O155" s="38"/>
      <c r="P155" s="3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</row>
    <row r="156" spans="1:31">
      <c r="A156" s="38"/>
      <c r="B156" s="38"/>
      <c r="C156" s="38"/>
      <c r="D156" s="38"/>
      <c r="E156" s="32"/>
      <c r="F156" s="32"/>
      <c r="G156" s="32"/>
      <c r="H156" s="32"/>
      <c r="I156" s="32"/>
      <c r="J156" s="32"/>
      <c r="K156" s="29"/>
      <c r="L156" s="29"/>
      <c r="M156" s="29"/>
      <c r="N156" s="29"/>
      <c r="O156" s="38"/>
      <c r="P156" s="3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</row>
    <row r="157" spans="1:31">
      <c r="A157" s="38"/>
      <c r="B157" s="38"/>
      <c r="C157" s="38"/>
      <c r="D157" s="38"/>
      <c r="E157" s="32"/>
      <c r="F157" s="32"/>
      <c r="G157" s="32"/>
      <c r="H157" s="32"/>
      <c r="I157" s="32"/>
      <c r="J157" s="32"/>
      <c r="K157" s="29"/>
      <c r="L157" s="29"/>
      <c r="M157" s="29"/>
      <c r="N157" s="29"/>
      <c r="O157" s="38"/>
      <c r="P157" s="3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</row>
    <row r="158" spans="1:31">
      <c r="A158" s="38"/>
      <c r="B158" s="38"/>
      <c r="C158" s="38"/>
      <c r="D158" s="38"/>
      <c r="E158" s="32"/>
      <c r="F158" s="32"/>
      <c r="G158" s="32"/>
      <c r="H158" s="32"/>
      <c r="I158" s="32"/>
      <c r="J158" s="32"/>
      <c r="K158" s="29"/>
      <c r="L158" s="29"/>
      <c r="M158" s="29"/>
      <c r="N158" s="29"/>
      <c r="O158" s="38"/>
      <c r="P158" s="3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</row>
    <row r="159" spans="1:31">
      <c r="A159" s="38"/>
      <c r="B159" s="38"/>
      <c r="C159" s="38"/>
      <c r="D159" s="38"/>
      <c r="E159" s="32"/>
      <c r="F159" s="32"/>
      <c r="G159" s="32"/>
      <c r="H159" s="32"/>
      <c r="I159" s="32"/>
      <c r="J159" s="32"/>
      <c r="K159" s="29"/>
      <c r="L159" s="29"/>
      <c r="M159" s="29"/>
      <c r="N159" s="29"/>
      <c r="O159" s="38"/>
      <c r="P159" s="3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</row>
    <row r="160" spans="1:31">
      <c r="A160" s="38"/>
      <c r="B160" s="38"/>
      <c r="C160" s="38"/>
      <c r="D160" s="38"/>
      <c r="E160" s="32"/>
      <c r="F160" s="32"/>
      <c r="G160" s="32"/>
      <c r="H160" s="32"/>
      <c r="I160" s="32"/>
      <c r="J160" s="32"/>
      <c r="K160" s="29"/>
      <c r="L160" s="29"/>
      <c r="M160" s="29"/>
      <c r="N160" s="29"/>
      <c r="O160" s="38"/>
      <c r="P160" s="3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</row>
    <row r="161" spans="1:31">
      <c r="A161" s="38"/>
      <c r="B161" s="38"/>
      <c r="C161" s="38"/>
      <c r="D161" s="38"/>
      <c r="E161" s="32"/>
      <c r="F161" s="32"/>
      <c r="G161" s="32"/>
      <c r="H161" s="32"/>
      <c r="I161" s="32"/>
      <c r="J161" s="32"/>
      <c r="K161" s="29"/>
      <c r="L161" s="29"/>
      <c r="M161" s="29"/>
      <c r="N161" s="29"/>
      <c r="O161" s="38"/>
      <c r="P161" s="3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</row>
    <row r="162" spans="1:31">
      <c r="A162" s="38"/>
      <c r="B162" s="38"/>
      <c r="C162" s="38"/>
      <c r="D162" s="38"/>
      <c r="E162" s="32"/>
      <c r="F162" s="32"/>
      <c r="G162" s="32"/>
      <c r="H162" s="32"/>
      <c r="I162" s="32"/>
      <c r="J162" s="32"/>
      <c r="K162" s="29"/>
      <c r="L162" s="29"/>
      <c r="M162" s="29"/>
      <c r="N162" s="29"/>
      <c r="O162" s="38"/>
      <c r="P162" s="3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</row>
    <row r="163" spans="1:31">
      <c r="A163" s="38"/>
      <c r="B163" s="38"/>
      <c r="C163" s="38"/>
      <c r="D163" s="38"/>
      <c r="E163" s="32"/>
      <c r="F163" s="32"/>
      <c r="G163" s="32"/>
      <c r="H163" s="32"/>
      <c r="I163" s="32"/>
      <c r="J163" s="32"/>
      <c r="K163" s="29"/>
      <c r="L163" s="29"/>
      <c r="M163" s="29"/>
      <c r="N163" s="29"/>
      <c r="O163" s="38"/>
      <c r="P163" s="3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</row>
    <row r="164" spans="1:31">
      <c r="A164" s="38"/>
      <c r="B164" s="38"/>
      <c r="C164" s="38"/>
      <c r="D164" s="38"/>
      <c r="E164" s="32"/>
      <c r="F164" s="32"/>
      <c r="G164" s="32"/>
      <c r="H164" s="32"/>
      <c r="I164" s="32"/>
      <c r="J164" s="32"/>
      <c r="K164" s="29"/>
      <c r="L164" s="29"/>
      <c r="M164" s="29"/>
      <c r="N164" s="29"/>
      <c r="O164" s="38"/>
      <c r="P164" s="3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</row>
    <row r="165" spans="1:31">
      <c r="A165" s="38"/>
      <c r="B165" s="38"/>
      <c r="C165" s="38"/>
      <c r="D165" s="38"/>
      <c r="E165" s="32"/>
      <c r="F165" s="32"/>
      <c r="G165" s="32"/>
      <c r="H165" s="32"/>
      <c r="I165" s="32"/>
      <c r="J165" s="32"/>
      <c r="K165" s="29"/>
      <c r="L165" s="29"/>
      <c r="M165" s="29"/>
      <c r="N165" s="29"/>
      <c r="O165" s="38"/>
      <c r="P165" s="3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</row>
    <row r="166" spans="1:31">
      <c r="A166" s="38"/>
      <c r="B166" s="38"/>
      <c r="C166" s="38"/>
      <c r="D166" s="38"/>
      <c r="E166" s="32"/>
      <c r="F166" s="32"/>
      <c r="G166" s="32"/>
      <c r="H166" s="32"/>
      <c r="I166" s="32"/>
      <c r="J166" s="32"/>
      <c r="K166" s="29"/>
      <c r="L166" s="29"/>
      <c r="M166" s="29"/>
      <c r="N166" s="29"/>
      <c r="O166" s="38"/>
      <c r="P166" s="3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</row>
    <row r="167" spans="1:31">
      <c r="A167" s="38"/>
      <c r="B167" s="38"/>
      <c r="C167" s="38"/>
      <c r="D167" s="38"/>
      <c r="E167" s="32"/>
      <c r="F167" s="32"/>
      <c r="G167" s="32"/>
      <c r="H167" s="32"/>
      <c r="I167" s="32"/>
      <c r="J167" s="32"/>
      <c r="K167" s="29"/>
      <c r="L167" s="29"/>
      <c r="M167" s="29"/>
      <c r="N167" s="29"/>
      <c r="O167" s="38"/>
      <c r="P167" s="3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</row>
    <row r="168" spans="1:31">
      <c r="A168" s="38"/>
      <c r="B168" s="38"/>
      <c r="C168" s="38"/>
      <c r="D168" s="38"/>
      <c r="E168" s="32"/>
      <c r="F168" s="32"/>
      <c r="G168" s="32"/>
      <c r="H168" s="32"/>
      <c r="I168" s="32"/>
      <c r="J168" s="32"/>
      <c r="K168" s="29"/>
      <c r="L168" s="29"/>
      <c r="M168" s="29"/>
      <c r="N168" s="29"/>
      <c r="O168" s="38"/>
      <c r="P168" s="3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</row>
    <row r="169" spans="1:31">
      <c r="A169" s="38"/>
      <c r="B169" s="38"/>
      <c r="C169" s="38"/>
      <c r="D169" s="38"/>
      <c r="E169" s="32"/>
      <c r="F169" s="32"/>
      <c r="G169" s="32"/>
      <c r="H169" s="32"/>
      <c r="I169" s="32"/>
      <c r="J169" s="32"/>
      <c r="K169" s="29"/>
      <c r="L169" s="29"/>
      <c r="M169" s="29"/>
      <c r="N169" s="29"/>
      <c r="O169" s="38"/>
      <c r="P169" s="3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</row>
    <row r="170" spans="1:31">
      <c r="A170" s="38"/>
      <c r="B170" s="38"/>
      <c r="C170" s="38"/>
      <c r="D170" s="38"/>
      <c r="E170" s="32"/>
      <c r="F170" s="32"/>
      <c r="G170" s="32"/>
      <c r="H170" s="32"/>
      <c r="I170" s="32"/>
      <c r="J170" s="32"/>
      <c r="K170" s="29"/>
      <c r="L170" s="29"/>
      <c r="M170" s="29"/>
      <c r="N170" s="29"/>
      <c r="O170" s="38"/>
      <c r="P170" s="3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</row>
    <row r="171" spans="1:31">
      <c r="A171" s="38"/>
      <c r="B171" s="38"/>
      <c r="C171" s="38"/>
      <c r="D171" s="38"/>
      <c r="E171" s="32"/>
      <c r="F171" s="32"/>
      <c r="G171" s="32"/>
      <c r="H171" s="32"/>
      <c r="I171" s="32"/>
      <c r="J171" s="32"/>
      <c r="K171" s="29"/>
      <c r="L171" s="29"/>
      <c r="M171" s="29"/>
      <c r="N171" s="29"/>
      <c r="O171" s="38"/>
      <c r="P171" s="3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</row>
    <row r="172" spans="1:31">
      <c r="A172" s="38"/>
      <c r="B172" s="38"/>
      <c r="C172" s="38"/>
      <c r="D172" s="38"/>
      <c r="E172" s="32"/>
      <c r="F172" s="32"/>
      <c r="G172" s="32"/>
      <c r="H172" s="32"/>
      <c r="I172" s="32"/>
      <c r="J172" s="32"/>
      <c r="K172" s="29"/>
      <c r="L172" s="29"/>
      <c r="M172" s="29"/>
      <c r="N172" s="29"/>
      <c r="O172" s="38"/>
      <c r="P172" s="3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</row>
    <row r="173" spans="1:31">
      <c r="A173" s="38"/>
      <c r="B173" s="38"/>
      <c r="C173" s="38"/>
      <c r="D173" s="38"/>
      <c r="E173" s="32"/>
      <c r="F173" s="32"/>
      <c r="G173" s="32"/>
      <c r="H173" s="32"/>
      <c r="I173" s="32"/>
      <c r="J173" s="32"/>
      <c r="K173" s="29"/>
      <c r="L173" s="29"/>
      <c r="M173" s="29"/>
      <c r="N173" s="29"/>
      <c r="O173" s="38"/>
      <c r="P173" s="3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</row>
    <row r="174" spans="1:31">
      <c r="A174" s="38"/>
      <c r="B174" s="38"/>
      <c r="C174" s="38"/>
      <c r="D174" s="38"/>
      <c r="E174" s="32"/>
      <c r="F174" s="32"/>
      <c r="G174" s="32"/>
      <c r="H174" s="32"/>
      <c r="I174" s="32"/>
      <c r="J174" s="32"/>
      <c r="K174" s="29"/>
      <c r="L174" s="29"/>
      <c r="M174" s="29"/>
      <c r="N174" s="29"/>
      <c r="O174" s="38"/>
      <c r="P174" s="3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</row>
    <row r="175" spans="1:31">
      <c r="A175" s="38"/>
      <c r="B175" s="38"/>
      <c r="C175" s="38"/>
      <c r="D175" s="38"/>
      <c r="E175" s="32"/>
      <c r="F175" s="32"/>
      <c r="G175" s="32"/>
      <c r="H175" s="32"/>
      <c r="I175" s="32"/>
      <c r="J175" s="32"/>
      <c r="K175" s="29"/>
      <c r="L175" s="29"/>
      <c r="M175" s="29"/>
      <c r="N175" s="29"/>
      <c r="O175" s="38"/>
      <c r="P175" s="3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</row>
    <row r="176" spans="1:31">
      <c r="A176" s="38"/>
      <c r="B176" s="38"/>
      <c r="C176" s="38"/>
      <c r="D176" s="38"/>
      <c r="E176" s="32"/>
      <c r="F176" s="32"/>
      <c r="G176" s="32"/>
      <c r="H176" s="32"/>
      <c r="I176" s="32"/>
      <c r="J176" s="32"/>
      <c r="K176" s="29"/>
      <c r="L176" s="29"/>
      <c r="M176" s="29"/>
      <c r="N176" s="29"/>
      <c r="O176" s="38"/>
      <c r="P176" s="3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</row>
    <row r="177" spans="1:31">
      <c r="A177" s="38"/>
      <c r="B177" s="38"/>
      <c r="C177" s="38"/>
      <c r="D177" s="38"/>
      <c r="E177" s="32"/>
      <c r="F177" s="32"/>
      <c r="G177" s="32"/>
      <c r="H177" s="32"/>
      <c r="I177" s="32"/>
      <c r="J177" s="32"/>
      <c r="K177" s="29"/>
      <c r="L177" s="29"/>
      <c r="M177" s="29"/>
      <c r="N177" s="29"/>
      <c r="O177" s="38"/>
      <c r="P177" s="3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</row>
    <row r="178" spans="1:31">
      <c r="A178" s="38"/>
      <c r="B178" s="38"/>
      <c r="C178" s="38"/>
      <c r="D178" s="38"/>
      <c r="E178" s="32"/>
      <c r="F178" s="32"/>
      <c r="G178" s="32"/>
      <c r="H178" s="32"/>
      <c r="I178" s="32"/>
      <c r="J178" s="32"/>
      <c r="K178" s="29"/>
      <c r="L178" s="29"/>
      <c r="M178" s="29"/>
      <c r="N178" s="29"/>
      <c r="O178" s="38"/>
      <c r="P178" s="3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</row>
    <row r="179" spans="1:31">
      <c r="A179" s="38"/>
      <c r="B179" s="38"/>
      <c r="C179" s="38"/>
      <c r="D179" s="38"/>
      <c r="E179" s="32"/>
      <c r="F179" s="32"/>
      <c r="G179" s="32"/>
      <c r="H179" s="32"/>
      <c r="I179" s="32"/>
      <c r="J179" s="32"/>
      <c r="K179" s="29"/>
      <c r="L179" s="29"/>
      <c r="M179" s="29"/>
      <c r="N179" s="29"/>
      <c r="O179" s="38"/>
      <c r="P179" s="3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</row>
    <row r="180" spans="1:31">
      <c r="A180" s="38"/>
      <c r="B180" s="38"/>
      <c r="C180" s="38"/>
      <c r="D180" s="38"/>
      <c r="E180" s="32"/>
      <c r="F180" s="32"/>
      <c r="G180" s="32"/>
      <c r="H180" s="32"/>
      <c r="I180" s="32"/>
      <c r="J180" s="32"/>
      <c r="K180" s="29"/>
      <c r="L180" s="29"/>
      <c r="M180" s="29"/>
      <c r="N180" s="29"/>
      <c r="O180" s="38"/>
      <c r="P180" s="3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</row>
    <row r="181" spans="1:31">
      <c r="A181" s="38"/>
      <c r="B181" s="38"/>
      <c r="C181" s="38"/>
      <c r="D181" s="38"/>
      <c r="E181" s="32"/>
      <c r="F181" s="32"/>
      <c r="G181" s="32"/>
      <c r="H181" s="32"/>
      <c r="I181" s="32"/>
      <c r="J181" s="32"/>
      <c r="K181" s="29"/>
      <c r="L181" s="29"/>
      <c r="M181" s="29"/>
      <c r="N181" s="29"/>
      <c r="O181" s="38"/>
      <c r="P181" s="3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</row>
    <row r="182" spans="1:31">
      <c r="A182" s="38"/>
      <c r="B182" s="38"/>
      <c r="C182" s="38"/>
      <c r="D182" s="38"/>
      <c r="E182" s="32"/>
      <c r="F182" s="32"/>
      <c r="G182" s="32"/>
      <c r="H182" s="32"/>
      <c r="I182" s="32"/>
      <c r="J182" s="32"/>
      <c r="K182" s="29"/>
      <c r="L182" s="29"/>
      <c r="M182" s="29"/>
      <c r="N182" s="29"/>
      <c r="O182" s="38"/>
      <c r="P182" s="3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</row>
    <row r="183" spans="1:31">
      <c r="A183" s="38"/>
      <c r="B183" s="38"/>
      <c r="C183" s="38"/>
      <c r="D183" s="38"/>
      <c r="E183" s="32"/>
      <c r="F183" s="32"/>
      <c r="G183" s="32"/>
      <c r="H183" s="32"/>
      <c r="I183" s="32"/>
      <c r="J183" s="32"/>
      <c r="K183" s="29"/>
      <c r="L183" s="29"/>
      <c r="M183" s="29"/>
      <c r="N183" s="29"/>
      <c r="O183" s="38"/>
      <c r="P183" s="3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</row>
    <row r="184" spans="1:31">
      <c r="A184" s="38"/>
      <c r="B184" s="38"/>
      <c r="C184" s="38"/>
      <c r="D184" s="38"/>
      <c r="E184" s="32"/>
      <c r="F184" s="32"/>
      <c r="G184" s="32"/>
      <c r="H184" s="32"/>
      <c r="I184" s="32"/>
      <c r="J184" s="32"/>
      <c r="K184" s="29"/>
      <c r="L184" s="29"/>
      <c r="M184" s="29"/>
      <c r="N184" s="29"/>
      <c r="O184" s="38"/>
      <c r="P184" s="3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</row>
    <row r="185" spans="1:31">
      <c r="A185" s="38"/>
      <c r="B185" s="38"/>
      <c r="C185" s="38"/>
      <c r="D185" s="38"/>
      <c r="E185" s="32"/>
      <c r="F185" s="32"/>
      <c r="G185" s="32"/>
      <c r="H185" s="32"/>
      <c r="I185" s="32"/>
      <c r="J185" s="32"/>
      <c r="K185" s="29"/>
      <c r="L185" s="29"/>
      <c r="M185" s="29"/>
      <c r="N185" s="29"/>
      <c r="O185" s="38"/>
      <c r="P185" s="3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</row>
    <row r="186" spans="1:31">
      <c r="A186" s="38"/>
      <c r="B186" s="38"/>
      <c r="C186" s="38"/>
      <c r="D186" s="38"/>
      <c r="E186" s="32"/>
      <c r="F186" s="32"/>
      <c r="G186" s="32"/>
      <c r="H186" s="32"/>
      <c r="I186" s="32"/>
      <c r="J186" s="32"/>
      <c r="K186" s="29"/>
      <c r="L186" s="29"/>
      <c r="M186" s="29"/>
      <c r="N186" s="29"/>
      <c r="O186" s="38"/>
      <c r="P186" s="3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</row>
    <row r="187" spans="1:31">
      <c r="A187" s="38"/>
      <c r="B187" s="38"/>
      <c r="C187" s="38"/>
      <c r="D187" s="38"/>
      <c r="E187" s="32"/>
      <c r="F187" s="32"/>
      <c r="G187" s="32"/>
      <c r="H187" s="32"/>
      <c r="I187" s="32"/>
      <c r="J187" s="32"/>
      <c r="K187" s="29"/>
      <c r="L187" s="29"/>
      <c r="M187" s="29"/>
      <c r="N187" s="29"/>
      <c r="O187" s="38"/>
      <c r="P187" s="3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</row>
    <row r="188" spans="1:31">
      <c r="A188" s="38"/>
      <c r="B188" s="38"/>
      <c r="C188" s="38"/>
      <c r="D188" s="38"/>
      <c r="E188" s="32"/>
      <c r="F188" s="32"/>
      <c r="G188" s="32"/>
      <c r="H188" s="32"/>
      <c r="I188" s="32"/>
      <c r="J188" s="32"/>
      <c r="K188" s="29"/>
      <c r="L188" s="29"/>
      <c r="M188" s="29"/>
      <c r="N188" s="29"/>
      <c r="O188" s="38"/>
      <c r="P188" s="3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</row>
    <row r="189" spans="1:31">
      <c r="A189" s="38"/>
      <c r="B189" s="38"/>
      <c r="C189" s="38"/>
      <c r="D189" s="38"/>
      <c r="E189" s="32"/>
      <c r="F189" s="32"/>
      <c r="G189" s="32"/>
      <c r="H189" s="32"/>
      <c r="I189" s="32"/>
      <c r="J189" s="32"/>
      <c r="K189" s="29"/>
      <c r="L189" s="29"/>
      <c r="M189" s="29"/>
      <c r="N189" s="29"/>
      <c r="O189" s="38"/>
      <c r="P189" s="3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</row>
    <row r="190" spans="1:31">
      <c r="A190" s="38"/>
      <c r="B190" s="38"/>
      <c r="C190" s="38"/>
      <c r="D190" s="38"/>
      <c r="E190" s="32"/>
      <c r="F190" s="32"/>
      <c r="G190" s="32"/>
      <c r="H190" s="32"/>
      <c r="I190" s="32"/>
      <c r="J190" s="32"/>
      <c r="K190" s="29"/>
      <c r="L190" s="29"/>
      <c r="M190" s="29"/>
      <c r="N190" s="29"/>
      <c r="O190" s="38"/>
      <c r="P190" s="3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</row>
    <row r="191" spans="1:31">
      <c r="A191" s="38"/>
      <c r="B191" s="38"/>
      <c r="C191" s="38"/>
      <c r="D191" s="38"/>
      <c r="E191" s="32"/>
      <c r="F191" s="32"/>
      <c r="G191" s="32"/>
      <c r="H191" s="32"/>
      <c r="I191" s="32"/>
      <c r="J191" s="32"/>
      <c r="K191" s="29"/>
      <c r="L191" s="29"/>
      <c r="M191" s="29"/>
      <c r="N191" s="29"/>
      <c r="O191" s="38"/>
      <c r="P191" s="3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</row>
    <row r="192" spans="1:31">
      <c r="A192" s="38"/>
      <c r="B192" s="38"/>
      <c r="C192" s="38"/>
      <c r="D192" s="38"/>
      <c r="E192" s="32"/>
      <c r="F192" s="32"/>
      <c r="G192" s="32"/>
      <c r="H192" s="32"/>
      <c r="I192" s="32"/>
      <c r="J192" s="32"/>
      <c r="K192" s="29"/>
      <c r="L192" s="29"/>
      <c r="M192" s="29"/>
      <c r="N192" s="29"/>
      <c r="O192" s="38"/>
      <c r="P192" s="3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</row>
    <row r="193" spans="1:31">
      <c r="A193" s="38"/>
      <c r="B193" s="38"/>
      <c r="C193" s="38"/>
      <c r="D193" s="38"/>
      <c r="E193" s="32"/>
      <c r="F193" s="32"/>
      <c r="G193" s="32"/>
      <c r="H193" s="32"/>
      <c r="I193" s="32"/>
      <c r="J193" s="32"/>
      <c r="K193" s="29"/>
      <c r="L193" s="29"/>
      <c r="M193" s="29"/>
      <c r="N193" s="29"/>
      <c r="O193" s="38"/>
      <c r="P193" s="3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</row>
    <row r="194" spans="1:31">
      <c r="A194" s="38"/>
      <c r="B194" s="38"/>
      <c r="C194" s="38"/>
      <c r="D194" s="38"/>
      <c r="E194" s="32"/>
      <c r="F194" s="32"/>
      <c r="G194" s="32"/>
      <c r="H194" s="32"/>
      <c r="I194" s="32"/>
      <c r="J194" s="32"/>
      <c r="K194" s="29"/>
      <c r="L194" s="29"/>
      <c r="M194" s="29"/>
      <c r="N194" s="29"/>
      <c r="O194" s="38"/>
      <c r="P194" s="3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</row>
    <row r="195" spans="1:31">
      <c r="A195" s="38"/>
      <c r="B195" s="38"/>
      <c r="C195" s="38"/>
      <c r="D195" s="38"/>
      <c r="E195" s="32"/>
      <c r="F195" s="32"/>
      <c r="G195" s="32"/>
      <c r="H195" s="32"/>
      <c r="I195" s="32"/>
      <c r="J195" s="32"/>
      <c r="K195" s="29"/>
      <c r="L195" s="29"/>
      <c r="M195" s="29"/>
      <c r="N195" s="29"/>
      <c r="O195" s="38"/>
      <c r="P195" s="3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</row>
    <row r="196" spans="1:31">
      <c r="A196" s="38"/>
      <c r="B196" s="38"/>
      <c r="C196" s="38"/>
      <c r="D196" s="38"/>
      <c r="E196" s="32"/>
      <c r="F196" s="32"/>
      <c r="G196" s="32"/>
      <c r="H196" s="32"/>
      <c r="I196" s="32"/>
      <c r="J196" s="32"/>
      <c r="K196" s="29"/>
      <c r="L196" s="29"/>
      <c r="M196" s="29"/>
      <c r="N196" s="29"/>
      <c r="O196" s="38"/>
      <c r="P196" s="3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</row>
    <row r="197" spans="1:31">
      <c r="A197" s="38"/>
      <c r="B197" s="38"/>
      <c r="C197" s="38"/>
      <c r="D197" s="38"/>
      <c r="E197" s="32"/>
      <c r="F197" s="32"/>
      <c r="G197" s="32"/>
      <c r="H197" s="32"/>
      <c r="I197" s="32"/>
      <c r="J197" s="32"/>
      <c r="K197" s="29"/>
      <c r="L197" s="29"/>
      <c r="M197" s="29"/>
      <c r="N197" s="29"/>
      <c r="O197" s="38"/>
      <c r="P197" s="3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</row>
    <row r="198" spans="1:31">
      <c r="A198" s="38"/>
      <c r="B198" s="38"/>
      <c r="C198" s="38"/>
      <c r="D198" s="38"/>
      <c r="E198" s="32"/>
      <c r="F198" s="32"/>
      <c r="G198" s="32"/>
      <c r="H198" s="32"/>
      <c r="I198" s="32"/>
      <c r="J198" s="32"/>
      <c r="K198" s="29"/>
      <c r="L198" s="29"/>
      <c r="M198" s="29"/>
      <c r="N198" s="29"/>
      <c r="O198" s="38"/>
      <c r="P198" s="3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</row>
    <row r="199" spans="1:31">
      <c r="A199" s="38"/>
      <c r="B199" s="38"/>
      <c r="C199" s="38"/>
      <c r="D199" s="38"/>
      <c r="E199" s="32"/>
      <c r="F199" s="32"/>
      <c r="G199" s="32"/>
      <c r="H199" s="32"/>
      <c r="I199" s="32"/>
      <c r="J199" s="32"/>
      <c r="K199" s="29"/>
      <c r="L199" s="29"/>
      <c r="M199" s="29"/>
      <c r="N199" s="29"/>
      <c r="O199" s="38"/>
      <c r="P199" s="3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</row>
    <row r="200" spans="1:31">
      <c r="A200" s="38"/>
      <c r="B200" s="38"/>
      <c r="C200" s="38"/>
      <c r="D200" s="38"/>
      <c r="E200" s="32"/>
      <c r="F200" s="32"/>
      <c r="G200" s="32"/>
      <c r="H200" s="32"/>
      <c r="I200" s="32"/>
      <c r="J200" s="32"/>
      <c r="K200" s="29"/>
      <c r="L200" s="29"/>
      <c r="M200" s="29"/>
      <c r="N200" s="29"/>
      <c r="O200" s="38"/>
      <c r="P200" s="3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</row>
    <row r="201" spans="1:31">
      <c r="A201" s="38"/>
      <c r="B201" s="38"/>
      <c r="C201" s="38"/>
      <c r="D201" s="38"/>
      <c r="E201" s="32"/>
      <c r="F201" s="32"/>
      <c r="G201" s="32"/>
      <c r="H201" s="32"/>
      <c r="I201" s="32"/>
      <c r="J201" s="32"/>
      <c r="K201" s="29"/>
      <c r="L201" s="29"/>
      <c r="M201" s="29"/>
      <c r="N201" s="29"/>
      <c r="O201" s="38"/>
      <c r="P201" s="3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</row>
    <row r="202" spans="1:31">
      <c r="A202" s="38"/>
      <c r="B202" s="38"/>
      <c r="C202" s="38"/>
      <c r="D202" s="38"/>
      <c r="E202" s="32"/>
      <c r="F202" s="32"/>
      <c r="G202" s="32"/>
      <c r="H202" s="32"/>
      <c r="I202" s="32"/>
      <c r="J202" s="32"/>
      <c r="K202" s="29"/>
      <c r="L202" s="29"/>
      <c r="M202" s="29"/>
      <c r="N202" s="29"/>
      <c r="O202" s="38"/>
      <c r="P202" s="3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</row>
    <row r="203" spans="1:31">
      <c r="A203" s="38"/>
      <c r="B203" s="38"/>
      <c r="C203" s="38"/>
      <c r="D203" s="38"/>
      <c r="E203" s="32"/>
      <c r="F203" s="32"/>
      <c r="G203" s="32"/>
      <c r="H203" s="32"/>
      <c r="I203" s="32"/>
      <c r="J203" s="32"/>
      <c r="K203" s="29"/>
      <c r="L203" s="29"/>
      <c r="M203" s="29"/>
      <c r="N203" s="29"/>
      <c r="O203" s="38"/>
      <c r="P203" s="3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</row>
    <row r="204" spans="1:31">
      <c r="A204" s="38"/>
      <c r="B204" s="38"/>
      <c r="C204" s="38"/>
      <c r="D204" s="38"/>
      <c r="E204" s="32"/>
      <c r="F204" s="32"/>
      <c r="G204" s="32"/>
      <c r="H204" s="32"/>
      <c r="I204" s="32"/>
      <c r="J204" s="32"/>
      <c r="K204" s="29"/>
      <c r="L204" s="29"/>
      <c r="M204" s="29"/>
      <c r="N204" s="29"/>
      <c r="O204" s="38"/>
      <c r="P204" s="3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</row>
    <row r="205" spans="1:31">
      <c r="A205" s="38"/>
      <c r="B205" s="38"/>
      <c r="C205" s="38"/>
      <c r="D205" s="38"/>
      <c r="E205" s="32"/>
      <c r="F205" s="32"/>
      <c r="G205" s="32"/>
      <c r="H205" s="32"/>
      <c r="I205" s="32"/>
      <c r="J205" s="32"/>
      <c r="K205" s="29"/>
      <c r="L205" s="29"/>
      <c r="M205" s="29"/>
      <c r="N205" s="29"/>
      <c r="O205" s="38"/>
      <c r="P205" s="3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</row>
    <row r="206" spans="1:31">
      <c r="A206" s="38"/>
      <c r="B206" s="38"/>
      <c r="C206" s="38"/>
      <c r="D206" s="38"/>
      <c r="E206" s="32"/>
      <c r="F206" s="32"/>
      <c r="G206" s="32"/>
      <c r="H206" s="32"/>
      <c r="I206" s="32"/>
      <c r="J206" s="32"/>
      <c r="K206" s="29"/>
      <c r="L206" s="29"/>
      <c r="M206" s="29"/>
      <c r="N206" s="29"/>
      <c r="O206" s="38"/>
      <c r="P206" s="3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</row>
    <row r="207" spans="1:31">
      <c r="A207" s="38"/>
      <c r="B207" s="38"/>
      <c r="C207" s="38"/>
      <c r="D207" s="38"/>
      <c r="E207" s="32"/>
      <c r="F207" s="32"/>
      <c r="G207" s="32"/>
      <c r="H207" s="32"/>
      <c r="I207" s="32"/>
      <c r="J207" s="32"/>
      <c r="K207" s="29"/>
      <c r="L207" s="29"/>
      <c r="M207" s="29"/>
      <c r="N207" s="29"/>
      <c r="O207" s="38"/>
      <c r="P207" s="3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</row>
    <row r="208" spans="1:31">
      <c r="A208" s="38"/>
      <c r="B208" s="38"/>
      <c r="C208" s="38"/>
      <c r="D208" s="38"/>
      <c r="E208" s="32"/>
      <c r="F208" s="32"/>
      <c r="G208" s="32"/>
      <c r="H208" s="32"/>
      <c r="I208" s="32"/>
      <c r="J208" s="32"/>
      <c r="K208" s="29"/>
      <c r="L208" s="29"/>
      <c r="M208" s="29"/>
      <c r="N208" s="29"/>
      <c r="O208" s="38"/>
      <c r="P208" s="3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</row>
    <row r="209" spans="1:31">
      <c r="A209" s="38"/>
      <c r="B209" s="38"/>
      <c r="C209" s="38"/>
      <c r="D209" s="38"/>
      <c r="E209" s="32"/>
      <c r="F209" s="32"/>
      <c r="G209" s="32"/>
      <c r="H209" s="32"/>
      <c r="I209" s="32"/>
      <c r="J209" s="32"/>
      <c r="K209" s="29"/>
      <c r="L209" s="29"/>
      <c r="M209" s="29"/>
      <c r="N209" s="29"/>
      <c r="O209" s="38"/>
      <c r="P209" s="3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</row>
    <row r="210" spans="1:31">
      <c r="A210" s="38"/>
      <c r="B210" s="38"/>
      <c r="C210" s="38"/>
      <c r="D210" s="38"/>
      <c r="E210" s="32"/>
      <c r="F210" s="32"/>
      <c r="G210" s="32"/>
      <c r="H210" s="32"/>
      <c r="I210" s="32"/>
      <c r="J210" s="32"/>
      <c r="K210" s="29"/>
      <c r="L210" s="29"/>
      <c r="M210" s="29"/>
      <c r="N210" s="29"/>
      <c r="O210" s="38"/>
      <c r="P210" s="3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</row>
    <row r="211" spans="1:31">
      <c r="A211" s="38"/>
      <c r="B211" s="38"/>
      <c r="C211" s="38"/>
      <c r="D211" s="38"/>
      <c r="E211" s="32"/>
      <c r="F211" s="32"/>
      <c r="G211" s="32"/>
      <c r="H211" s="32"/>
      <c r="I211" s="32"/>
      <c r="J211" s="32"/>
      <c r="K211" s="29"/>
      <c r="L211" s="29"/>
      <c r="M211" s="29"/>
      <c r="N211" s="29"/>
      <c r="O211" s="38"/>
      <c r="P211" s="3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</row>
    <row r="212" spans="1:31">
      <c r="A212" s="38"/>
      <c r="B212" s="38"/>
      <c r="C212" s="38"/>
      <c r="D212" s="38"/>
      <c r="E212" s="32"/>
      <c r="F212" s="32"/>
      <c r="G212" s="32"/>
      <c r="H212" s="32"/>
      <c r="I212" s="32"/>
      <c r="J212" s="32"/>
      <c r="K212" s="29"/>
      <c r="L212" s="29"/>
      <c r="M212" s="29"/>
      <c r="N212" s="29"/>
      <c r="O212" s="38"/>
      <c r="P212" s="3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</row>
    <row r="213" spans="1:31">
      <c r="A213" s="38"/>
      <c r="B213" s="38"/>
      <c r="C213" s="38"/>
      <c r="D213" s="38"/>
      <c r="E213" s="32"/>
      <c r="F213" s="32"/>
      <c r="G213" s="32"/>
      <c r="H213" s="32"/>
      <c r="I213" s="32"/>
      <c r="J213" s="32"/>
      <c r="K213" s="29"/>
      <c r="L213" s="29"/>
      <c r="M213" s="29"/>
      <c r="N213" s="29"/>
      <c r="O213" s="38"/>
      <c r="P213" s="3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</row>
    <row r="214" spans="1:31">
      <c r="A214" s="38"/>
      <c r="B214" s="38"/>
      <c r="C214" s="38"/>
      <c r="D214" s="38"/>
      <c r="E214" s="32"/>
      <c r="F214" s="32"/>
      <c r="G214" s="32"/>
      <c r="H214" s="32"/>
      <c r="I214" s="32"/>
      <c r="J214" s="32"/>
      <c r="K214" s="29"/>
      <c r="L214" s="29"/>
      <c r="M214" s="29"/>
      <c r="N214" s="29"/>
      <c r="O214" s="38"/>
      <c r="P214" s="3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</row>
    <row r="215" spans="1:31">
      <c r="A215" s="38"/>
      <c r="B215" s="38"/>
      <c r="C215" s="38"/>
      <c r="D215" s="38"/>
      <c r="E215" s="32"/>
      <c r="F215" s="32"/>
      <c r="G215" s="32"/>
      <c r="H215" s="32"/>
      <c r="I215" s="32"/>
      <c r="J215" s="32"/>
      <c r="K215" s="29"/>
      <c r="L215" s="29"/>
      <c r="M215" s="29"/>
      <c r="N215" s="29"/>
      <c r="O215" s="38"/>
      <c r="P215" s="3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</row>
    <row r="216" spans="1:31">
      <c r="A216" s="38"/>
      <c r="B216" s="38"/>
      <c r="C216" s="38"/>
      <c r="D216" s="38"/>
      <c r="E216" s="32"/>
      <c r="F216" s="32"/>
      <c r="G216" s="32"/>
      <c r="H216" s="32"/>
      <c r="I216" s="32"/>
      <c r="J216" s="32"/>
      <c r="K216" s="29"/>
      <c r="L216" s="29"/>
      <c r="M216" s="29"/>
      <c r="N216" s="29"/>
      <c r="O216" s="38"/>
      <c r="P216" s="3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</row>
    <row r="217" spans="1:31">
      <c r="A217" s="38"/>
      <c r="B217" s="38"/>
      <c r="C217" s="38"/>
      <c r="D217" s="38"/>
      <c r="E217" s="32"/>
      <c r="F217" s="32"/>
      <c r="G217" s="32"/>
      <c r="H217" s="32"/>
      <c r="I217" s="32"/>
      <c r="J217" s="32"/>
      <c r="K217" s="29"/>
      <c r="L217" s="29"/>
      <c r="M217" s="29"/>
      <c r="N217" s="29"/>
      <c r="O217" s="38"/>
      <c r="P217" s="3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</row>
    <row r="218" spans="1:31">
      <c r="A218" s="38"/>
      <c r="B218" s="38"/>
      <c r="C218" s="38"/>
      <c r="D218" s="38"/>
      <c r="E218" s="32"/>
      <c r="F218" s="32"/>
      <c r="G218" s="32"/>
      <c r="H218" s="32"/>
      <c r="I218" s="32"/>
      <c r="J218" s="32"/>
      <c r="K218" s="29"/>
      <c r="L218" s="29"/>
      <c r="M218" s="29"/>
      <c r="N218" s="29"/>
      <c r="O218" s="38"/>
      <c r="P218" s="3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</row>
    <row r="219" spans="1:31">
      <c r="A219" s="38"/>
      <c r="B219" s="38"/>
      <c r="C219" s="38"/>
      <c r="D219" s="38"/>
      <c r="E219" s="32"/>
      <c r="F219" s="32"/>
      <c r="G219" s="32"/>
      <c r="H219" s="32"/>
      <c r="I219" s="32"/>
      <c r="J219" s="32"/>
      <c r="K219" s="29"/>
      <c r="L219" s="29"/>
      <c r="M219" s="29"/>
      <c r="N219" s="29"/>
      <c r="O219" s="38"/>
      <c r="P219" s="3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</row>
    <row r="220" spans="1:31">
      <c r="A220" s="38"/>
      <c r="B220" s="38"/>
      <c r="C220" s="38"/>
      <c r="D220" s="38"/>
      <c r="E220" s="32"/>
      <c r="F220" s="32"/>
      <c r="G220" s="32"/>
      <c r="H220" s="32"/>
      <c r="I220" s="32"/>
      <c r="J220" s="32"/>
      <c r="K220" s="29"/>
      <c r="L220" s="29"/>
      <c r="M220" s="29"/>
      <c r="N220" s="29"/>
      <c r="O220" s="38"/>
      <c r="P220" s="3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</row>
    <row r="221" spans="1:31">
      <c r="A221" s="38"/>
      <c r="B221" s="38"/>
      <c r="C221" s="38"/>
      <c r="D221" s="38"/>
      <c r="E221" s="32"/>
      <c r="F221" s="32"/>
      <c r="G221" s="32"/>
      <c r="H221" s="32"/>
      <c r="I221" s="32"/>
      <c r="J221" s="32"/>
      <c r="K221" s="29"/>
      <c r="L221" s="29"/>
      <c r="M221" s="29"/>
      <c r="N221" s="29"/>
      <c r="O221" s="38"/>
      <c r="P221" s="3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</row>
    <row r="222" spans="1:31">
      <c r="A222" s="38"/>
      <c r="B222" s="38"/>
      <c r="C222" s="38"/>
      <c r="D222" s="38"/>
      <c r="E222" s="32"/>
      <c r="F222" s="32"/>
      <c r="G222" s="32"/>
      <c r="H222" s="32"/>
      <c r="I222" s="32"/>
      <c r="J222" s="32"/>
      <c r="K222" s="29"/>
      <c r="L222" s="29"/>
      <c r="M222" s="29"/>
      <c r="N222" s="29"/>
      <c r="O222" s="38"/>
      <c r="P222" s="3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</row>
    <row r="223" spans="1:31">
      <c r="A223" s="38"/>
      <c r="B223" s="38"/>
      <c r="C223" s="38"/>
      <c r="D223" s="38"/>
      <c r="E223" s="32"/>
      <c r="F223" s="32"/>
      <c r="G223" s="32"/>
      <c r="H223" s="32"/>
      <c r="I223" s="32"/>
      <c r="J223" s="32"/>
      <c r="K223" s="29"/>
      <c r="L223" s="29"/>
      <c r="M223" s="29"/>
      <c r="N223" s="29"/>
      <c r="O223" s="38"/>
      <c r="P223" s="3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</row>
    <row r="224" spans="1:31">
      <c r="A224" s="38"/>
      <c r="B224" s="38"/>
      <c r="C224" s="38"/>
      <c r="D224" s="38"/>
      <c r="E224" s="32"/>
      <c r="F224" s="32"/>
      <c r="G224" s="32"/>
      <c r="H224" s="32"/>
      <c r="I224" s="32"/>
      <c r="J224" s="32"/>
      <c r="K224" s="29"/>
      <c r="L224" s="29"/>
      <c r="M224" s="29"/>
      <c r="N224" s="29"/>
      <c r="O224" s="38"/>
      <c r="P224" s="3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</row>
    <row r="225" spans="1:31">
      <c r="A225" s="38"/>
      <c r="B225" s="38"/>
      <c r="C225" s="38"/>
      <c r="D225" s="38"/>
      <c r="E225" s="32"/>
      <c r="F225" s="32"/>
      <c r="G225" s="32"/>
      <c r="H225" s="32"/>
      <c r="I225" s="32"/>
      <c r="J225" s="32"/>
      <c r="K225" s="29"/>
      <c r="L225" s="29"/>
      <c r="M225" s="29"/>
      <c r="N225" s="29"/>
      <c r="O225" s="38"/>
      <c r="P225" s="3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</row>
    <row r="226" spans="1:31">
      <c r="A226" s="38"/>
      <c r="B226" s="38"/>
      <c r="C226" s="38"/>
      <c r="D226" s="38"/>
      <c r="E226" s="32"/>
      <c r="F226" s="32"/>
      <c r="G226" s="32"/>
      <c r="H226" s="32"/>
      <c r="I226" s="32"/>
      <c r="J226" s="32"/>
      <c r="K226" s="29"/>
      <c r="L226" s="29"/>
      <c r="M226" s="29"/>
      <c r="N226" s="29"/>
      <c r="O226" s="38"/>
      <c r="P226" s="3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</row>
    <row r="227" spans="1:31">
      <c r="A227" s="38"/>
      <c r="B227" s="38"/>
      <c r="C227" s="38"/>
      <c r="D227" s="38"/>
      <c r="E227" s="32"/>
      <c r="F227" s="32"/>
      <c r="G227" s="32"/>
      <c r="H227" s="32"/>
      <c r="I227" s="32"/>
      <c r="J227" s="32"/>
      <c r="K227" s="29"/>
      <c r="L227" s="29"/>
      <c r="M227" s="29"/>
      <c r="N227" s="29"/>
      <c r="O227" s="38"/>
      <c r="P227" s="3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</row>
    <row r="228" spans="1:31">
      <c r="A228" s="38"/>
      <c r="B228" s="38"/>
      <c r="C228" s="38"/>
      <c r="D228" s="38"/>
      <c r="E228" s="32"/>
      <c r="F228" s="32"/>
      <c r="G228" s="32"/>
      <c r="H228" s="32"/>
      <c r="I228" s="32"/>
      <c r="J228" s="32"/>
      <c r="K228" s="29"/>
      <c r="L228" s="29"/>
      <c r="M228" s="29"/>
      <c r="N228" s="29"/>
      <c r="O228" s="38"/>
      <c r="P228" s="3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</row>
    <row r="229" spans="1:31">
      <c r="A229" s="38"/>
      <c r="B229" s="38"/>
      <c r="C229" s="38"/>
      <c r="D229" s="38"/>
      <c r="E229" s="32"/>
      <c r="F229" s="32"/>
      <c r="G229" s="32"/>
      <c r="H229" s="32"/>
      <c r="I229" s="32"/>
      <c r="J229" s="32"/>
      <c r="K229" s="29"/>
      <c r="L229" s="29"/>
      <c r="M229" s="29"/>
      <c r="N229" s="29"/>
      <c r="O229" s="38"/>
      <c r="P229" s="3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</row>
    <row r="230" spans="1:31">
      <c r="A230" s="38"/>
      <c r="B230" s="38"/>
      <c r="C230" s="38"/>
      <c r="D230" s="38"/>
      <c r="E230" s="32"/>
      <c r="F230" s="32"/>
      <c r="G230" s="32"/>
      <c r="H230" s="32"/>
      <c r="I230" s="32"/>
      <c r="J230" s="32"/>
      <c r="K230" s="29"/>
      <c r="L230" s="29"/>
      <c r="M230" s="29"/>
      <c r="N230" s="29"/>
      <c r="O230" s="38"/>
      <c r="P230" s="3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</row>
    <row r="231" spans="1:31">
      <c r="A231" s="38"/>
      <c r="B231" s="38"/>
      <c r="C231" s="38"/>
      <c r="D231" s="38"/>
      <c r="E231" s="32"/>
      <c r="F231" s="32"/>
      <c r="G231" s="32"/>
      <c r="H231" s="32"/>
      <c r="I231" s="32"/>
      <c r="J231" s="32"/>
      <c r="K231" s="29"/>
      <c r="L231" s="29"/>
      <c r="M231" s="29"/>
      <c r="N231" s="29"/>
      <c r="O231" s="38"/>
      <c r="P231" s="3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</row>
    <row r="232" spans="1:31">
      <c r="A232" s="38"/>
      <c r="B232" s="38"/>
      <c r="C232" s="38"/>
      <c r="D232" s="38"/>
      <c r="E232" s="32"/>
      <c r="F232" s="32"/>
      <c r="G232" s="32"/>
      <c r="H232" s="32"/>
      <c r="I232" s="32"/>
      <c r="J232" s="32"/>
      <c r="K232" s="29"/>
      <c r="L232" s="29"/>
      <c r="M232" s="29"/>
      <c r="N232" s="29"/>
      <c r="O232" s="38"/>
      <c r="P232" s="3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</row>
    <row r="233" spans="1:31">
      <c r="A233" s="38"/>
      <c r="B233" s="38"/>
      <c r="C233" s="38"/>
      <c r="D233" s="38"/>
      <c r="E233" s="32"/>
      <c r="F233" s="32"/>
      <c r="G233" s="32"/>
      <c r="H233" s="32"/>
      <c r="I233" s="32"/>
      <c r="J233" s="32"/>
      <c r="K233" s="29"/>
      <c r="L233" s="29"/>
      <c r="M233" s="29"/>
      <c r="N233" s="29"/>
      <c r="O233" s="38"/>
      <c r="P233" s="3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</row>
    <row r="234" spans="1:31">
      <c r="A234" s="38"/>
      <c r="B234" s="38"/>
      <c r="C234" s="38"/>
      <c r="D234" s="38"/>
      <c r="E234" s="32"/>
      <c r="F234" s="32"/>
      <c r="G234" s="32"/>
      <c r="H234" s="32"/>
      <c r="I234" s="32"/>
      <c r="J234" s="32"/>
      <c r="K234" s="29"/>
      <c r="L234" s="29"/>
      <c r="M234" s="29"/>
      <c r="N234" s="29"/>
      <c r="O234" s="38"/>
      <c r="P234" s="3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</row>
    <row r="235" spans="1:31">
      <c r="A235" s="38"/>
      <c r="B235" s="38"/>
      <c r="C235" s="38"/>
      <c r="D235" s="38"/>
      <c r="E235" s="32"/>
      <c r="F235" s="32"/>
      <c r="G235" s="32"/>
      <c r="H235" s="32"/>
      <c r="I235" s="32"/>
      <c r="J235" s="32"/>
      <c r="K235" s="29"/>
      <c r="L235" s="29"/>
      <c r="M235" s="29"/>
      <c r="N235" s="29"/>
      <c r="O235" s="38"/>
      <c r="P235" s="3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</row>
    <row r="236" spans="1:31">
      <c r="A236" s="38"/>
      <c r="B236" s="38"/>
      <c r="C236" s="38"/>
      <c r="D236" s="38"/>
      <c r="E236" s="32"/>
      <c r="F236" s="32"/>
      <c r="G236" s="32"/>
      <c r="H236" s="32"/>
      <c r="I236" s="32"/>
      <c r="J236" s="32"/>
      <c r="K236" s="29"/>
      <c r="L236" s="29"/>
      <c r="M236" s="29"/>
      <c r="N236" s="29"/>
      <c r="O236" s="38"/>
      <c r="P236" s="3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</row>
    <row r="237" spans="1:31">
      <c r="A237" s="38"/>
      <c r="B237" s="38"/>
      <c r="C237" s="38"/>
      <c r="D237" s="38"/>
      <c r="E237" s="32"/>
      <c r="F237" s="32"/>
      <c r="G237" s="32"/>
      <c r="H237" s="32"/>
      <c r="I237" s="32"/>
      <c r="J237" s="32"/>
      <c r="K237" s="29"/>
      <c r="L237" s="29"/>
      <c r="M237" s="29"/>
      <c r="N237" s="29"/>
      <c r="O237" s="38"/>
      <c r="P237" s="3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</row>
    <row r="238" spans="1:31">
      <c r="A238" s="38"/>
      <c r="B238" s="38"/>
      <c r="C238" s="38"/>
      <c r="D238" s="38"/>
      <c r="E238" s="32"/>
      <c r="F238" s="32"/>
      <c r="G238" s="32"/>
      <c r="H238" s="32"/>
      <c r="I238" s="32"/>
      <c r="J238" s="32"/>
      <c r="K238" s="29"/>
      <c r="L238" s="29"/>
      <c r="M238" s="29"/>
      <c r="N238" s="29"/>
      <c r="O238" s="38"/>
      <c r="P238" s="3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</row>
    <row r="239" spans="1:31">
      <c r="A239" s="38"/>
      <c r="B239" s="38"/>
      <c r="C239" s="38"/>
      <c r="D239" s="38"/>
      <c r="E239" s="32"/>
      <c r="F239" s="32"/>
      <c r="G239" s="32"/>
      <c r="H239" s="32"/>
      <c r="I239" s="32"/>
      <c r="J239" s="32"/>
      <c r="K239" s="29"/>
      <c r="L239" s="29"/>
      <c r="M239" s="29"/>
      <c r="N239" s="29"/>
      <c r="O239" s="38"/>
      <c r="P239" s="3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</row>
    <row r="240" spans="1:31">
      <c r="A240" s="38"/>
      <c r="B240" s="38"/>
      <c r="C240" s="38"/>
      <c r="D240" s="38"/>
      <c r="E240" s="32"/>
      <c r="F240" s="32"/>
      <c r="G240" s="32"/>
      <c r="H240" s="32"/>
      <c r="I240" s="32"/>
      <c r="J240" s="32"/>
      <c r="K240" s="29"/>
      <c r="L240" s="29"/>
      <c r="M240" s="29"/>
      <c r="N240" s="29"/>
      <c r="O240" s="38"/>
      <c r="P240" s="3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</row>
    <row r="241" spans="1:31">
      <c r="A241" s="38"/>
      <c r="B241" s="38"/>
      <c r="C241" s="38"/>
      <c r="D241" s="38"/>
      <c r="E241" s="32"/>
      <c r="F241" s="32"/>
      <c r="G241" s="32"/>
      <c r="H241" s="32"/>
      <c r="I241" s="32"/>
      <c r="J241" s="32"/>
      <c r="K241" s="29"/>
      <c r="L241" s="29"/>
      <c r="M241" s="29"/>
      <c r="N241" s="29"/>
      <c r="O241" s="38"/>
      <c r="P241" s="3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</row>
    <row r="242" spans="1:31">
      <c r="A242" s="38"/>
      <c r="B242" s="38"/>
      <c r="C242" s="38"/>
      <c r="D242" s="38"/>
      <c r="E242" s="32"/>
      <c r="F242" s="32"/>
      <c r="G242" s="32"/>
      <c r="H242" s="32"/>
      <c r="I242" s="32"/>
      <c r="J242" s="32"/>
      <c r="K242" s="29"/>
      <c r="L242" s="29"/>
      <c r="M242" s="29"/>
      <c r="N242" s="29"/>
      <c r="O242" s="38"/>
      <c r="P242" s="3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</row>
    <row r="243" spans="1:31">
      <c r="A243" s="38"/>
      <c r="B243" s="38"/>
      <c r="C243" s="38"/>
      <c r="D243" s="38"/>
      <c r="E243" s="32"/>
      <c r="F243" s="32"/>
      <c r="G243" s="32"/>
      <c r="H243" s="32"/>
      <c r="I243" s="32"/>
      <c r="J243" s="32"/>
      <c r="K243" s="29"/>
      <c r="L243" s="29"/>
      <c r="M243" s="29"/>
      <c r="N243" s="29"/>
      <c r="O243" s="38"/>
      <c r="P243" s="3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</row>
    <row r="244" spans="1:31">
      <c r="A244" s="38"/>
      <c r="B244" s="38"/>
      <c r="C244" s="38"/>
      <c r="D244" s="38"/>
      <c r="E244" s="32"/>
      <c r="F244" s="32"/>
      <c r="G244" s="32"/>
      <c r="H244" s="32"/>
      <c r="I244" s="32"/>
      <c r="J244" s="32"/>
      <c r="K244" s="29"/>
      <c r="L244" s="29"/>
      <c r="M244" s="29"/>
      <c r="N244" s="29"/>
      <c r="O244" s="38"/>
      <c r="P244" s="3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</row>
    <row r="245" spans="1:31">
      <c r="A245" s="38"/>
      <c r="B245" s="38"/>
      <c r="C245" s="38"/>
      <c r="D245" s="38"/>
      <c r="E245" s="32"/>
      <c r="F245" s="32"/>
      <c r="G245" s="32"/>
      <c r="H245" s="32"/>
      <c r="I245" s="32"/>
      <c r="J245" s="32"/>
      <c r="K245" s="29"/>
      <c r="L245" s="29"/>
      <c r="M245" s="29"/>
      <c r="N245" s="29"/>
      <c r="O245" s="38"/>
      <c r="P245" s="3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</row>
    <row r="246" spans="1:31">
      <c r="A246" s="38"/>
      <c r="B246" s="38"/>
      <c r="C246" s="38"/>
      <c r="D246" s="38"/>
      <c r="E246" s="32"/>
      <c r="F246" s="32"/>
      <c r="G246" s="32"/>
      <c r="H246" s="32"/>
      <c r="I246" s="32"/>
      <c r="J246" s="32"/>
      <c r="K246" s="29"/>
      <c r="L246" s="29"/>
      <c r="M246" s="29"/>
      <c r="N246" s="29"/>
      <c r="O246" s="38"/>
      <c r="P246" s="3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</row>
    <row r="247" spans="1:31">
      <c r="A247" s="38"/>
      <c r="B247" s="38"/>
      <c r="C247" s="38"/>
      <c r="D247" s="38"/>
      <c r="E247" s="32"/>
      <c r="F247" s="32"/>
      <c r="G247" s="32"/>
      <c r="H247" s="32"/>
      <c r="I247" s="32"/>
      <c r="J247" s="32"/>
      <c r="K247" s="29"/>
      <c r="L247" s="29"/>
      <c r="M247" s="29"/>
      <c r="N247" s="29"/>
      <c r="O247" s="38"/>
      <c r="P247" s="3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</row>
    <row r="248" spans="1:31">
      <c r="A248" s="38"/>
      <c r="B248" s="38"/>
      <c r="C248" s="38"/>
      <c r="D248" s="38"/>
      <c r="E248" s="32"/>
      <c r="F248" s="32"/>
      <c r="G248" s="32"/>
      <c r="H248" s="32"/>
      <c r="I248" s="32"/>
      <c r="J248" s="32"/>
      <c r="K248" s="29"/>
      <c r="L248" s="29"/>
      <c r="M248" s="29"/>
      <c r="N248" s="29"/>
      <c r="O248" s="38"/>
      <c r="P248" s="3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</row>
    <row r="249" spans="1:31">
      <c r="A249" s="38"/>
      <c r="B249" s="38"/>
      <c r="C249" s="38"/>
      <c r="D249" s="38"/>
      <c r="E249" s="32"/>
      <c r="F249" s="32"/>
      <c r="G249" s="32"/>
      <c r="H249" s="32"/>
      <c r="I249" s="32"/>
      <c r="J249" s="32"/>
      <c r="K249" s="29"/>
      <c r="L249" s="29"/>
      <c r="M249" s="29"/>
      <c r="N249" s="29"/>
      <c r="O249" s="38"/>
      <c r="P249" s="3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</row>
    <row r="250" spans="1:31">
      <c r="A250" s="38"/>
      <c r="B250" s="38"/>
      <c r="C250" s="38"/>
      <c r="D250" s="38"/>
      <c r="E250" s="32"/>
      <c r="F250" s="32"/>
      <c r="G250" s="32"/>
      <c r="H250" s="32"/>
      <c r="I250" s="32"/>
      <c r="J250" s="32"/>
      <c r="K250" s="29"/>
      <c r="L250" s="29"/>
      <c r="M250" s="29"/>
      <c r="N250" s="29"/>
      <c r="O250" s="38"/>
      <c r="P250" s="3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</row>
    <row r="251" spans="1:31">
      <c r="A251" s="38"/>
      <c r="B251" s="38"/>
      <c r="C251" s="38"/>
      <c r="D251" s="38"/>
      <c r="E251" s="32"/>
      <c r="F251" s="32"/>
      <c r="G251" s="32"/>
      <c r="H251" s="32"/>
      <c r="I251" s="32"/>
      <c r="J251" s="32"/>
      <c r="K251" s="29"/>
      <c r="L251" s="29"/>
      <c r="M251" s="29"/>
      <c r="N251" s="29"/>
      <c r="O251" s="38"/>
      <c r="P251" s="3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</row>
    <row r="252" spans="1:31">
      <c r="A252" s="38"/>
      <c r="B252" s="38"/>
      <c r="C252" s="38"/>
      <c r="D252" s="38"/>
      <c r="E252" s="32"/>
      <c r="F252" s="32"/>
      <c r="G252" s="32"/>
      <c r="H252" s="32"/>
      <c r="I252" s="32"/>
      <c r="J252" s="32"/>
      <c r="K252" s="29"/>
      <c r="L252" s="29"/>
      <c r="M252" s="29"/>
      <c r="N252" s="29"/>
      <c r="O252" s="38"/>
      <c r="P252" s="3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</row>
    <row r="253" spans="1:31">
      <c r="A253" s="38"/>
      <c r="B253" s="38"/>
      <c r="C253" s="38"/>
      <c r="D253" s="38"/>
      <c r="E253" s="32"/>
      <c r="F253" s="32"/>
      <c r="G253" s="32"/>
      <c r="H253" s="32"/>
      <c r="I253" s="32"/>
      <c r="J253" s="32"/>
      <c r="K253" s="29"/>
      <c r="L253" s="29"/>
      <c r="M253" s="29"/>
      <c r="N253" s="29"/>
      <c r="O253" s="38"/>
      <c r="P253" s="3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</row>
    <row r="254" spans="1:31">
      <c r="A254" s="38"/>
      <c r="B254" s="38"/>
      <c r="C254" s="38"/>
      <c r="D254" s="38"/>
      <c r="E254" s="32"/>
      <c r="F254" s="32"/>
      <c r="G254" s="32"/>
      <c r="H254" s="32"/>
      <c r="I254" s="32"/>
      <c r="J254" s="32"/>
      <c r="K254" s="29"/>
      <c r="L254" s="29"/>
      <c r="M254" s="29"/>
      <c r="N254" s="29"/>
      <c r="O254" s="38"/>
      <c r="P254" s="3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</row>
    <row r="255" spans="1:31">
      <c r="A255" s="38"/>
      <c r="B255" s="38"/>
      <c r="C255" s="38"/>
      <c r="D255" s="38"/>
      <c r="E255" s="32"/>
      <c r="F255" s="32"/>
      <c r="G255" s="32"/>
      <c r="H255" s="32"/>
      <c r="I255" s="32"/>
      <c r="J255" s="32"/>
      <c r="K255" s="29"/>
      <c r="L255" s="29"/>
      <c r="M255" s="29"/>
      <c r="N255" s="29"/>
      <c r="O255" s="38"/>
      <c r="P255" s="3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</row>
    <row r="256" spans="1:31">
      <c r="A256" s="38"/>
      <c r="B256" s="38"/>
      <c r="C256" s="38"/>
      <c r="D256" s="38"/>
      <c r="E256" s="32"/>
      <c r="F256" s="32"/>
      <c r="G256" s="32"/>
      <c r="H256" s="32"/>
      <c r="I256" s="32"/>
      <c r="J256" s="32"/>
      <c r="K256" s="29"/>
      <c r="L256" s="29"/>
      <c r="M256" s="29"/>
      <c r="N256" s="29"/>
      <c r="O256" s="38"/>
      <c r="P256" s="3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</row>
    <row r="257" spans="1:31">
      <c r="A257" s="38"/>
      <c r="B257" s="38"/>
      <c r="C257" s="38"/>
      <c r="D257" s="38"/>
      <c r="E257" s="32"/>
      <c r="F257" s="32"/>
      <c r="G257" s="32"/>
      <c r="H257" s="32"/>
      <c r="I257" s="32"/>
      <c r="J257" s="32"/>
      <c r="K257" s="29"/>
      <c r="L257" s="29"/>
      <c r="M257" s="29"/>
      <c r="N257" s="29"/>
      <c r="O257" s="38"/>
      <c r="P257" s="3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</row>
    <row r="258" spans="1:31">
      <c r="A258" s="38"/>
      <c r="B258" s="38"/>
      <c r="C258" s="38"/>
      <c r="D258" s="38"/>
      <c r="E258" s="32"/>
      <c r="F258" s="32"/>
      <c r="G258" s="32"/>
      <c r="H258" s="32"/>
      <c r="I258" s="32"/>
      <c r="J258" s="32"/>
      <c r="K258" s="29"/>
      <c r="L258" s="29"/>
      <c r="M258" s="29"/>
      <c r="N258" s="29"/>
      <c r="O258" s="38"/>
      <c r="P258" s="3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</row>
    <row r="259" spans="1:31">
      <c r="A259" s="38"/>
      <c r="B259" s="38"/>
      <c r="C259" s="38"/>
      <c r="D259" s="38"/>
      <c r="E259" s="32"/>
      <c r="F259" s="32"/>
      <c r="G259" s="32"/>
      <c r="H259" s="32"/>
      <c r="I259" s="32"/>
      <c r="J259" s="32"/>
      <c r="K259" s="29"/>
      <c r="L259" s="29"/>
      <c r="M259" s="29"/>
      <c r="N259" s="29"/>
      <c r="O259" s="38"/>
      <c r="P259" s="3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</row>
    <row r="260" spans="1:31">
      <c r="A260" s="38"/>
      <c r="B260" s="38"/>
      <c r="C260" s="38"/>
      <c r="D260" s="38"/>
      <c r="E260" s="32"/>
      <c r="F260" s="32"/>
      <c r="G260" s="32"/>
      <c r="H260" s="32"/>
      <c r="I260" s="32"/>
      <c r="J260" s="32"/>
      <c r="K260" s="29"/>
      <c r="L260" s="29"/>
      <c r="M260" s="29"/>
      <c r="N260" s="29"/>
      <c r="O260" s="38"/>
      <c r="P260" s="3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</row>
    <row r="261" spans="1:31">
      <c r="A261" s="38"/>
      <c r="B261" s="38"/>
      <c r="C261" s="38"/>
      <c r="D261" s="38"/>
      <c r="E261" s="32"/>
      <c r="F261" s="32"/>
      <c r="G261" s="32"/>
      <c r="H261" s="32"/>
      <c r="I261" s="32"/>
      <c r="J261" s="32"/>
      <c r="K261" s="29"/>
      <c r="L261" s="29"/>
      <c r="M261" s="29"/>
      <c r="N261" s="29"/>
      <c r="O261" s="38"/>
      <c r="P261" s="3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</row>
    <row r="262" spans="1:31">
      <c r="A262" s="38"/>
      <c r="B262" s="38"/>
      <c r="C262" s="38"/>
      <c r="D262" s="38"/>
      <c r="E262" s="32"/>
      <c r="F262" s="32"/>
      <c r="G262" s="32"/>
      <c r="H262" s="32"/>
      <c r="I262" s="32"/>
      <c r="J262" s="32"/>
      <c r="K262" s="29"/>
      <c r="L262" s="29"/>
      <c r="M262" s="29"/>
      <c r="N262" s="29"/>
      <c r="O262" s="38"/>
      <c r="P262" s="3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</row>
    <row r="263" spans="1:31">
      <c r="A263" s="38"/>
      <c r="B263" s="38"/>
      <c r="C263" s="38"/>
      <c r="D263" s="38"/>
      <c r="E263" s="32"/>
      <c r="F263" s="32"/>
      <c r="G263" s="32"/>
      <c r="H263" s="32"/>
      <c r="I263" s="32"/>
      <c r="J263" s="32"/>
      <c r="K263" s="29"/>
      <c r="L263" s="29"/>
      <c r="M263" s="29"/>
      <c r="N263" s="29"/>
      <c r="O263" s="38"/>
      <c r="P263" s="3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</row>
    <row r="264" spans="1:31">
      <c r="A264" s="38"/>
      <c r="B264" s="38"/>
      <c r="C264" s="38"/>
      <c r="D264" s="38"/>
      <c r="E264" s="32"/>
      <c r="F264" s="32"/>
      <c r="G264" s="32"/>
      <c r="H264" s="32"/>
      <c r="I264" s="32"/>
      <c r="J264" s="32"/>
      <c r="K264" s="29"/>
      <c r="L264" s="29"/>
      <c r="M264" s="29"/>
      <c r="N264" s="29"/>
      <c r="O264" s="38"/>
      <c r="P264" s="3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</row>
    <row r="265" spans="1:31">
      <c r="A265" s="38"/>
      <c r="B265" s="38"/>
      <c r="C265" s="38"/>
      <c r="D265" s="38"/>
      <c r="E265" s="32"/>
      <c r="F265" s="32"/>
      <c r="G265" s="32"/>
      <c r="H265" s="32"/>
      <c r="I265" s="32"/>
      <c r="J265" s="32"/>
      <c r="K265" s="29"/>
      <c r="L265" s="29"/>
      <c r="M265" s="29"/>
      <c r="N265" s="29"/>
      <c r="O265" s="38"/>
      <c r="P265" s="3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</row>
    <row r="266" spans="1:31">
      <c r="A266" s="38"/>
      <c r="B266" s="38"/>
      <c r="C266" s="38"/>
      <c r="D266" s="38"/>
      <c r="E266" s="32"/>
      <c r="F266" s="32"/>
      <c r="G266" s="32"/>
      <c r="H266" s="32"/>
      <c r="I266" s="32"/>
      <c r="J266" s="32"/>
      <c r="K266" s="29"/>
      <c r="L266" s="29"/>
      <c r="M266" s="29"/>
      <c r="N266" s="29"/>
      <c r="O266" s="38"/>
      <c r="P266" s="3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</row>
    <row r="267" spans="1:31">
      <c r="A267" s="38"/>
      <c r="B267" s="38"/>
      <c r="C267" s="38"/>
      <c r="D267" s="38"/>
      <c r="E267" s="32"/>
      <c r="F267" s="32"/>
      <c r="G267" s="32"/>
      <c r="H267" s="32"/>
      <c r="I267" s="32"/>
      <c r="J267" s="32"/>
      <c r="K267" s="29"/>
      <c r="L267" s="29"/>
      <c r="M267" s="29"/>
      <c r="N267" s="29"/>
      <c r="O267" s="38"/>
      <c r="P267" s="3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</row>
    <row r="268" spans="1:31">
      <c r="A268" s="38"/>
      <c r="B268" s="38"/>
      <c r="C268" s="38"/>
      <c r="D268" s="38"/>
      <c r="E268" s="32"/>
      <c r="F268" s="32"/>
      <c r="G268" s="32"/>
      <c r="H268" s="32"/>
      <c r="I268" s="32"/>
      <c r="J268" s="32"/>
      <c r="K268" s="29"/>
      <c r="L268" s="29"/>
      <c r="M268" s="29"/>
      <c r="N268" s="29"/>
      <c r="O268" s="38"/>
      <c r="P268" s="3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</row>
    <row r="269" spans="1:31">
      <c r="A269" s="38"/>
      <c r="B269" s="38"/>
      <c r="C269" s="38"/>
      <c r="D269" s="38"/>
      <c r="E269" s="32"/>
      <c r="F269" s="32"/>
      <c r="G269" s="32"/>
      <c r="H269" s="32"/>
      <c r="I269" s="32"/>
      <c r="J269" s="32"/>
      <c r="K269" s="29"/>
      <c r="L269" s="29"/>
      <c r="M269" s="29"/>
      <c r="N269" s="29"/>
      <c r="O269" s="38"/>
      <c r="P269" s="3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</row>
    <row r="270" spans="1:31">
      <c r="A270" s="38"/>
      <c r="B270" s="38"/>
      <c r="C270" s="38"/>
      <c r="D270" s="38"/>
      <c r="E270" s="32"/>
      <c r="F270" s="32"/>
      <c r="G270" s="32"/>
      <c r="H270" s="32"/>
      <c r="I270" s="32"/>
      <c r="J270" s="32"/>
      <c r="K270" s="29"/>
      <c r="L270" s="29"/>
      <c r="M270" s="29"/>
      <c r="N270" s="29"/>
      <c r="O270" s="38"/>
      <c r="P270" s="3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</row>
    <row r="271" spans="1:31">
      <c r="A271" s="38"/>
      <c r="B271" s="38"/>
      <c r="C271" s="38"/>
      <c r="D271" s="38"/>
      <c r="E271" s="32"/>
      <c r="F271" s="32"/>
      <c r="G271" s="32"/>
      <c r="H271" s="32"/>
      <c r="I271" s="32"/>
      <c r="J271" s="32"/>
      <c r="K271" s="29"/>
      <c r="L271" s="29"/>
      <c r="M271" s="29"/>
      <c r="N271" s="29"/>
      <c r="O271" s="38"/>
      <c r="P271" s="3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</row>
    <row r="272" spans="1:31">
      <c r="A272" s="38"/>
      <c r="B272" s="38"/>
      <c r="C272" s="38"/>
      <c r="D272" s="38"/>
      <c r="E272" s="32"/>
      <c r="F272" s="32"/>
      <c r="G272" s="32"/>
      <c r="H272" s="32"/>
      <c r="I272" s="32"/>
      <c r="J272" s="32"/>
      <c r="K272" s="29"/>
      <c r="L272" s="29"/>
      <c r="M272" s="29"/>
      <c r="N272" s="29"/>
      <c r="O272" s="38"/>
      <c r="P272" s="3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</row>
    <row r="273" spans="1:31">
      <c r="A273" s="38"/>
      <c r="B273" s="38"/>
      <c r="C273" s="38"/>
      <c r="D273" s="38"/>
      <c r="E273" s="32"/>
      <c r="F273" s="32"/>
      <c r="G273" s="32"/>
      <c r="H273" s="32"/>
      <c r="I273" s="32"/>
      <c r="J273" s="32"/>
      <c r="K273" s="29"/>
      <c r="L273" s="29"/>
      <c r="M273" s="29"/>
      <c r="N273" s="29"/>
      <c r="O273" s="38"/>
      <c r="P273" s="3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</row>
    <row r="274" spans="1:31">
      <c r="A274" s="38"/>
      <c r="B274" s="38"/>
      <c r="C274" s="38"/>
      <c r="D274" s="38"/>
      <c r="E274" s="32"/>
      <c r="F274" s="32"/>
      <c r="G274" s="32"/>
      <c r="H274" s="32"/>
      <c r="I274" s="32"/>
      <c r="J274" s="32"/>
      <c r="K274" s="29"/>
      <c r="L274" s="29"/>
      <c r="M274" s="29"/>
      <c r="N274" s="29"/>
      <c r="O274" s="38"/>
      <c r="P274" s="3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</row>
    <row r="275" spans="1:31">
      <c r="A275" s="38"/>
      <c r="B275" s="38"/>
      <c r="C275" s="38"/>
      <c r="D275" s="38"/>
      <c r="E275" s="32"/>
      <c r="F275" s="32"/>
      <c r="G275" s="32"/>
      <c r="H275" s="32"/>
      <c r="I275" s="32"/>
      <c r="J275" s="32"/>
      <c r="K275" s="29"/>
      <c r="L275" s="29"/>
      <c r="M275" s="29"/>
      <c r="N275" s="29"/>
      <c r="O275" s="38"/>
      <c r="P275" s="3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</row>
    <row r="276" spans="1:31">
      <c r="A276" s="38"/>
      <c r="B276" s="38"/>
      <c r="C276" s="38"/>
      <c r="D276" s="38"/>
      <c r="E276" s="32"/>
      <c r="F276" s="32"/>
      <c r="G276" s="32"/>
      <c r="H276" s="32"/>
      <c r="I276" s="32"/>
      <c r="J276" s="32"/>
      <c r="K276" s="29"/>
      <c r="L276" s="29"/>
      <c r="M276" s="29"/>
      <c r="N276" s="29"/>
      <c r="O276" s="38"/>
      <c r="P276" s="3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</row>
    <row r="277" spans="1:31">
      <c r="A277" s="38"/>
      <c r="B277" s="38"/>
      <c r="C277" s="38"/>
      <c r="D277" s="38"/>
      <c r="E277" s="32"/>
      <c r="F277" s="32"/>
      <c r="G277" s="32"/>
      <c r="H277" s="32"/>
      <c r="I277" s="32"/>
      <c r="J277" s="32"/>
      <c r="K277" s="29"/>
      <c r="L277" s="29"/>
      <c r="M277" s="29"/>
      <c r="N277" s="29"/>
      <c r="O277" s="38"/>
      <c r="P277" s="3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</row>
    <row r="278" spans="1:31">
      <c r="A278" s="38"/>
      <c r="B278" s="38"/>
      <c r="C278" s="38"/>
      <c r="D278" s="38"/>
      <c r="E278" s="32"/>
      <c r="F278" s="32"/>
      <c r="G278" s="32"/>
      <c r="H278" s="32"/>
      <c r="I278" s="32"/>
      <c r="J278" s="32"/>
      <c r="K278" s="29"/>
      <c r="L278" s="29"/>
      <c r="M278" s="29"/>
      <c r="N278" s="29"/>
      <c r="O278" s="38"/>
      <c r="P278" s="3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</row>
    <row r="279" spans="1:31">
      <c r="A279" s="38"/>
      <c r="B279" s="38"/>
      <c r="C279" s="38"/>
      <c r="D279" s="38"/>
      <c r="E279" s="32"/>
      <c r="F279" s="32"/>
      <c r="G279" s="32"/>
      <c r="H279" s="32"/>
      <c r="I279" s="32"/>
      <c r="J279" s="32"/>
      <c r="K279" s="29"/>
      <c r="L279" s="29"/>
      <c r="M279" s="29"/>
      <c r="N279" s="29"/>
      <c r="O279" s="38"/>
      <c r="P279" s="3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</row>
    <row r="280" spans="1:31">
      <c r="A280" s="38"/>
      <c r="B280" s="38"/>
      <c r="C280" s="38"/>
      <c r="D280" s="38"/>
      <c r="E280" s="32"/>
      <c r="F280" s="32"/>
      <c r="G280" s="32"/>
      <c r="H280" s="32"/>
      <c r="I280" s="32"/>
      <c r="J280" s="32"/>
      <c r="K280" s="29"/>
      <c r="L280" s="29"/>
      <c r="M280" s="29"/>
      <c r="N280" s="29"/>
      <c r="O280" s="38"/>
      <c r="P280" s="3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</row>
    <row r="281" spans="1:31">
      <c r="A281" s="38"/>
      <c r="B281" s="38"/>
      <c r="C281" s="38"/>
      <c r="D281" s="38"/>
      <c r="E281" s="32"/>
      <c r="F281" s="32"/>
      <c r="G281" s="32"/>
      <c r="H281" s="32"/>
      <c r="I281" s="32"/>
      <c r="J281" s="32"/>
      <c r="K281" s="29"/>
      <c r="L281" s="29"/>
      <c r="M281" s="29"/>
      <c r="N281" s="29"/>
      <c r="O281" s="38"/>
      <c r="P281" s="3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</row>
    <row r="282" spans="1:31">
      <c r="A282" s="38"/>
      <c r="B282" s="38"/>
      <c r="C282" s="38"/>
      <c r="D282" s="38"/>
      <c r="E282" s="32"/>
      <c r="F282" s="32"/>
      <c r="G282" s="32"/>
      <c r="H282" s="32"/>
      <c r="I282" s="32"/>
      <c r="J282" s="32"/>
      <c r="K282" s="29"/>
      <c r="L282" s="29"/>
      <c r="M282" s="29"/>
      <c r="N282" s="29"/>
      <c r="O282" s="38"/>
      <c r="P282" s="3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</row>
    <row r="283" spans="1:31">
      <c r="A283" s="38"/>
      <c r="B283" s="38"/>
      <c r="C283" s="38"/>
      <c r="D283" s="38"/>
      <c r="E283" s="32"/>
      <c r="F283" s="32"/>
      <c r="G283" s="32"/>
      <c r="H283" s="32"/>
      <c r="I283" s="32"/>
      <c r="J283" s="32"/>
      <c r="K283" s="29"/>
      <c r="L283" s="29"/>
      <c r="M283" s="29"/>
      <c r="N283" s="29"/>
      <c r="O283" s="38"/>
      <c r="P283" s="3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</row>
    <row r="284" spans="1:31">
      <c r="A284" s="38"/>
      <c r="B284" s="38"/>
      <c r="C284" s="38"/>
      <c r="D284" s="38"/>
      <c r="E284" s="32"/>
      <c r="F284" s="32"/>
      <c r="G284" s="32"/>
      <c r="H284" s="32"/>
      <c r="I284" s="32"/>
      <c r="J284" s="32"/>
      <c r="K284" s="29"/>
      <c r="L284" s="29"/>
      <c r="M284" s="29"/>
      <c r="N284" s="29"/>
      <c r="O284" s="38"/>
      <c r="P284" s="3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</row>
    <row r="285" spans="1:31">
      <c r="A285" s="38"/>
      <c r="B285" s="38"/>
      <c r="C285" s="38"/>
      <c r="D285" s="38"/>
      <c r="E285" s="32"/>
      <c r="F285" s="32"/>
      <c r="G285" s="32"/>
      <c r="H285" s="32"/>
      <c r="I285" s="32"/>
      <c r="J285" s="32"/>
      <c r="K285" s="29"/>
      <c r="L285" s="29"/>
      <c r="M285" s="29"/>
      <c r="N285" s="29"/>
      <c r="O285" s="38"/>
      <c r="P285" s="3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</row>
    <row r="286" spans="1:31">
      <c r="A286" s="38"/>
      <c r="B286" s="38"/>
      <c r="C286" s="38"/>
      <c r="D286" s="38"/>
      <c r="E286" s="32"/>
      <c r="F286" s="32"/>
      <c r="G286" s="32"/>
      <c r="H286" s="32"/>
      <c r="I286" s="32"/>
      <c r="J286" s="32"/>
      <c r="K286" s="29"/>
      <c r="L286" s="29"/>
      <c r="M286" s="29"/>
      <c r="N286" s="29"/>
      <c r="O286" s="38"/>
      <c r="P286" s="3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</row>
    <row r="287" spans="1:31">
      <c r="A287" s="38"/>
      <c r="B287" s="38"/>
      <c r="C287" s="38"/>
      <c r="D287" s="38"/>
      <c r="E287" s="32"/>
      <c r="F287" s="32"/>
      <c r="G287" s="32"/>
      <c r="H287" s="32"/>
      <c r="I287" s="32"/>
      <c r="J287" s="32"/>
      <c r="K287" s="29"/>
      <c r="L287" s="29"/>
      <c r="M287" s="29"/>
      <c r="N287" s="29"/>
      <c r="O287" s="38"/>
      <c r="P287" s="3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</row>
    <row r="288" spans="1:31">
      <c r="A288" s="38"/>
      <c r="B288" s="38"/>
      <c r="C288" s="38"/>
      <c r="D288" s="38"/>
      <c r="E288" s="32"/>
      <c r="F288" s="32"/>
      <c r="G288" s="32"/>
      <c r="H288" s="32"/>
      <c r="I288" s="32"/>
      <c r="J288" s="32"/>
      <c r="K288" s="29"/>
      <c r="L288" s="29"/>
      <c r="M288" s="29"/>
      <c r="N288" s="29"/>
      <c r="O288" s="38"/>
      <c r="P288" s="3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</row>
    <row r="289" spans="1:31">
      <c r="A289" s="38"/>
      <c r="B289" s="38"/>
      <c r="C289" s="38"/>
      <c r="D289" s="38"/>
      <c r="E289" s="32"/>
      <c r="F289" s="32"/>
      <c r="G289" s="32"/>
      <c r="H289" s="32"/>
      <c r="I289" s="32"/>
      <c r="J289" s="32"/>
      <c r="K289" s="29"/>
      <c r="L289" s="29"/>
      <c r="M289" s="29"/>
      <c r="N289" s="29"/>
      <c r="O289" s="38"/>
      <c r="P289" s="3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</row>
    <row r="290" spans="1:31">
      <c r="A290" s="38"/>
      <c r="B290" s="38"/>
      <c r="C290" s="38"/>
      <c r="D290" s="38"/>
      <c r="E290" s="32"/>
      <c r="F290" s="32"/>
      <c r="G290" s="32"/>
      <c r="H290" s="32"/>
      <c r="I290" s="32"/>
      <c r="J290" s="32"/>
      <c r="K290" s="29"/>
      <c r="L290" s="29"/>
      <c r="M290" s="29"/>
      <c r="N290" s="29"/>
      <c r="O290" s="38"/>
      <c r="P290" s="3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</row>
    <row r="291" spans="1:31">
      <c r="A291" s="38"/>
      <c r="B291" s="38"/>
      <c r="C291" s="38"/>
      <c r="D291" s="38"/>
      <c r="E291" s="32"/>
      <c r="F291" s="32"/>
      <c r="G291" s="32"/>
      <c r="H291" s="32"/>
      <c r="I291" s="32"/>
      <c r="J291" s="32"/>
      <c r="K291" s="29"/>
      <c r="L291" s="29"/>
      <c r="M291" s="29"/>
      <c r="N291" s="29"/>
      <c r="O291" s="38"/>
      <c r="P291" s="3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</row>
    <row r="292" spans="1:31">
      <c r="A292" s="38"/>
      <c r="B292" s="38"/>
      <c r="C292" s="38"/>
      <c r="D292" s="38"/>
      <c r="E292" s="32"/>
      <c r="F292" s="32"/>
      <c r="G292" s="32"/>
      <c r="H292" s="32"/>
      <c r="I292" s="32"/>
      <c r="J292" s="32"/>
      <c r="K292" s="29"/>
      <c r="L292" s="29"/>
      <c r="M292" s="29"/>
      <c r="N292" s="29"/>
      <c r="O292" s="38"/>
      <c r="P292" s="3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</row>
    <row r="293" spans="1:31">
      <c r="A293" s="38"/>
      <c r="B293" s="38"/>
      <c r="C293" s="38"/>
      <c r="D293" s="38"/>
      <c r="E293" s="32"/>
      <c r="F293" s="32"/>
      <c r="G293" s="32"/>
      <c r="H293" s="32"/>
      <c r="I293" s="32"/>
      <c r="J293" s="32"/>
      <c r="K293" s="29"/>
      <c r="L293" s="29"/>
      <c r="M293" s="29"/>
      <c r="N293" s="29"/>
      <c r="O293" s="38"/>
      <c r="P293" s="3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</row>
    <row r="294" spans="1:31">
      <c r="A294" s="38"/>
      <c r="B294" s="38"/>
      <c r="C294" s="38"/>
      <c r="D294" s="38"/>
      <c r="E294" s="32"/>
      <c r="F294" s="32"/>
      <c r="G294" s="32"/>
      <c r="H294" s="32"/>
      <c r="I294" s="32"/>
      <c r="J294" s="32"/>
      <c r="K294" s="29"/>
      <c r="L294" s="29"/>
      <c r="M294" s="29"/>
      <c r="N294" s="29"/>
      <c r="O294" s="38"/>
      <c r="P294" s="3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</row>
    <row r="295" spans="1:31">
      <c r="A295" s="38"/>
      <c r="B295" s="38"/>
      <c r="C295" s="38"/>
      <c r="D295" s="38"/>
      <c r="E295" s="32"/>
      <c r="F295" s="32"/>
      <c r="G295" s="32"/>
      <c r="H295" s="32"/>
      <c r="I295" s="32"/>
      <c r="J295" s="32"/>
      <c r="K295" s="29"/>
      <c r="L295" s="29"/>
      <c r="M295" s="29"/>
      <c r="N295" s="29"/>
      <c r="O295" s="38"/>
      <c r="P295" s="3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</row>
    <row r="296" spans="1:31">
      <c r="A296" s="38"/>
      <c r="B296" s="38"/>
      <c r="C296" s="38"/>
      <c r="D296" s="38"/>
      <c r="E296" s="32"/>
      <c r="F296" s="32"/>
      <c r="G296" s="32"/>
      <c r="H296" s="32"/>
      <c r="I296" s="32"/>
      <c r="J296" s="32"/>
      <c r="K296" s="29"/>
      <c r="L296" s="29"/>
      <c r="M296" s="29"/>
      <c r="N296" s="29"/>
      <c r="O296" s="38"/>
      <c r="P296" s="3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</row>
    <row r="297" spans="1:31">
      <c r="A297" s="38"/>
      <c r="B297" s="38"/>
      <c r="C297" s="38"/>
      <c r="D297" s="38"/>
      <c r="E297" s="32"/>
      <c r="F297" s="32"/>
      <c r="G297" s="32"/>
      <c r="H297" s="32"/>
      <c r="I297" s="32"/>
      <c r="J297" s="32"/>
      <c r="K297" s="29"/>
      <c r="L297" s="29"/>
      <c r="M297" s="29"/>
      <c r="N297" s="29"/>
      <c r="O297" s="38"/>
      <c r="P297" s="3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</row>
    <row r="298" spans="1:31">
      <c r="A298" s="38"/>
      <c r="B298" s="38"/>
      <c r="C298" s="38"/>
      <c r="D298" s="38"/>
      <c r="E298" s="32"/>
      <c r="F298" s="32"/>
      <c r="G298" s="32"/>
      <c r="H298" s="32"/>
      <c r="I298" s="32"/>
      <c r="J298" s="32"/>
      <c r="K298" s="29"/>
      <c r="L298" s="29"/>
      <c r="M298" s="29"/>
      <c r="N298" s="29"/>
      <c r="O298" s="38"/>
      <c r="P298" s="3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</row>
    <row r="299" spans="1:31">
      <c r="A299" s="38"/>
      <c r="B299" s="38"/>
      <c r="C299" s="38"/>
      <c r="D299" s="38"/>
      <c r="E299" s="32"/>
      <c r="F299" s="32"/>
      <c r="G299" s="32"/>
      <c r="H299" s="32"/>
      <c r="I299" s="32"/>
      <c r="J299" s="32"/>
      <c r="K299" s="29"/>
      <c r="L299" s="29"/>
      <c r="M299" s="29"/>
      <c r="N299" s="29"/>
      <c r="O299" s="38"/>
      <c r="P299" s="3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</row>
    <row r="300" spans="1:31">
      <c r="A300" s="38"/>
      <c r="B300" s="38"/>
      <c r="C300" s="38"/>
      <c r="D300" s="38"/>
      <c r="E300" s="32"/>
      <c r="F300" s="32"/>
      <c r="G300" s="32"/>
      <c r="H300" s="32"/>
      <c r="I300" s="32"/>
      <c r="J300" s="32"/>
      <c r="K300" s="29"/>
      <c r="L300" s="29"/>
      <c r="M300" s="29"/>
      <c r="N300" s="29"/>
      <c r="O300" s="38"/>
      <c r="P300" s="3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</row>
    <row r="301" spans="1:31">
      <c r="A301" s="38"/>
      <c r="B301" s="38"/>
      <c r="C301" s="38"/>
      <c r="D301" s="38"/>
      <c r="E301" s="32"/>
      <c r="F301" s="32"/>
      <c r="G301" s="32"/>
      <c r="H301" s="32"/>
      <c r="I301" s="32"/>
      <c r="J301" s="32"/>
      <c r="K301" s="29"/>
      <c r="L301" s="29"/>
      <c r="M301" s="29"/>
      <c r="N301" s="29"/>
      <c r="O301" s="38"/>
      <c r="P301" s="3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</row>
    <row r="302" spans="1:31">
      <c r="A302" s="38"/>
      <c r="B302" s="38"/>
      <c r="C302" s="38"/>
      <c r="D302" s="38"/>
      <c r="E302" s="32"/>
      <c r="F302" s="32"/>
      <c r="G302" s="32"/>
      <c r="H302" s="32"/>
      <c r="I302" s="32"/>
      <c r="J302" s="32"/>
      <c r="K302" s="29"/>
      <c r="L302" s="29"/>
      <c r="M302" s="29"/>
      <c r="N302" s="29"/>
      <c r="O302" s="38"/>
      <c r="P302" s="3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</row>
    <row r="303" spans="1:31">
      <c r="A303" s="38"/>
      <c r="B303" s="38"/>
      <c r="C303" s="38"/>
      <c r="D303" s="38"/>
      <c r="E303" s="32"/>
      <c r="F303" s="32"/>
      <c r="G303" s="32"/>
      <c r="H303" s="32"/>
      <c r="I303" s="32"/>
      <c r="J303" s="32"/>
      <c r="K303" s="29"/>
      <c r="L303" s="29"/>
      <c r="M303" s="29"/>
      <c r="N303" s="29"/>
      <c r="O303" s="38"/>
      <c r="P303" s="3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</row>
    <row r="304" spans="1:31">
      <c r="A304" s="38"/>
      <c r="B304" s="38"/>
      <c r="C304" s="38"/>
      <c r="D304" s="38"/>
      <c r="E304" s="32"/>
      <c r="F304" s="32"/>
      <c r="G304" s="32"/>
      <c r="H304" s="32"/>
      <c r="I304" s="32"/>
      <c r="J304" s="32"/>
      <c r="K304" s="29"/>
      <c r="L304" s="29"/>
      <c r="M304" s="29"/>
      <c r="N304" s="29"/>
      <c r="O304" s="38"/>
      <c r="P304" s="3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</row>
    <row r="305" spans="1:31">
      <c r="A305" s="38"/>
      <c r="B305" s="38"/>
      <c r="C305" s="38"/>
      <c r="D305" s="38"/>
      <c r="E305" s="32"/>
      <c r="F305" s="32"/>
      <c r="G305" s="32"/>
      <c r="H305" s="32"/>
      <c r="I305" s="32"/>
      <c r="J305" s="32"/>
      <c r="K305" s="29"/>
      <c r="L305" s="29"/>
      <c r="M305" s="29"/>
      <c r="N305" s="29"/>
      <c r="O305" s="38"/>
      <c r="P305" s="3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</row>
    <row r="306" spans="1:31">
      <c r="A306" s="38"/>
      <c r="B306" s="38"/>
      <c r="C306" s="38"/>
      <c r="D306" s="38"/>
      <c r="E306" s="32"/>
      <c r="F306" s="32"/>
      <c r="G306" s="32"/>
      <c r="H306" s="32"/>
      <c r="I306" s="32"/>
      <c r="J306" s="32"/>
      <c r="K306" s="29"/>
      <c r="L306" s="29"/>
      <c r="M306" s="29"/>
      <c r="N306" s="29"/>
      <c r="O306" s="38"/>
      <c r="P306" s="3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</row>
    <row r="307" spans="1:31">
      <c r="A307" s="38"/>
      <c r="B307" s="38"/>
      <c r="C307" s="38"/>
      <c r="D307" s="38"/>
      <c r="E307" s="32"/>
      <c r="F307" s="32"/>
      <c r="G307" s="32"/>
      <c r="H307" s="32"/>
      <c r="I307" s="32"/>
      <c r="J307" s="32"/>
      <c r="K307" s="29"/>
      <c r="L307" s="29"/>
      <c r="M307" s="29"/>
      <c r="N307" s="29"/>
      <c r="O307" s="38"/>
      <c r="P307" s="3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</row>
    <row r="308" spans="1:31">
      <c r="A308" s="38"/>
      <c r="B308" s="38"/>
      <c r="C308" s="38"/>
      <c r="D308" s="38"/>
      <c r="E308" s="32"/>
      <c r="F308" s="32"/>
      <c r="G308" s="32"/>
      <c r="H308" s="32"/>
      <c r="I308" s="32"/>
      <c r="J308" s="32"/>
      <c r="K308" s="29"/>
      <c r="L308" s="29"/>
      <c r="M308" s="29"/>
      <c r="N308" s="29"/>
      <c r="O308" s="38"/>
      <c r="P308" s="3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</row>
    <row r="309" spans="1:31">
      <c r="A309" s="38"/>
      <c r="B309" s="38"/>
      <c r="C309" s="38"/>
      <c r="D309" s="38"/>
      <c r="E309" s="32"/>
      <c r="F309" s="32"/>
      <c r="G309" s="32"/>
      <c r="H309" s="32"/>
      <c r="I309" s="32"/>
      <c r="J309" s="32"/>
      <c r="K309" s="29"/>
      <c r="L309" s="29"/>
      <c r="M309" s="29"/>
      <c r="N309" s="29"/>
      <c r="O309" s="38"/>
      <c r="P309" s="3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</row>
    <row r="310" spans="1:31">
      <c r="A310" s="38"/>
      <c r="B310" s="38"/>
      <c r="C310" s="38"/>
      <c r="D310" s="38"/>
      <c r="E310" s="32"/>
      <c r="F310" s="32"/>
      <c r="G310" s="32"/>
      <c r="H310" s="32"/>
      <c r="I310" s="32"/>
      <c r="J310" s="32"/>
      <c r="K310" s="29"/>
      <c r="L310" s="29"/>
      <c r="M310" s="29"/>
      <c r="N310" s="29"/>
      <c r="O310" s="38"/>
      <c r="P310" s="3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</row>
    <row r="311" spans="1:31">
      <c r="A311" s="38"/>
      <c r="B311" s="38"/>
      <c r="C311" s="38"/>
      <c r="D311" s="38"/>
      <c r="E311" s="32"/>
      <c r="F311" s="32"/>
      <c r="G311" s="32"/>
      <c r="H311" s="32"/>
      <c r="I311" s="32"/>
      <c r="J311" s="32"/>
      <c r="K311" s="29"/>
      <c r="L311" s="29"/>
      <c r="M311" s="29"/>
      <c r="N311" s="29"/>
      <c r="O311" s="38"/>
      <c r="P311" s="3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</row>
    <row r="312" spans="1:31">
      <c r="A312" s="38"/>
      <c r="B312" s="38"/>
      <c r="C312" s="38"/>
      <c r="D312" s="38"/>
      <c r="E312" s="32"/>
      <c r="F312" s="32"/>
      <c r="G312" s="32"/>
      <c r="H312" s="32"/>
      <c r="I312" s="32"/>
      <c r="J312" s="32"/>
      <c r="K312" s="29"/>
      <c r="L312" s="29"/>
      <c r="M312" s="29"/>
      <c r="N312" s="29"/>
      <c r="O312" s="38"/>
      <c r="P312" s="3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</row>
    <row r="313" spans="1:31">
      <c r="A313" s="38"/>
      <c r="B313" s="38"/>
      <c r="C313" s="38"/>
      <c r="D313" s="38"/>
      <c r="E313" s="32"/>
      <c r="F313" s="32"/>
      <c r="G313" s="32"/>
      <c r="H313" s="32"/>
      <c r="I313" s="32"/>
      <c r="J313" s="32"/>
      <c r="K313" s="29"/>
      <c r="L313" s="29"/>
      <c r="M313" s="29"/>
      <c r="N313" s="29"/>
      <c r="O313" s="38"/>
      <c r="P313" s="3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</row>
    <row r="314" spans="1:31">
      <c r="A314" s="38"/>
      <c r="B314" s="38"/>
      <c r="C314" s="38"/>
      <c r="D314" s="38"/>
      <c r="E314" s="32"/>
      <c r="F314" s="32"/>
      <c r="G314" s="32"/>
      <c r="H314" s="32"/>
      <c r="I314" s="32"/>
      <c r="J314" s="32"/>
      <c r="K314" s="29"/>
      <c r="L314" s="29"/>
      <c r="M314" s="29"/>
      <c r="N314" s="29"/>
      <c r="O314" s="38"/>
      <c r="P314" s="3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</row>
    <row r="315" spans="1:31">
      <c r="A315" s="38"/>
      <c r="B315" s="38"/>
      <c r="C315" s="38"/>
      <c r="D315" s="38"/>
      <c r="E315" s="32"/>
      <c r="F315" s="32"/>
      <c r="G315" s="32"/>
      <c r="H315" s="32"/>
      <c r="I315" s="32"/>
      <c r="J315" s="32"/>
      <c r="K315" s="29"/>
      <c r="L315" s="29"/>
      <c r="M315" s="29"/>
      <c r="N315" s="29"/>
      <c r="O315" s="38"/>
      <c r="P315" s="3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</row>
    <row r="316" spans="1:31">
      <c r="A316" s="38"/>
      <c r="B316" s="38"/>
      <c r="C316" s="38"/>
      <c r="D316" s="38"/>
      <c r="E316" s="32"/>
      <c r="F316" s="32"/>
      <c r="G316" s="32"/>
      <c r="H316" s="32"/>
      <c r="I316" s="32"/>
      <c r="J316" s="32"/>
      <c r="K316" s="29"/>
      <c r="L316" s="29"/>
      <c r="M316" s="29"/>
      <c r="N316" s="29"/>
      <c r="O316" s="38"/>
      <c r="P316" s="3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</row>
    <row r="317" spans="1:31">
      <c r="A317" s="38"/>
      <c r="B317" s="38"/>
      <c r="C317" s="38"/>
      <c r="D317" s="38"/>
      <c r="E317" s="32"/>
      <c r="F317" s="32"/>
      <c r="G317" s="32"/>
      <c r="H317" s="32"/>
      <c r="I317" s="32"/>
      <c r="J317" s="32"/>
      <c r="K317" s="29"/>
      <c r="L317" s="29"/>
      <c r="M317" s="29"/>
      <c r="N317" s="29"/>
      <c r="O317" s="38"/>
      <c r="P317" s="3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</row>
    <row r="318" spans="1:31">
      <c r="A318" s="38"/>
      <c r="B318" s="38"/>
      <c r="C318" s="38"/>
      <c r="D318" s="38"/>
      <c r="E318" s="32"/>
      <c r="F318" s="32"/>
      <c r="G318" s="32"/>
      <c r="H318" s="32"/>
      <c r="I318" s="32"/>
      <c r="J318" s="32"/>
      <c r="K318" s="29"/>
      <c r="L318" s="29"/>
      <c r="M318" s="29"/>
      <c r="N318" s="29"/>
      <c r="O318" s="38"/>
      <c r="P318" s="3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</row>
    <row r="319" spans="1:31">
      <c r="A319" s="38"/>
      <c r="B319" s="38"/>
      <c r="C319" s="38"/>
      <c r="D319" s="38"/>
      <c r="E319" s="32"/>
      <c r="F319" s="32"/>
      <c r="G319" s="32"/>
      <c r="H319" s="32"/>
      <c r="I319" s="32"/>
      <c r="J319" s="32"/>
      <c r="K319" s="29"/>
      <c r="L319" s="29"/>
      <c r="M319" s="29"/>
      <c r="N319" s="29"/>
      <c r="O319" s="38"/>
      <c r="P319" s="3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</row>
    <row r="320" spans="1:31">
      <c r="A320" s="38"/>
      <c r="B320" s="38"/>
      <c r="C320" s="38"/>
      <c r="D320" s="38"/>
      <c r="E320" s="32"/>
      <c r="F320" s="32"/>
      <c r="G320" s="32"/>
      <c r="H320" s="32"/>
      <c r="I320" s="32"/>
      <c r="J320" s="32"/>
      <c r="K320" s="29"/>
      <c r="L320" s="29"/>
      <c r="M320" s="29"/>
      <c r="N320" s="29"/>
      <c r="O320" s="38"/>
      <c r="P320" s="3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</row>
    <row r="321" spans="1:31">
      <c r="A321" s="38"/>
      <c r="B321" s="38"/>
      <c r="C321" s="38"/>
      <c r="D321" s="38"/>
      <c r="E321" s="32"/>
      <c r="F321" s="32"/>
      <c r="G321" s="32"/>
      <c r="H321" s="32"/>
      <c r="I321" s="32"/>
      <c r="J321" s="32"/>
      <c r="K321" s="29"/>
      <c r="L321" s="29"/>
      <c r="M321" s="29"/>
      <c r="N321" s="29"/>
      <c r="O321" s="38"/>
      <c r="P321" s="3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</row>
    <row r="322" spans="1:31">
      <c r="A322" s="38"/>
      <c r="B322" s="38"/>
      <c r="C322" s="38"/>
      <c r="D322" s="38"/>
      <c r="E322" s="32"/>
      <c r="F322" s="32"/>
      <c r="G322" s="32"/>
      <c r="H322" s="32"/>
      <c r="I322" s="32"/>
      <c r="J322" s="32"/>
      <c r="K322" s="29"/>
      <c r="L322" s="29"/>
      <c r="M322" s="29"/>
      <c r="N322" s="29"/>
      <c r="O322" s="38"/>
      <c r="P322" s="3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</row>
    <row r="323" spans="1:31">
      <c r="A323" s="38"/>
      <c r="B323" s="38"/>
      <c r="C323" s="38"/>
      <c r="D323" s="38"/>
      <c r="E323" s="32"/>
      <c r="F323" s="32"/>
      <c r="G323" s="32"/>
      <c r="H323" s="32"/>
      <c r="I323" s="32"/>
      <c r="J323" s="32"/>
      <c r="K323" s="29"/>
      <c r="L323" s="29"/>
      <c r="M323" s="29"/>
      <c r="N323" s="29"/>
      <c r="O323" s="38"/>
      <c r="P323" s="3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</row>
    <row r="324" spans="1:31">
      <c r="A324" s="38"/>
      <c r="B324" s="38"/>
      <c r="C324" s="38"/>
      <c r="D324" s="38"/>
      <c r="E324" s="32"/>
      <c r="F324" s="32"/>
      <c r="G324" s="32"/>
      <c r="H324" s="32"/>
      <c r="I324" s="32"/>
      <c r="J324" s="32"/>
      <c r="K324" s="29"/>
      <c r="L324" s="29"/>
      <c r="M324" s="29"/>
      <c r="N324" s="29"/>
      <c r="O324" s="38"/>
      <c r="P324" s="3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</row>
    <row r="325" spans="1:31">
      <c r="A325" s="38"/>
      <c r="B325" s="38"/>
      <c r="C325" s="38"/>
      <c r="D325" s="38"/>
      <c r="E325" s="32"/>
      <c r="F325" s="32"/>
      <c r="G325" s="32"/>
      <c r="H325" s="32"/>
      <c r="I325" s="32"/>
      <c r="J325" s="32"/>
      <c r="K325" s="29"/>
      <c r="L325" s="29"/>
      <c r="M325" s="29"/>
      <c r="N325" s="29"/>
      <c r="O325" s="38"/>
      <c r="P325" s="3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</row>
    <row r="326" spans="1:31">
      <c r="A326" s="38"/>
      <c r="B326" s="38"/>
      <c r="C326" s="38"/>
      <c r="D326" s="38"/>
      <c r="E326" s="32"/>
      <c r="F326" s="32"/>
      <c r="G326" s="32"/>
      <c r="H326" s="32"/>
      <c r="I326" s="32"/>
      <c r="J326" s="32"/>
      <c r="K326" s="29"/>
      <c r="L326" s="29"/>
      <c r="M326" s="29"/>
      <c r="N326" s="29"/>
      <c r="O326" s="38"/>
      <c r="P326" s="3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</row>
    <row r="327" spans="1:31">
      <c r="A327" s="38"/>
      <c r="B327" s="38"/>
      <c r="C327" s="38"/>
      <c r="D327" s="38"/>
      <c r="E327" s="32"/>
      <c r="F327" s="32"/>
      <c r="G327" s="32"/>
      <c r="H327" s="32"/>
      <c r="I327" s="32"/>
      <c r="J327" s="32"/>
      <c r="K327" s="29"/>
      <c r="L327" s="29"/>
      <c r="M327" s="29"/>
      <c r="N327" s="29"/>
      <c r="O327" s="38"/>
      <c r="P327" s="3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</row>
    <row r="328" spans="1:31">
      <c r="A328" s="38"/>
      <c r="B328" s="38"/>
      <c r="C328" s="38"/>
      <c r="D328" s="38"/>
      <c r="E328" s="32"/>
      <c r="F328" s="32"/>
      <c r="G328" s="32"/>
      <c r="H328" s="32"/>
      <c r="I328" s="32"/>
      <c r="J328" s="32"/>
      <c r="K328" s="29"/>
      <c r="L328" s="29"/>
      <c r="M328" s="29"/>
      <c r="N328" s="29"/>
      <c r="O328" s="38"/>
      <c r="P328" s="3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</row>
    <row r="329" spans="1:31">
      <c r="A329" s="38"/>
      <c r="B329" s="38"/>
      <c r="C329" s="38"/>
      <c r="D329" s="38"/>
      <c r="E329" s="32"/>
      <c r="F329" s="32"/>
      <c r="G329" s="32"/>
      <c r="H329" s="32"/>
      <c r="I329" s="32"/>
      <c r="J329" s="32"/>
      <c r="K329" s="29"/>
      <c r="L329" s="29"/>
      <c r="M329" s="29"/>
      <c r="N329" s="29"/>
      <c r="O329" s="38"/>
      <c r="P329" s="3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</row>
    <row r="330" spans="1:31">
      <c r="A330" s="38"/>
      <c r="B330" s="38"/>
      <c r="C330" s="38"/>
      <c r="D330" s="38"/>
      <c r="E330" s="32"/>
      <c r="F330" s="32"/>
      <c r="G330" s="32"/>
      <c r="H330" s="32"/>
      <c r="I330" s="32"/>
      <c r="J330" s="32"/>
      <c r="K330" s="29"/>
      <c r="L330" s="29"/>
      <c r="M330" s="29"/>
      <c r="N330" s="29"/>
      <c r="O330" s="38"/>
      <c r="P330" s="3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</row>
    <row r="331" spans="1:31">
      <c r="A331" s="38"/>
      <c r="B331" s="38"/>
      <c r="C331" s="38"/>
      <c r="D331" s="38"/>
      <c r="E331" s="32"/>
      <c r="F331" s="32"/>
      <c r="G331" s="32"/>
      <c r="H331" s="32"/>
      <c r="I331" s="32"/>
      <c r="J331" s="32"/>
      <c r="K331" s="29"/>
      <c r="L331" s="29"/>
      <c r="M331" s="29"/>
      <c r="N331" s="29"/>
      <c r="O331" s="38"/>
      <c r="P331" s="3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</row>
    <row r="332" spans="1:31">
      <c r="A332" s="38"/>
      <c r="B332" s="38"/>
      <c r="C332" s="38"/>
      <c r="D332" s="38"/>
      <c r="E332" s="32"/>
      <c r="F332" s="32"/>
      <c r="G332" s="32"/>
      <c r="H332" s="32"/>
      <c r="I332" s="32"/>
      <c r="J332" s="32"/>
      <c r="K332" s="29"/>
      <c r="L332" s="29"/>
      <c r="M332" s="29"/>
      <c r="N332" s="29"/>
      <c r="O332" s="38"/>
      <c r="P332" s="3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</row>
    <row r="333" spans="1:31">
      <c r="A333" s="38"/>
      <c r="B333" s="38"/>
      <c r="C333" s="38"/>
      <c r="D333" s="38"/>
      <c r="E333" s="32"/>
      <c r="F333" s="32"/>
      <c r="G333" s="32"/>
      <c r="H333" s="32"/>
      <c r="I333" s="32"/>
      <c r="J333" s="32"/>
      <c r="K333" s="29"/>
      <c r="L333" s="29"/>
      <c r="M333" s="29"/>
      <c r="N333" s="29"/>
      <c r="O333" s="38"/>
      <c r="P333" s="3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</row>
    <row r="334" spans="1:31">
      <c r="A334" s="38"/>
      <c r="B334" s="38"/>
      <c r="C334" s="38"/>
      <c r="D334" s="38"/>
      <c r="E334" s="32"/>
      <c r="F334" s="32"/>
      <c r="G334" s="32"/>
      <c r="H334" s="32"/>
      <c r="I334" s="32"/>
      <c r="J334" s="32"/>
      <c r="K334" s="29"/>
      <c r="L334" s="29"/>
      <c r="M334" s="29"/>
      <c r="N334" s="29"/>
      <c r="O334" s="38"/>
      <c r="P334" s="3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</row>
    <row r="335" spans="1:31">
      <c r="A335" s="38"/>
      <c r="B335" s="38"/>
      <c r="C335" s="38"/>
      <c r="D335" s="38"/>
      <c r="E335" s="32"/>
      <c r="F335" s="32"/>
      <c r="G335" s="32"/>
      <c r="H335" s="32"/>
      <c r="I335" s="32"/>
      <c r="J335" s="32"/>
      <c r="K335" s="29"/>
      <c r="L335" s="29"/>
      <c r="M335" s="29"/>
      <c r="N335" s="29"/>
      <c r="O335" s="38"/>
      <c r="P335" s="3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</row>
    <row r="336" spans="1:31">
      <c r="A336" s="38"/>
      <c r="B336" s="38"/>
      <c r="C336" s="38"/>
      <c r="D336" s="38"/>
      <c r="E336" s="32"/>
      <c r="F336" s="32"/>
      <c r="G336" s="32"/>
      <c r="H336" s="32"/>
      <c r="I336" s="32"/>
      <c r="J336" s="32"/>
      <c r="K336" s="29"/>
      <c r="L336" s="29"/>
      <c r="M336" s="29"/>
      <c r="N336" s="29"/>
      <c r="O336" s="38"/>
      <c r="P336" s="3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</row>
    <row r="337" spans="1:31">
      <c r="A337" s="38"/>
      <c r="B337" s="38"/>
      <c r="C337" s="38"/>
      <c r="D337" s="38"/>
      <c r="E337" s="32"/>
      <c r="F337" s="32"/>
      <c r="G337" s="32"/>
      <c r="H337" s="32"/>
      <c r="I337" s="32"/>
      <c r="J337" s="32"/>
      <c r="K337" s="29"/>
      <c r="L337" s="29"/>
      <c r="M337" s="29"/>
      <c r="N337" s="29"/>
      <c r="O337" s="38"/>
      <c r="P337" s="3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</row>
    <row r="338" spans="1:31">
      <c r="A338" s="38"/>
      <c r="B338" s="38"/>
      <c r="C338" s="38"/>
      <c r="D338" s="38"/>
      <c r="E338" s="32"/>
      <c r="F338" s="32"/>
      <c r="G338" s="32"/>
      <c r="H338" s="32"/>
      <c r="I338" s="32"/>
      <c r="J338" s="32"/>
      <c r="K338" s="29"/>
      <c r="L338" s="29"/>
      <c r="M338" s="29"/>
      <c r="N338" s="29"/>
      <c r="O338" s="38"/>
      <c r="P338" s="3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</row>
    <row r="339" spans="1:31">
      <c r="A339" s="38"/>
      <c r="B339" s="38"/>
      <c r="C339" s="38"/>
      <c r="D339" s="38"/>
      <c r="E339" s="32"/>
      <c r="F339" s="32"/>
      <c r="G339" s="32"/>
      <c r="H339" s="32"/>
      <c r="I339" s="32"/>
      <c r="J339" s="32"/>
      <c r="K339" s="29"/>
      <c r="L339" s="29"/>
      <c r="M339" s="29"/>
      <c r="N339" s="29"/>
      <c r="O339" s="38"/>
      <c r="P339" s="3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</row>
    <row r="340" spans="1:31">
      <c r="A340" s="38"/>
      <c r="B340" s="38"/>
      <c r="C340" s="38"/>
      <c r="D340" s="38"/>
      <c r="E340" s="32"/>
      <c r="F340" s="32"/>
      <c r="G340" s="32"/>
      <c r="H340" s="32"/>
      <c r="I340" s="32"/>
      <c r="J340" s="32"/>
      <c r="K340" s="29"/>
      <c r="L340" s="29"/>
      <c r="M340" s="29"/>
      <c r="N340" s="29"/>
      <c r="O340" s="38"/>
      <c r="P340" s="3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</row>
    <row r="341" spans="1:31">
      <c r="A341" s="38"/>
      <c r="B341" s="38"/>
      <c r="C341" s="38"/>
      <c r="D341" s="38"/>
      <c r="E341" s="32"/>
      <c r="F341" s="32"/>
      <c r="G341" s="32"/>
      <c r="H341" s="32"/>
      <c r="I341" s="32"/>
      <c r="J341" s="32"/>
      <c r="K341" s="29"/>
      <c r="L341" s="29"/>
      <c r="M341" s="29"/>
      <c r="N341" s="29"/>
      <c r="O341" s="38"/>
      <c r="P341" s="3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</row>
    <row r="342" spans="1:31">
      <c r="A342" s="38"/>
      <c r="B342" s="38"/>
      <c r="C342" s="38"/>
      <c r="D342" s="38"/>
      <c r="E342" s="32"/>
      <c r="F342" s="32"/>
      <c r="G342" s="32"/>
      <c r="H342" s="32"/>
      <c r="I342" s="32"/>
      <c r="J342" s="32"/>
      <c r="K342" s="29"/>
      <c r="L342" s="29"/>
      <c r="M342" s="29"/>
      <c r="N342" s="29"/>
      <c r="O342" s="38"/>
      <c r="P342" s="3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</row>
    <row r="343" spans="1:31">
      <c r="A343" s="38"/>
      <c r="B343" s="38"/>
      <c r="C343" s="38"/>
      <c r="D343" s="38"/>
      <c r="E343" s="32"/>
      <c r="F343" s="32"/>
      <c r="G343" s="32"/>
      <c r="H343" s="32"/>
      <c r="I343" s="32"/>
      <c r="J343" s="32"/>
      <c r="K343" s="29"/>
      <c r="L343" s="29"/>
      <c r="M343" s="29"/>
      <c r="N343" s="29"/>
      <c r="O343" s="38"/>
      <c r="P343" s="3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</row>
    <row r="344" spans="1:31">
      <c r="A344" s="38"/>
      <c r="B344" s="38"/>
      <c r="C344" s="38"/>
      <c r="D344" s="38"/>
      <c r="E344" s="32"/>
      <c r="F344" s="32"/>
      <c r="G344" s="32"/>
      <c r="H344" s="32"/>
      <c r="I344" s="32"/>
      <c r="J344" s="32"/>
      <c r="K344" s="29"/>
      <c r="L344" s="29"/>
      <c r="M344" s="29"/>
      <c r="N344" s="29"/>
      <c r="O344" s="38"/>
      <c r="P344" s="3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</row>
    <row r="345" spans="1:31">
      <c r="A345" s="38"/>
      <c r="B345" s="38"/>
      <c r="C345" s="38"/>
      <c r="D345" s="38"/>
      <c r="E345" s="32"/>
      <c r="F345" s="32"/>
      <c r="G345" s="32"/>
      <c r="H345" s="32"/>
      <c r="I345" s="32"/>
      <c r="J345" s="32"/>
      <c r="K345" s="29"/>
      <c r="L345" s="29"/>
      <c r="M345" s="29"/>
      <c r="N345" s="29"/>
      <c r="O345" s="38"/>
      <c r="P345" s="3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</row>
    <row r="346" spans="1:31">
      <c r="A346" s="38"/>
      <c r="B346" s="38"/>
      <c r="C346" s="38"/>
      <c r="D346" s="38"/>
      <c r="E346" s="32"/>
      <c r="F346" s="32"/>
      <c r="G346" s="32"/>
      <c r="H346" s="32"/>
      <c r="I346" s="32"/>
      <c r="J346" s="32"/>
      <c r="K346" s="29"/>
      <c r="L346" s="29"/>
      <c r="M346" s="29"/>
      <c r="N346" s="29"/>
      <c r="O346" s="38"/>
      <c r="P346" s="3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</row>
    <row r="347" spans="1:31">
      <c r="A347" s="38"/>
      <c r="B347" s="38"/>
      <c r="C347" s="38"/>
      <c r="D347" s="38"/>
      <c r="E347" s="32"/>
      <c r="F347" s="32"/>
      <c r="G347" s="32"/>
      <c r="H347" s="32"/>
      <c r="I347" s="32"/>
      <c r="J347" s="32"/>
      <c r="K347" s="29"/>
      <c r="L347" s="29"/>
      <c r="M347" s="29"/>
      <c r="N347" s="29"/>
      <c r="O347" s="38"/>
      <c r="P347" s="3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</row>
    <row r="348" spans="1:31">
      <c r="A348" s="38"/>
      <c r="B348" s="38"/>
      <c r="C348" s="38"/>
      <c r="D348" s="38"/>
      <c r="E348" s="32"/>
      <c r="F348" s="32"/>
      <c r="G348" s="32"/>
      <c r="H348" s="32"/>
      <c r="I348" s="32"/>
      <c r="J348" s="32"/>
      <c r="K348" s="29"/>
      <c r="L348" s="29"/>
      <c r="M348" s="29"/>
      <c r="N348" s="29"/>
      <c r="O348" s="38"/>
      <c r="P348" s="3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</row>
    <row r="349" spans="1:31">
      <c r="A349" s="38"/>
      <c r="B349" s="38"/>
      <c r="C349" s="38"/>
      <c r="D349" s="38"/>
      <c r="E349" s="32"/>
      <c r="F349" s="32"/>
      <c r="G349" s="32"/>
      <c r="H349" s="32"/>
      <c r="I349" s="32"/>
      <c r="J349" s="32"/>
      <c r="K349" s="29"/>
      <c r="L349" s="29"/>
      <c r="M349" s="29"/>
      <c r="N349" s="29"/>
      <c r="O349" s="38"/>
      <c r="P349" s="3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</row>
    <row r="350" spans="1:31">
      <c r="A350" s="38"/>
      <c r="B350" s="38"/>
      <c r="C350" s="38"/>
      <c r="D350" s="38"/>
      <c r="E350" s="32"/>
      <c r="F350" s="32"/>
      <c r="G350" s="32"/>
      <c r="H350" s="32"/>
      <c r="I350" s="32"/>
      <c r="J350" s="32"/>
      <c r="K350" s="29"/>
      <c r="L350" s="29"/>
      <c r="M350" s="29"/>
      <c r="N350" s="29"/>
      <c r="O350" s="38"/>
      <c r="P350" s="3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</row>
    <row r="351" spans="1:31">
      <c r="A351" s="38"/>
      <c r="B351" s="38"/>
      <c r="C351" s="38"/>
      <c r="D351" s="38"/>
      <c r="E351" s="32"/>
      <c r="F351" s="32"/>
      <c r="G351" s="32"/>
      <c r="H351" s="32"/>
      <c r="I351" s="32"/>
      <c r="J351" s="32"/>
      <c r="K351" s="29"/>
      <c r="L351" s="29"/>
      <c r="M351" s="29"/>
      <c r="N351" s="29"/>
      <c r="O351" s="38"/>
      <c r="P351" s="3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</row>
    <row r="352" spans="1:31">
      <c r="A352" s="38"/>
      <c r="B352" s="38"/>
      <c r="C352" s="38"/>
      <c r="D352" s="38"/>
      <c r="E352" s="32"/>
      <c r="F352" s="32"/>
      <c r="G352" s="32"/>
      <c r="H352" s="32"/>
      <c r="I352" s="32"/>
      <c r="J352" s="32"/>
      <c r="K352" s="29"/>
      <c r="L352" s="29"/>
      <c r="M352" s="29"/>
      <c r="N352" s="29"/>
      <c r="O352" s="38"/>
      <c r="P352" s="3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</row>
    <row r="353" spans="1:31">
      <c r="A353" s="38"/>
      <c r="B353" s="38"/>
      <c r="C353" s="38"/>
      <c r="D353" s="38"/>
      <c r="E353" s="32"/>
      <c r="F353" s="32"/>
      <c r="G353" s="32"/>
      <c r="H353" s="32"/>
      <c r="I353" s="32"/>
      <c r="J353" s="32"/>
      <c r="K353" s="29"/>
      <c r="L353" s="29"/>
      <c r="M353" s="29"/>
      <c r="N353" s="29"/>
      <c r="O353" s="38"/>
      <c r="P353" s="3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</row>
    <row r="354" spans="1:31">
      <c r="A354" s="38"/>
      <c r="B354" s="38"/>
      <c r="C354" s="38"/>
      <c r="D354" s="38"/>
      <c r="E354" s="32"/>
      <c r="F354" s="32"/>
      <c r="G354" s="32"/>
      <c r="H354" s="32"/>
      <c r="I354" s="32"/>
      <c r="J354" s="32"/>
      <c r="K354" s="29"/>
      <c r="L354" s="29"/>
      <c r="M354" s="29"/>
      <c r="N354" s="29"/>
      <c r="O354" s="38"/>
      <c r="P354" s="3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</row>
    <row r="355" spans="1:31">
      <c r="A355" s="38"/>
      <c r="B355" s="38"/>
      <c r="C355" s="38"/>
      <c r="D355" s="38"/>
      <c r="E355" s="32"/>
      <c r="F355" s="32"/>
      <c r="G355" s="32"/>
      <c r="H355" s="32"/>
      <c r="I355" s="32"/>
      <c r="J355" s="32"/>
      <c r="K355" s="29"/>
      <c r="L355" s="29"/>
      <c r="M355" s="29"/>
      <c r="N355" s="29"/>
      <c r="O355" s="38"/>
      <c r="P355" s="3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</row>
    <row r="356" spans="1:31">
      <c r="A356" s="38"/>
      <c r="B356" s="38"/>
      <c r="C356" s="38"/>
      <c r="D356" s="38"/>
      <c r="E356" s="32"/>
      <c r="F356" s="32"/>
      <c r="G356" s="32"/>
      <c r="H356" s="32"/>
      <c r="I356" s="32"/>
      <c r="J356" s="32"/>
      <c r="K356" s="29"/>
      <c r="L356" s="29"/>
      <c r="M356" s="29"/>
      <c r="N356" s="29"/>
      <c r="O356" s="38"/>
      <c r="P356" s="3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</row>
    <row r="357" spans="1:31">
      <c r="A357" s="38"/>
      <c r="B357" s="38"/>
      <c r="C357" s="38"/>
      <c r="D357" s="38"/>
      <c r="E357" s="32"/>
      <c r="F357" s="32"/>
      <c r="G357" s="32"/>
      <c r="H357" s="32"/>
      <c r="I357" s="32"/>
      <c r="J357" s="32"/>
      <c r="K357" s="29"/>
      <c r="L357" s="29"/>
      <c r="M357" s="29"/>
      <c r="N357" s="29"/>
      <c r="O357" s="38"/>
      <c r="P357" s="3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</row>
    <row r="358" spans="1:31">
      <c r="A358" s="38"/>
      <c r="B358" s="38"/>
      <c r="C358" s="38"/>
      <c r="D358" s="38"/>
      <c r="E358" s="32"/>
      <c r="F358" s="32"/>
      <c r="G358" s="32"/>
      <c r="H358" s="32"/>
      <c r="I358" s="32"/>
      <c r="J358" s="32"/>
      <c r="K358" s="29"/>
      <c r="L358" s="29"/>
      <c r="M358" s="29"/>
      <c r="N358" s="29"/>
      <c r="O358" s="38"/>
      <c r="P358" s="3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</row>
    <row r="359" spans="1:31">
      <c r="A359" s="38"/>
      <c r="B359" s="38"/>
      <c r="C359" s="38"/>
      <c r="D359" s="38"/>
      <c r="E359" s="32"/>
      <c r="F359" s="32"/>
      <c r="G359" s="32"/>
      <c r="H359" s="32"/>
      <c r="I359" s="32"/>
      <c r="J359" s="32"/>
      <c r="K359" s="29"/>
      <c r="L359" s="29"/>
      <c r="M359" s="29"/>
      <c r="N359" s="29"/>
      <c r="O359" s="38"/>
      <c r="P359" s="3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</row>
    <row r="360" spans="1:31">
      <c r="A360" s="38"/>
      <c r="B360" s="38"/>
      <c r="C360" s="38"/>
      <c r="D360" s="38"/>
      <c r="E360" s="32"/>
      <c r="F360" s="32"/>
      <c r="G360" s="32"/>
      <c r="H360" s="32"/>
      <c r="I360" s="32"/>
      <c r="J360" s="32"/>
      <c r="K360" s="29"/>
      <c r="L360" s="29"/>
      <c r="M360" s="29"/>
      <c r="N360" s="29"/>
      <c r="O360" s="38"/>
      <c r="P360" s="3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</row>
    <row r="361" spans="1:31">
      <c r="A361" s="38"/>
      <c r="B361" s="38"/>
      <c r="C361" s="38"/>
      <c r="D361" s="38"/>
      <c r="E361" s="32"/>
      <c r="F361" s="32"/>
      <c r="G361" s="32"/>
      <c r="H361" s="32"/>
      <c r="I361" s="32"/>
      <c r="J361" s="32"/>
      <c r="K361" s="29"/>
      <c r="L361" s="29"/>
      <c r="M361" s="29"/>
      <c r="N361" s="29"/>
      <c r="O361" s="38"/>
      <c r="P361" s="3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</row>
    <row r="362" spans="1:31">
      <c r="A362" s="38"/>
      <c r="B362" s="38"/>
      <c r="C362" s="38"/>
      <c r="D362" s="38"/>
      <c r="E362" s="32"/>
      <c r="F362" s="32"/>
      <c r="G362" s="32"/>
      <c r="H362" s="32"/>
      <c r="I362" s="32"/>
      <c r="J362" s="32"/>
      <c r="K362" s="29"/>
      <c r="L362" s="29"/>
      <c r="M362" s="29"/>
      <c r="N362" s="29"/>
      <c r="O362" s="38"/>
      <c r="P362" s="3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</row>
    <row r="363" spans="1:31">
      <c r="A363" s="38"/>
      <c r="B363" s="38"/>
      <c r="C363" s="38"/>
      <c r="D363" s="38"/>
      <c r="E363" s="32"/>
      <c r="F363" s="32"/>
      <c r="G363" s="32"/>
      <c r="H363" s="32"/>
      <c r="I363" s="32"/>
      <c r="J363" s="32"/>
      <c r="K363" s="29"/>
      <c r="L363" s="29"/>
      <c r="M363" s="29"/>
      <c r="N363" s="29"/>
      <c r="O363" s="38"/>
      <c r="P363" s="3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</row>
    <row r="364" spans="1:31">
      <c r="A364" s="38"/>
      <c r="B364" s="38"/>
      <c r="C364" s="38"/>
      <c r="D364" s="38"/>
      <c r="E364" s="32"/>
      <c r="F364" s="32"/>
      <c r="G364" s="32"/>
      <c r="H364" s="32"/>
      <c r="I364" s="32"/>
      <c r="J364" s="32"/>
      <c r="K364" s="29"/>
      <c r="L364" s="29"/>
      <c r="M364" s="29"/>
      <c r="N364" s="29"/>
      <c r="O364" s="38"/>
      <c r="P364" s="3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</row>
    <row r="365" spans="1:31">
      <c r="A365" s="38"/>
      <c r="B365" s="38"/>
      <c r="C365" s="38"/>
      <c r="D365" s="38"/>
      <c r="E365" s="32"/>
      <c r="F365" s="32"/>
      <c r="G365" s="32"/>
      <c r="H365" s="32"/>
      <c r="I365" s="32"/>
      <c r="J365" s="32"/>
      <c r="K365" s="29"/>
      <c r="L365" s="29"/>
      <c r="M365" s="29"/>
      <c r="N365" s="29"/>
      <c r="O365" s="38"/>
      <c r="P365" s="3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</row>
    <row r="366" spans="1:31">
      <c r="A366" s="38"/>
      <c r="B366" s="38"/>
      <c r="C366" s="38"/>
      <c r="D366" s="38"/>
      <c r="E366" s="32"/>
      <c r="F366" s="32"/>
      <c r="G366" s="32"/>
      <c r="H366" s="32"/>
      <c r="I366" s="32"/>
      <c r="J366" s="32"/>
      <c r="K366" s="29"/>
      <c r="L366" s="29"/>
      <c r="M366" s="29"/>
      <c r="N366" s="29"/>
      <c r="O366" s="38"/>
      <c r="P366" s="3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</row>
    <row r="367" spans="1:31">
      <c r="A367" s="38"/>
      <c r="B367" s="38"/>
      <c r="C367" s="38"/>
      <c r="D367" s="38"/>
      <c r="E367" s="32"/>
      <c r="F367" s="32"/>
      <c r="G367" s="32"/>
      <c r="H367" s="32"/>
      <c r="I367" s="32"/>
      <c r="J367" s="32"/>
      <c r="K367" s="29"/>
      <c r="L367" s="29"/>
      <c r="M367" s="29"/>
      <c r="N367" s="29"/>
      <c r="O367" s="38"/>
      <c r="P367" s="3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</row>
    <row r="368" spans="1:31">
      <c r="A368" s="38"/>
      <c r="B368" s="38"/>
      <c r="C368" s="38"/>
      <c r="D368" s="38"/>
      <c r="E368" s="32"/>
      <c r="F368" s="32"/>
      <c r="G368" s="32"/>
      <c r="H368" s="32"/>
      <c r="I368" s="32"/>
      <c r="J368" s="32"/>
      <c r="K368" s="29"/>
      <c r="L368" s="29"/>
      <c r="M368" s="29"/>
      <c r="N368" s="29"/>
      <c r="O368" s="38"/>
      <c r="P368" s="3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</row>
    <row r="369" spans="1:31">
      <c r="A369" s="38"/>
      <c r="B369" s="38"/>
      <c r="C369" s="38"/>
      <c r="D369" s="38"/>
      <c r="E369" s="32"/>
      <c r="F369" s="32"/>
      <c r="G369" s="32"/>
      <c r="H369" s="32"/>
      <c r="I369" s="32"/>
      <c r="J369" s="32"/>
      <c r="K369" s="29"/>
      <c r="L369" s="29"/>
      <c r="M369" s="29"/>
      <c r="N369" s="29"/>
      <c r="O369" s="38"/>
      <c r="P369" s="3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</row>
    <row r="370" spans="1:31">
      <c r="A370" s="38"/>
      <c r="B370" s="38"/>
      <c r="C370" s="38"/>
      <c r="D370" s="38"/>
      <c r="E370" s="32"/>
      <c r="F370" s="32"/>
      <c r="G370" s="32"/>
      <c r="H370" s="32"/>
      <c r="I370" s="32"/>
      <c r="J370" s="32"/>
      <c r="K370" s="29"/>
      <c r="L370" s="29"/>
      <c r="M370" s="29"/>
      <c r="N370" s="29"/>
      <c r="O370" s="38"/>
      <c r="P370" s="3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</row>
    <row r="371" spans="1:31">
      <c r="A371" s="38"/>
      <c r="B371" s="38"/>
      <c r="C371" s="38"/>
      <c r="D371" s="38"/>
      <c r="E371" s="32"/>
      <c r="F371" s="32"/>
      <c r="G371" s="32"/>
      <c r="H371" s="32"/>
      <c r="I371" s="32"/>
      <c r="J371" s="32"/>
      <c r="K371" s="29"/>
      <c r="L371" s="29"/>
      <c r="M371" s="29"/>
      <c r="N371" s="29"/>
      <c r="O371" s="38"/>
      <c r="P371" s="3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</row>
    <row r="372" spans="1:31">
      <c r="A372" s="38"/>
      <c r="B372" s="38"/>
      <c r="C372" s="38"/>
      <c r="D372" s="38"/>
      <c r="E372" s="32"/>
      <c r="F372" s="32"/>
      <c r="G372" s="32"/>
      <c r="H372" s="32"/>
      <c r="I372" s="32"/>
      <c r="J372" s="32"/>
      <c r="K372" s="29"/>
      <c r="L372" s="29"/>
      <c r="M372" s="29"/>
      <c r="N372" s="29"/>
      <c r="O372" s="38"/>
      <c r="P372" s="3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</row>
    <row r="373" spans="1:31">
      <c r="A373" s="38"/>
      <c r="B373" s="38"/>
      <c r="C373" s="38"/>
      <c r="D373" s="38"/>
      <c r="E373" s="32"/>
      <c r="F373" s="32"/>
      <c r="G373" s="32"/>
      <c r="H373" s="32"/>
      <c r="I373" s="32"/>
      <c r="J373" s="32"/>
      <c r="K373" s="29"/>
      <c r="L373" s="29"/>
      <c r="M373" s="29"/>
      <c r="N373" s="29"/>
      <c r="O373" s="38"/>
      <c r="P373" s="3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</row>
    <row r="374" spans="1:31">
      <c r="A374" s="38"/>
      <c r="B374" s="38"/>
      <c r="C374" s="38"/>
      <c r="D374" s="38"/>
      <c r="E374" s="32"/>
      <c r="F374" s="32"/>
      <c r="G374" s="32"/>
      <c r="H374" s="32"/>
      <c r="I374" s="32"/>
      <c r="J374" s="32"/>
      <c r="K374" s="29"/>
      <c r="L374" s="29"/>
      <c r="M374" s="29"/>
      <c r="N374" s="29"/>
      <c r="O374" s="38"/>
      <c r="P374" s="3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</row>
    <row r="375" spans="1:31">
      <c r="A375" s="38"/>
      <c r="B375" s="38"/>
      <c r="C375" s="38"/>
      <c r="D375" s="38"/>
      <c r="E375" s="32"/>
      <c r="F375" s="32"/>
      <c r="G375" s="32"/>
      <c r="H375" s="32"/>
      <c r="I375" s="32"/>
      <c r="J375" s="32"/>
      <c r="K375" s="29"/>
      <c r="L375" s="29"/>
      <c r="M375" s="29"/>
      <c r="N375" s="29"/>
      <c r="O375" s="38"/>
      <c r="P375" s="3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</row>
    <row r="376" spans="1:31">
      <c r="A376" s="38"/>
      <c r="B376" s="38"/>
      <c r="C376" s="38"/>
      <c r="D376" s="38"/>
      <c r="E376" s="32"/>
      <c r="F376" s="32"/>
      <c r="G376" s="32"/>
      <c r="H376" s="32"/>
      <c r="I376" s="32"/>
      <c r="J376" s="32"/>
      <c r="K376" s="29"/>
      <c r="L376" s="29"/>
      <c r="M376" s="29"/>
      <c r="N376" s="29"/>
      <c r="O376" s="38"/>
      <c r="P376" s="3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</row>
    <row r="377" spans="1:31">
      <c r="A377" s="38"/>
      <c r="B377" s="38"/>
      <c r="C377" s="38"/>
      <c r="D377" s="38"/>
      <c r="E377" s="32"/>
      <c r="F377" s="32"/>
      <c r="G377" s="32"/>
      <c r="H377" s="32"/>
      <c r="I377" s="32"/>
      <c r="J377" s="32"/>
      <c r="K377" s="29"/>
      <c r="L377" s="29"/>
      <c r="M377" s="29"/>
      <c r="N377" s="29"/>
      <c r="O377" s="38"/>
      <c r="P377" s="3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</row>
    <row r="378" spans="1:31">
      <c r="A378" s="38"/>
      <c r="B378" s="38"/>
      <c r="C378" s="38"/>
      <c r="D378" s="38"/>
      <c r="E378" s="32"/>
      <c r="F378" s="32"/>
      <c r="G378" s="32"/>
      <c r="H378" s="32"/>
      <c r="I378" s="32"/>
      <c r="J378" s="32"/>
      <c r="K378" s="29"/>
      <c r="L378" s="29"/>
      <c r="M378" s="29"/>
      <c r="N378" s="29"/>
      <c r="O378" s="38"/>
      <c r="P378" s="3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</row>
    <row r="379" spans="1:31">
      <c r="A379" s="38"/>
      <c r="B379" s="38"/>
      <c r="C379" s="38"/>
      <c r="D379" s="38"/>
      <c r="E379" s="32"/>
      <c r="F379" s="32"/>
      <c r="G379" s="32"/>
      <c r="H379" s="32"/>
      <c r="I379" s="32"/>
      <c r="J379" s="32"/>
      <c r="K379" s="29"/>
      <c r="L379" s="29"/>
      <c r="M379" s="29"/>
      <c r="N379" s="29"/>
      <c r="O379" s="38"/>
      <c r="P379" s="3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</row>
    <row r="380" spans="1:31">
      <c r="A380" s="38"/>
      <c r="B380" s="38"/>
      <c r="C380" s="38"/>
      <c r="D380" s="38"/>
      <c r="E380" s="32"/>
      <c r="F380" s="32"/>
      <c r="G380" s="32"/>
      <c r="H380" s="32"/>
      <c r="I380" s="32"/>
      <c r="J380" s="32"/>
      <c r="K380" s="29"/>
      <c r="L380" s="29"/>
      <c r="M380" s="29"/>
      <c r="N380" s="29"/>
      <c r="O380" s="38"/>
      <c r="P380" s="3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</row>
    <row r="381" spans="1:31">
      <c r="A381" s="38"/>
      <c r="B381" s="38"/>
      <c r="C381" s="38"/>
      <c r="D381" s="38"/>
      <c r="E381" s="32"/>
      <c r="F381" s="32"/>
      <c r="G381" s="32"/>
      <c r="H381" s="32"/>
      <c r="I381" s="32"/>
      <c r="J381" s="32"/>
      <c r="K381" s="29"/>
      <c r="L381" s="29"/>
      <c r="M381" s="29"/>
      <c r="N381" s="29"/>
      <c r="O381" s="38"/>
      <c r="P381" s="3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</row>
    <row r="382" spans="1:31">
      <c r="A382" s="38"/>
      <c r="B382" s="38"/>
      <c r="C382" s="38"/>
      <c r="D382" s="38"/>
      <c r="E382" s="32"/>
      <c r="F382" s="32"/>
      <c r="G382" s="32"/>
      <c r="H382" s="32"/>
      <c r="I382" s="32"/>
      <c r="J382" s="32"/>
      <c r="K382" s="29"/>
      <c r="L382" s="29"/>
      <c r="M382" s="29"/>
      <c r="N382" s="29"/>
      <c r="O382" s="38"/>
      <c r="P382" s="3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</row>
    <row r="383" spans="1:31">
      <c r="A383" s="38"/>
      <c r="B383" s="38"/>
      <c r="C383" s="38"/>
      <c r="D383" s="38"/>
      <c r="E383" s="32"/>
      <c r="F383" s="32"/>
      <c r="G383" s="32"/>
      <c r="H383" s="32"/>
      <c r="I383" s="32"/>
      <c r="J383" s="32"/>
      <c r="K383" s="29"/>
      <c r="L383" s="29"/>
      <c r="M383" s="29"/>
      <c r="N383" s="29"/>
      <c r="O383" s="38"/>
      <c r="P383" s="3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</row>
    <row r="384" spans="1:31">
      <c r="A384" s="38"/>
      <c r="B384" s="38"/>
      <c r="C384" s="38"/>
      <c r="D384" s="38"/>
      <c r="E384" s="32"/>
      <c r="F384" s="32"/>
      <c r="G384" s="32"/>
      <c r="H384" s="32"/>
      <c r="I384" s="32"/>
      <c r="J384" s="32"/>
      <c r="K384" s="29"/>
      <c r="L384" s="29"/>
      <c r="M384" s="29"/>
      <c r="N384" s="29"/>
      <c r="O384" s="38"/>
      <c r="P384" s="3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</row>
    <row r="385" spans="1:31">
      <c r="A385" s="38"/>
      <c r="B385" s="38"/>
      <c r="C385" s="38"/>
      <c r="D385" s="38"/>
      <c r="E385" s="32"/>
      <c r="F385" s="32"/>
      <c r="G385" s="32"/>
      <c r="H385" s="32"/>
      <c r="I385" s="32"/>
      <c r="J385" s="32"/>
      <c r="K385" s="29"/>
      <c r="L385" s="29"/>
      <c r="M385" s="29"/>
      <c r="N385" s="29"/>
      <c r="O385" s="38"/>
      <c r="P385" s="3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</row>
    <row r="386" spans="1:31">
      <c r="A386" s="38"/>
      <c r="B386" s="38"/>
      <c r="C386" s="38"/>
      <c r="D386" s="38"/>
      <c r="E386" s="32"/>
      <c r="F386" s="32"/>
      <c r="G386" s="32"/>
      <c r="H386" s="32"/>
      <c r="I386" s="32"/>
      <c r="J386" s="32"/>
      <c r="K386" s="29"/>
      <c r="L386" s="29"/>
      <c r="M386" s="29"/>
      <c r="N386" s="29"/>
      <c r="O386" s="38"/>
      <c r="P386" s="3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</row>
    <row r="387" spans="1:31">
      <c r="A387" s="38"/>
      <c r="B387" s="38"/>
      <c r="C387" s="38"/>
      <c r="D387" s="38"/>
      <c r="E387" s="32"/>
      <c r="F387" s="32"/>
      <c r="G387" s="32"/>
      <c r="H387" s="32"/>
      <c r="I387" s="32"/>
      <c r="J387" s="32"/>
      <c r="K387" s="29"/>
      <c r="L387" s="29"/>
      <c r="M387" s="29"/>
      <c r="N387" s="29"/>
      <c r="O387" s="38"/>
      <c r="P387" s="3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</row>
    <row r="388" spans="1:31">
      <c r="A388" s="38"/>
      <c r="B388" s="38"/>
      <c r="C388" s="38"/>
      <c r="D388" s="38"/>
      <c r="E388" s="32"/>
      <c r="F388" s="32"/>
      <c r="G388" s="32"/>
      <c r="H388" s="32"/>
      <c r="I388" s="32"/>
      <c r="J388" s="32"/>
      <c r="K388" s="29"/>
      <c r="L388" s="29"/>
      <c r="M388" s="29"/>
      <c r="N388" s="29"/>
      <c r="O388" s="38"/>
      <c r="P388" s="3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</row>
    <row r="389" spans="1:31">
      <c r="A389" s="38"/>
      <c r="B389" s="38"/>
      <c r="C389" s="38"/>
      <c r="D389" s="38"/>
      <c r="E389" s="32"/>
      <c r="F389" s="32"/>
      <c r="G389" s="32"/>
      <c r="H389" s="32"/>
      <c r="I389" s="32"/>
      <c r="J389" s="32"/>
      <c r="K389" s="29"/>
      <c r="L389" s="29"/>
      <c r="M389" s="29"/>
      <c r="N389" s="29"/>
      <c r="O389" s="38"/>
      <c r="P389" s="3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</row>
    <row r="390" spans="1:31">
      <c r="A390" s="38"/>
      <c r="B390" s="38"/>
      <c r="C390" s="38"/>
      <c r="D390" s="38"/>
      <c r="E390" s="32"/>
      <c r="F390" s="32"/>
      <c r="G390" s="32"/>
      <c r="H390" s="32"/>
      <c r="I390" s="32"/>
      <c r="J390" s="32"/>
      <c r="K390" s="29"/>
      <c r="L390" s="29"/>
      <c r="M390" s="29"/>
      <c r="N390" s="29"/>
      <c r="O390" s="38"/>
      <c r="P390" s="3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</row>
    <row r="391" spans="1:31">
      <c r="A391" s="38"/>
      <c r="B391" s="38"/>
      <c r="C391" s="38"/>
      <c r="D391" s="38"/>
      <c r="E391" s="32"/>
      <c r="F391" s="32"/>
      <c r="G391" s="32"/>
      <c r="H391" s="32"/>
      <c r="I391" s="32"/>
      <c r="J391" s="32"/>
      <c r="K391" s="29"/>
      <c r="L391" s="29"/>
      <c r="M391" s="29"/>
      <c r="N391" s="29"/>
      <c r="O391" s="38"/>
      <c r="P391" s="3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</row>
    <row r="392" spans="1:31">
      <c r="A392" s="38"/>
      <c r="B392" s="38"/>
      <c r="C392" s="38"/>
      <c r="D392" s="38"/>
      <c r="E392" s="32"/>
      <c r="F392" s="32"/>
      <c r="G392" s="32"/>
      <c r="H392" s="32"/>
      <c r="I392" s="32"/>
      <c r="J392" s="32"/>
      <c r="K392" s="29"/>
      <c r="L392" s="29"/>
      <c r="M392" s="29"/>
      <c r="N392" s="29"/>
      <c r="O392" s="38"/>
      <c r="P392" s="3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</row>
    <row r="393" spans="1:31">
      <c r="A393" s="38"/>
      <c r="B393" s="38"/>
      <c r="C393" s="38"/>
      <c r="D393" s="38"/>
      <c r="E393" s="32"/>
      <c r="F393" s="32"/>
      <c r="G393" s="32"/>
      <c r="H393" s="32"/>
      <c r="I393" s="32"/>
      <c r="J393" s="32"/>
      <c r="K393" s="29"/>
      <c r="L393" s="29"/>
      <c r="M393" s="29"/>
      <c r="N393" s="29"/>
      <c r="O393" s="38"/>
      <c r="P393" s="3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</row>
    <row r="394" spans="1:31">
      <c r="A394" s="38"/>
      <c r="B394" s="38"/>
      <c r="C394" s="38"/>
      <c r="D394" s="38"/>
      <c r="E394" s="32"/>
      <c r="F394" s="32"/>
      <c r="G394" s="32"/>
      <c r="H394" s="32"/>
      <c r="I394" s="32"/>
      <c r="J394" s="32"/>
      <c r="K394" s="29"/>
      <c r="L394" s="29"/>
      <c r="M394" s="29"/>
      <c r="N394" s="29"/>
      <c r="O394" s="38"/>
      <c r="P394" s="3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</row>
    <row r="395" spans="1:31">
      <c r="A395" s="38"/>
      <c r="B395" s="38"/>
      <c r="C395" s="38"/>
      <c r="D395" s="38"/>
      <c r="E395" s="32"/>
      <c r="F395" s="32"/>
      <c r="G395" s="32"/>
      <c r="H395" s="32"/>
      <c r="I395" s="32"/>
      <c r="J395" s="32"/>
      <c r="K395" s="29"/>
      <c r="L395" s="29"/>
      <c r="M395" s="29"/>
      <c r="N395" s="29"/>
      <c r="O395" s="38"/>
      <c r="P395" s="3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</row>
    <row r="396" spans="1:31">
      <c r="A396" s="38"/>
      <c r="B396" s="38"/>
      <c r="C396" s="38"/>
      <c r="D396" s="38"/>
      <c r="E396" s="32"/>
      <c r="F396" s="32"/>
      <c r="G396" s="32"/>
      <c r="H396" s="32"/>
      <c r="I396" s="32"/>
      <c r="J396" s="32"/>
      <c r="K396" s="29"/>
      <c r="L396" s="29"/>
      <c r="M396" s="29"/>
      <c r="N396" s="29"/>
      <c r="O396" s="38"/>
      <c r="P396" s="3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</row>
    <row r="397" spans="1:31">
      <c r="A397" s="38"/>
      <c r="B397" s="38"/>
      <c r="C397" s="38"/>
      <c r="D397" s="38"/>
      <c r="E397" s="32"/>
      <c r="F397" s="32"/>
      <c r="G397" s="32"/>
      <c r="H397" s="32"/>
      <c r="I397" s="32"/>
      <c r="J397" s="32"/>
      <c r="K397" s="29"/>
      <c r="L397" s="29"/>
      <c r="M397" s="29"/>
      <c r="N397" s="29"/>
      <c r="O397" s="38"/>
      <c r="P397" s="3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</row>
    <row r="398" spans="1:31">
      <c r="A398" s="38"/>
      <c r="B398" s="38"/>
      <c r="C398" s="38"/>
      <c r="D398" s="38"/>
      <c r="E398" s="32"/>
      <c r="F398" s="32"/>
      <c r="G398" s="32"/>
      <c r="H398" s="32"/>
      <c r="I398" s="32"/>
      <c r="J398" s="32"/>
      <c r="K398" s="29"/>
      <c r="L398" s="29"/>
      <c r="M398" s="29"/>
      <c r="N398" s="29"/>
      <c r="O398" s="38"/>
      <c r="P398" s="3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</row>
    <row r="399" spans="1:31">
      <c r="A399" s="38"/>
      <c r="B399" s="38"/>
      <c r="C399" s="38"/>
      <c r="D399" s="38"/>
      <c r="E399" s="32"/>
      <c r="F399" s="32"/>
      <c r="G399" s="32"/>
      <c r="H399" s="32"/>
      <c r="I399" s="32"/>
      <c r="J399" s="32"/>
      <c r="K399" s="29"/>
      <c r="L399" s="29"/>
      <c r="M399" s="29"/>
      <c r="N399" s="29"/>
      <c r="O399" s="38"/>
      <c r="P399" s="3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</row>
    <row r="400" spans="1:31">
      <c r="A400" s="38"/>
      <c r="B400" s="38"/>
      <c r="C400" s="38"/>
      <c r="D400" s="38"/>
      <c r="E400" s="32"/>
      <c r="F400" s="32"/>
      <c r="G400" s="32"/>
      <c r="H400" s="32"/>
      <c r="I400" s="32"/>
      <c r="J400" s="32"/>
      <c r="K400" s="29"/>
      <c r="L400" s="29"/>
      <c r="M400" s="29"/>
      <c r="N400" s="29"/>
      <c r="O400" s="38"/>
      <c r="P400" s="3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</row>
    <row r="401" spans="1:31">
      <c r="A401" s="38"/>
      <c r="B401" s="38"/>
      <c r="C401" s="38"/>
      <c r="D401" s="38"/>
      <c r="E401" s="32"/>
      <c r="F401" s="32"/>
      <c r="G401" s="32"/>
      <c r="H401" s="32"/>
      <c r="I401" s="32"/>
      <c r="J401" s="32"/>
      <c r="K401" s="29"/>
      <c r="L401" s="29"/>
      <c r="M401" s="29"/>
      <c r="N401" s="29"/>
      <c r="O401" s="38"/>
      <c r="P401" s="3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</row>
    <row r="402" spans="1:31">
      <c r="A402" s="38"/>
      <c r="B402" s="38"/>
      <c r="C402" s="38"/>
      <c r="D402" s="38"/>
      <c r="E402" s="32"/>
      <c r="F402" s="32"/>
      <c r="G402" s="32"/>
      <c r="H402" s="32"/>
      <c r="I402" s="32"/>
      <c r="J402" s="32"/>
      <c r="K402" s="29"/>
      <c r="L402" s="29"/>
      <c r="M402" s="29"/>
      <c r="N402" s="29"/>
      <c r="O402" s="38"/>
      <c r="P402" s="3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</row>
    <row r="403" spans="1:31">
      <c r="A403" s="38"/>
      <c r="B403" s="38"/>
      <c r="C403" s="38"/>
      <c r="D403" s="38"/>
      <c r="E403" s="32"/>
      <c r="F403" s="32"/>
      <c r="G403" s="32"/>
      <c r="H403" s="32"/>
      <c r="I403" s="32"/>
      <c r="J403" s="32"/>
      <c r="K403" s="29"/>
      <c r="L403" s="29"/>
      <c r="M403" s="29"/>
      <c r="N403" s="29"/>
      <c r="O403" s="38"/>
      <c r="P403" s="3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</row>
    <row r="404" spans="1:31">
      <c r="A404" s="38"/>
      <c r="B404" s="38"/>
      <c r="C404" s="38"/>
      <c r="D404" s="38"/>
      <c r="E404" s="32"/>
      <c r="F404" s="32"/>
      <c r="G404" s="32"/>
      <c r="H404" s="32"/>
      <c r="I404" s="32"/>
      <c r="J404" s="32"/>
      <c r="K404" s="29"/>
      <c r="L404" s="29"/>
      <c r="M404" s="29"/>
      <c r="N404" s="29"/>
      <c r="O404" s="38"/>
      <c r="P404" s="3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</row>
    <row r="405" spans="1:31">
      <c r="A405" s="38"/>
      <c r="B405" s="38"/>
      <c r="C405" s="38"/>
      <c r="D405" s="38"/>
      <c r="E405" s="32"/>
      <c r="F405" s="32"/>
      <c r="G405" s="32"/>
      <c r="H405" s="32"/>
      <c r="I405" s="32"/>
      <c r="J405" s="32"/>
      <c r="K405" s="29"/>
      <c r="L405" s="29"/>
      <c r="M405" s="29"/>
      <c r="N405" s="29"/>
      <c r="O405" s="38"/>
      <c r="P405" s="3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</row>
    <row r="406" spans="1:31">
      <c r="A406" s="38"/>
      <c r="B406" s="38"/>
      <c r="C406" s="38"/>
      <c r="D406" s="38"/>
      <c r="E406" s="32"/>
      <c r="F406" s="32"/>
      <c r="G406" s="32"/>
      <c r="H406" s="32"/>
      <c r="I406" s="32"/>
      <c r="J406" s="32"/>
      <c r="K406" s="29"/>
      <c r="L406" s="29"/>
      <c r="M406" s="29"/>
      <c r="N406" s="29"/>
      <c r="O406" s="38"/>
      <c r="P406" s="3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</row>
    <row r="407" spans="1:31">
      <c r="A407" s="38"/>
      <c r="B407" s="38"/>
      <c r="C407" s="38"/>
      <c r="D407" s="38"/>
      <c r="E407" s="32"/>
      <c r="F407" s="32"/>
      <c r="G407" s="32"/>
      <c r="H407" s="32"/>
      <c r="I407" s="32"/>
      <c r="J407" s="32"/>
      <c r="K407" s="29"/>
      <c r="L407" s="29"/>
      <c r="M407" s="29"/>
      <c r="N407" s="29"/>
      <c r="O407" s="38"/>
      <c r="P407" s="3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</row>
    <row r="408" spans="1:31">
      <c r="A408" s="38"/>
      <c r="B408" s="38"/>
      <c r="C408" s="38"/>
      <c r="D408" s="38"/>
      <c r="E408" s="32"/>
      <c r="F408" s="32"/>
      <c r="G408" s="32"/>
      <c r="H408" s="32"/>
      <c r="I408" s="32"/>
      <c r="J408" s="32"/>
      <c r="K408" s="29"/>
      <c r="L408" s="29"/>
      <c r="M408" s="29"/>
      <c r="N408" s="29"/>
      <c r="O408" s="38"/>
      <c r="P408" s="3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</row>
    <row r="409" spans="1:31">
      <c r="A409" s="38"/>
      <c r="B409" s="38"/>
      <c r="C409" s="38"/>
      <c r="D409" s="38"/>
      <c r="E409" s="32"/>
      <c r="F409" s="32"/>
      <c r="G409" s="32"/>
      <c r="H409" s="32"/>
      <c r="I409" s="32"/>
      <c r="J409" s="32"/>
      <c r="K409" s="29"/>
      <c r="L409" s="29"/>
      <c r="M409" s="29"/>
      <c r="N409" s="29"/>
      <c r="O409" s="38"/>
      <c r="P409" s="3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</row>
    <row r="410" spans="1:31">
      <c r="A410" s="38"/>
      <c r="B410" s="38"/>
      <c r="C410" s="38"/>
      <c r="D410" s="38"/>
      <c r="E410" s="32"/>
      <c r="F410" s="32"/>
      <c r="G410" s="32"/>
      <c r="H410" s="32"/>
      <c r="I410" s="32"/>
      <c r="J410" s="32"/>
      <c r="K410" s="29"/>
      <c r="L410" s="29"/>
      <c r="M410" s="29"/>
      <c r="N410" s="29"/>
      <c r="O410" s="38"/>
      <c r="P410" s="3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</row>
    <row r="411" spans="1:31">
      <c r="A411" s="38"/>
      <c r="B411" s="38"/>
      <c r="C411" s="38"/>
      <c r="D411" s="38"/>
      <c r="E411" s="32"/>
      <c r="F411" s="32"/>
      <c r="G411" s="32"/>
      <c r="H411" s="32"/>
      <c r="I411" s="32"/>
      <c r="J411" s="32"/>
      <c r="K411" s="29"/>
      <c r="L411" s="29"/>
      <c r="M411" s="29"/>
      <c r="N411" s="29"/>
      <c r="O411" s="38"/>
      <c r="P411" s="3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</row>
    <row r="412" spans="1:31">
      <c r="A412" s="38"/>
      <c r="B412" s="38"/>
      <c r="C412" s="38"/>
      <c r="D412" s="38"/>
      <c r="E412" s="32"/>
      <c r="F412" s="32"/>
      <c r="G412" s="32"/>
      <c r="H412" s="32"/>
      <c r="I412" s="32"/>
      <c r="J412" s="32"/>
      <c r="K412" s="29"/>
      <c r="L412" s="29"/>
      <c r="M412" s="29"/>
      <c r="N412" s="29"/>
      <c r="O412" s="38"/>
      <c r="P412" s="3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</row>
    <row r="413" spans="1:31">
      <c r="A413" s="38"/>
      <c r="B413" s="38"/>
      <c r="C413" s="38"/>
      <c r="D413" s="38"/>
      <c r="E413" s="32"/>
      <c r="F413" s="32"/>
      <c r="G413" s="32"/>
      <c r="H413" s="32"/>
      <c r="I413" s="32"/>
      <c r="J413" s="32"/>
      <c r="K413" s="29"/>
      <c r="L413" s="29"/>
      <c r="M413" s="29"/>
      <c r="N413" s="29"/>
      <c r="O413" s="38"/>
      <c r="P413" s="3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</row>
    <row r="414" spans="1:31">
      <c r="A414" s="38"/>
      <c r="B414" s="38"/>
      <c r="C414" s="38"/>
      <c r="D414" s="38"/>
      <c r="E414" s="32"/>
      <c r="F414" s="32"/>
      <c r="G414" s="32"/>
      <c r="H414" s="32"/>
      <c r="I414" s="32"/>
      <c r="J414" s="32"/>
      <c r="K414" s="29"/>
      <c r="L414" s="29"/>
      <c r="M414" s="29"/>
      <c r="N414" s="29"/>
      <c r="O414" s="38"/>
      <c r="P414" s="3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</row>
    <row r="415" spans="1:31">
      <c r="A415" s="38"/>
      <c r="B415" s="38"/>
      <c r="C415" s="38"/>
      <c r="D415" s="38"/>
      <c r="E415" s="32"/>
      <c r="F415" s="32"/>
      <c r="G415" s="32"/>
      <c r="H415" s="32"/>
      <c r="I415" s="32"/>
      <c r="J415" s="32"/>
      <c r="K415" s="29"/>
      <c r="L415" s="29"/>
      <c r="M415" s="29"/>
      <c r="N415" s="29"/>
      <c r="O415" s="38"/>
      <c r="P415" s="3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</row>
    <row r="416" spans="1:31">
      <c r="A416" s="38"/>
      <c r="B416" s="38"/>
      <c r="C416" s="38"/>
      <c r="D416" s="38"/>
      <c r="E416" s="32"/>
      <c r="F416" s="32"/>
      <c r="G416" s="32"/>
      <c r="H416" s="32"/>
      <c r="I416" s="32"/>
      <c r="J416" s="32"/>
      <c r="K416" s="29"/>
      <c r="L416" s="29"/>
      <c r="M416" s="29"/>
      <c r="N416" s="29"/>
      <c r="O416" s="38"/>
      <c r="P416" s="3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</row>
    <row r="417" spans="1:31">
      <c r="A417" s="38"/>
      <c r="B417" s="38"/>
      <c r="C417" s="38"/>
      <c r="D417" s="38"/>
      <c r="E417" s="32"/>
      <c r="F417" s="32"/>
      <c r="G417" s="32"/>
      <c r="H417" s="32"/>
      <c r="I417" s="32"/>
      <c r="J417" s="32"/>
      <c r="K417" s="29"/>
      <c r="L417" s="29"/>
      <c r="M417" s="29"/>
      <c r="N417" s="29"/>
      <c r="O417" s="38"/>
      <c r="P417" s="3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</row>
    <row r="418" spans="1:31">
      <c r="A418" s="38"/>
      <c r="B418" s="38"/>
      <c r="C418" s="38"/>
      <c r="D418" s="38"/>
      <c r="E418" s="32"/>
      <c r="F418" s="32"/>
      <c r="G418" s="32"/>
      <c r="H418" s="32"/>
      <c r="I418" s="32"/>
      <c r="J418" s="32"/>
      <c r="K418" s="29"/>
      <c r="L418" s="29"/>
      <c r="M418" s="29"/>
      <c r="N418" s="29"/>
      <c r="O418" s="38"/>
      <c r="P418" s="3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</row>
    <row r="419" spans="1:31">
      <c r="A419" s="38"/>
      <c r="B419" s="38"/>
      <c r="C419" s="38"/>
      <c r="D419" s="38"/>
      <c r="E419" s="32"/>
      <c r="F419" s="32"/>
      <c r="G419" s="32"/>
      <c r="H419" s="32"/>
      <c r="I419" s="32"/>
      <c r="J419" s="32"/>
      <c r="K419" s="29"/>
      <c r="L419" s="29"/>
      <c r="M419" s="29"/>
      <c r="N419" s="29"/>
      <c r="O419" s="38"/>
      <c r="P419" s="3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</row>
    <row r="420" spans="1:31">
      <c r="A420" s="38"/>
      <c r="B420" s="38"/>
      <c r="C420" s="38"/>
      <c r="D420" s="38"/>
      <c r="E420" s="32"/>
      <c r="F420" s="32"/>
      <c r="G420" s="32"/>
      <c r="H420" s="32"/>
      <c r="I420" s="32"/>
      <c r="J420" s="32"/>
      <c r="K420" s="29"/>
      <c r="L420" s="29"/>
      <c r="M420" s="29"/>
      <c r="N420" s="29"/>
      <c r="O420" s="38"/>
      <c r="P420" s="3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</row>
    <row r="421" spans="1:31">
      <c r="A421" s="38"/>
      <c r="B421" s="38"/>
      <c r="C421" s="38"/>
      <c r="D421" s="38"/>
      <c r="E421" s="32"/>
      <c r="F421" s="32"/>
      <c r="G421" s="32"/>
      <c r="H421" s="32"/>
      <c r="I421" s="32"/>
      <c r="J421" s="32"/>
      <c r="K421" s="29"/>
      <c r="L421" s="29"/>
      <c r="M421" s="29"/>
      <c r="N421" s="29"/>
      <c r="O421" s="38"/>
      <c r="P421" s="3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</row>
    <row r="422" spans="1:31">
      <c r="A422" s="38"/>
      <c r="B422" s="38"/>
      <c r="C422" s="38"/>
      <c r="D422" s="38"/>
      <c r="E422" s="32"/>
      <c r="F422" s="32"/>
      <c r="G422" s="32"/>
      <c r="H422" s="32"/>
      <c r="I422" s="32"/>
      <c r="J422" s="32"/>
      <c r="K422" s="29"/>
      <c r="L422" s="29"/>
      <c r="M422" s="29"/>
      <c r="N422" s="29"/>
      <c r="O422" s="38"/>
      <c r="P422" s="3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</row>
    <row r="423" spans="1:31">
      <c r="A423" s="38"/>
      <c r="B423" s="38"/>
      <c r="C423" s="38"/>
      <c r="D423" s="38"/>
      <c r="E423" s="32"/>
      <c r="F423" s="32"/>
      <c r="G423" s="32"/>
      <c r="H423" s="32"/>
      <c r="I423" s="32"/>
      <c r="J423" s="32"/>
      <c r="K423" s="29"/>
      <c r="L423" s="29"/>
      <c r="M423" s="29"/>
      <c r="N423" s="29"/>
      <c r="O423" s="38"/>
      <c r="P423" s="3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</row>
    <row r="424" spans="1:31">
      <c r="A424" s="38"/>
      <c r="B424" s="38"/>
      <c r="C424" s="38"/>
      <c r="D424" s="38"/>
      <c r="E424" s="32"/>
      <c r="F424" s="32"/>
      <c r="G424" s="32"/>
      <c r="H424" s="32"/>
      <c r="I424" s="32"/>
      <c r="J424" s="32"/>
      <c r="K424" s="29"/>
      <c r="L424" s="29"/>
      <c r="M424" s="29"/>
      <c r="N424" s="29"/>
      <c r="O424" s="38"/>
      <c r="P424" s="3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</row>
    <row r="425" spans="1:31">
      <c r="A425" s="38"/>
      <c r="B425" s="38"/>
      <c r="C425" s="38"/>
      <c r="D425" s="38"/>
      <c r="E425" s="32"/>
      <c r="F425" s="32"/>
      <c r="G425" s="32"/>
      <c r="H425" s="32"/>
      <c r="I425" s="32"/>
      <c r="J425" s="32"/>
      <c r="K425" s="29"/>
      <c r="L425" s="29"/>
      <c r="M425" s="29"/>
      <c r="N425" s="29"/>
      <c r="O425" s="38"/>
      <c r="P425" s="3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</row>
    <row r="426" spans="1:31">
      <c r="A426" s="38"/>
      <c r="B426" s="38"/>
      <c r="C426" s="38"/>
      <c r="D426" s="38"/>
      <c r="E426" s="32"/>
      <c r="F426" s="32"/>
      <c r="G426" s="32"/>
      <c r="H426" s="32"/>
      <c r="I426" s="32"/>
      <c r="J426" s="32"/>
      <c r="K426" s="29"/>
      <c r="L426" s="29"/>
      <c r="M426" s="29"/>
      <c r="N426" s="29"/>
      <c r="O426" s="38"/>
      <c r="P426" s="3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</row>
    <row r="427" spans="1:31">
      <c r="A427" s="38"/>
      <c r="B427" s="38"/>
      <c r="C427" s="38"/>
      <c r="D427" s="38"/>
      <c r="E427" s="32"/>
      <c r="F427" s="32"/>
      <c r="G427" s="32"/>
      <c r="H427" s="32"/>
      <c r="I427" s="32"/>
      <c r="J427" s="32"/>
      <c r="K427" s="29"/>
      <c r="L427" s="29"/>
      <c r="M427" s="29"/>
      <c r="N427" s="29"/>
      <c r="O427" s="38"/>
      <c r="P427" s="3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</row>
    <row r="428" spans="1:31">
      <c r="A428" s="38"/>
      <c r="B428" s="38"/>
      <c r="C428" s="38"/>
      <c r="D428" s="38"/>
      <c r="E428" s="32"/>
      <c r="F428" s="32"/>
      <c r="G428" s="32"/>
      <c r="H428" s="32"/>
      <c r="I428" s="32"/>
      <c r="J428" s="32"/>
      <c r="K428" s="29"/>
      <c r="L428" s="29"/>
      <c r="M428" s="29"/>
      <c r="N428" s="29"/>
      <c r="O428" s="38"/>
      <c r="P428" s="3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</row>
    <row r="429" spans="1:31">
      <c r="A429" s="38"/>
      <c r="B429" s="38"/>
      <c r="C429" s="38"/>
      <c r="D429" s="38"/>
      <c r="E429" s="32"/>
      <c r="F429" s="32"/>
      <c r="G429" s="32"/>
      <c r="H429" s="32"/>
      <c r="I429" s="32"/>
      <c r="J429" s="32"/>
      <c r="K429" s="29"/>
      <c r="L429" s="29"/>
      <c r="M429" s="29"/>
      <c r="N429" s="29"/>
      <c r="O429" s="38"/>
      <c r="P429" s="3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</row>
    <row r="430" spans="1:31">
      <c r="A430" s="38"/>
      <c r="B430" s="38"/>
      <c r="C430" s="38"/>
      <c r="D430" s="38"/>
      <c r="E430" s="32"/>
      <c r="F430" s="32"/>
      <c r="G430" s="32"/>
      <c r="H430" s="32"/>
      <c r="I430" s="32"/>
      <c r="J430" s="32"/>
      <c r="K430" s="29"/>
      <c r="L430" s="29"/>
      <c r="M430" s="29"/>
      <c r="N430" s="29"/>
      <c r="O430" s="38"/>
      <c r="P430" s="3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</row>
    <row r="431" spans="1:31">
      <c r="A431" s="38"/>
      <c r="B431" s="38"/>
      <c r="C431" s="38"/>
      <c r="D431" s="38"/>
      <c r="E431" s="32"/>
      <c r="F431" s="32"/>
      <c r="G431" s="32"/>
      <c r="H431" s="32"/>
      <c r="I431" s="32"/>
      <c r="J431" s="32"/>
      <c r="K431" s="29"/>
      <c r="L431" s="29"/>
      <c r="M431" s="29"/>
      <c r="N431" s="29"/>
      <c r="O431" s="38"/>
      <c r="P431" s="3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</row>
    <row r="432" spans="1:31">
      <c r="A432" s="38"/>
      <c r="B432" s="38"/>
      <c r="C432" s="38"/>
      <c r="D432" s="38"/>
      <c r="E432" s="32"/>
      <c r="F432" s="32"/>
      <c r="G432" s="32"/>
      <c r="H432" s="32"/>
      <c r="I432" s="32"/>
      <c r="J432" s="32"/>
      <c r="K432" s="29"/>
      <c r="L432" s="29"/>
      <c r="M432" s="29"/>
      <c r="N432" s="29"/>
      <c r="O432" s="38"/>
      <c r="P432" s="3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</row>
    <row r="433" spans="1:31">
      <c r="A433" s="38"/>
      <c r="B433" s="38"/>
      <c r="C433" s="38"/>
      <c r="D433" s="38"/>
      <c r="E433" s="32"/>
      <c r="F433" s="32"/>
      <c r="G433" s="32"/>
      <c r="H433" s="32"/>
      <c r="I433" s="32"/>
      <c r="J433" s="32"/>
      <c r="K433" s="29"/>
      <c r="L433" s="29"/>
      <c r="M433" s="29"/>
      <c r="N433" s="29"/>
      <c r="O433" s="38"/>
      <c r="P433" s="3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</row>
    <row r="434" spans="1:31">
      <c r="A434" s="38"/>
      <c r="B434" s="38"/>
      <c r="C434" s="38"/>
      <c r="D434" s="38"/>
      <c r="E434" s="32"/>
      <c r="F434" s="32"/>
      <c r="G434" s="32"/>
      <c r="H434" s="32"/>
      <c r="I434" s="32"/>
      <c r="J434" s="32"/>
      <c r="K434" s="29"/>
      <c r="L434" s="29"/>
      <c r="M434" s="29"/>
      <c r="N434" s="29"/>
      <c r="O434" s="38"/>
      <c r="P434" s="3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</row>
    <row r="435" spans="1:31">
      <c r="A435" s="38"/>
      <c r="B435" s="38"/>
      <c r="C435" s="38"/>
      <c r="D435" s="38"/>
      <c r="E435" s="32"/>
      <c r="F435" s="32"/>
      <c r="G435" s="32"/>
      <c r="H435" s="32"/>
      <c r="I435" s="32"/>
      <c r="J435" s="32"/>
      <c r="K435" s="29"/>
      <c r="L435" s="29"/>
      <c r="M435" s="29"/>
      <c r="N435" s="29"/>
      <c r="O435" s="38"/>
      <c r="P435" s="3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</row>
    <row r="436" spans="1:31">
      <c r="A436" s="38"/>
      <c r="B436" s="38"/>
      <c r="C436" s="38"/>
      <c r="D436" s="38"/>
      <c r="E436" s="32"/>
      <c r="F436" s="32"/>
      <c r="G436" s="32"/>
      <c r="H436" s="32"/>
      <c r="I436" s="32"/>
      <c r="J436" s="32"/>
      <c r="K436" s="29"/>
      <c r="L436" s="29"/>
      <c r="M436" s="29"/>
      <c r="N436" s="29"/>
      <c r="O436" s="38"/>
      <c r="P436" s="3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</row>
    <row r="437" spans="1:31">
      <c r="A437" s="38"/>
      <c r="B437" s="38"/>
      <c r="C437" s="38"/>
      <c r="D437" s="38"/>
      <c r="E437" s="32"/>
      <c r="F437" s="32"/>
      <c r="G437" s="32"/>
      <c r="H437" s="32"/>
      <c r="I437" s="32"/>
      <c r="J437" s="32"/>
      <c r="K437" s="29"/>
      <c r="L437" s="29"/>
      <c r="M437" s="29"/>
      <c r="N437" s="29"/>
      <c r="O437" s="38"/>
      <c r="P437" s="3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</row>
    <row r="438" spans="1:31">
      <c r="A438" s="38"/>
      <c r="B438" s="38"/>
      <c r="C438" s="38"/>
      <c r="D438" s="38"/>
      <c r="E438" s="32"/>
      <c r="F438" s="32"/>
      <c r="G438" s="32"/>
      <c r="H438" s="32"/>
      <c r="I438" s="32"/>
      <c r="J438" s="32"/>
      <c r="K438" s="29"/>
      <c r="L438" s="29"/>
      <c r="M438" s="29"/>
      <c r="N438" s="29"/>
      <c r="O438" s="38"/>
      <c r="P438" s="3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</row>
    <row r="439" spans="1:31">
      <c r="A439" s="38"/>
      <c r="B439" s="38"/>
      <c r="C439" s="38"/>
      <c r="D439" s="38"/>
      <c r="E439" s="32"/>
      <c r="F439" s="32"/>
      <c r="G439" s="32"/>
      <c r="H439" s="32"/>
      <c r="I439" s="32"/>
      <c r="J439" s="32"/>
      <c r="K439" s="29"/>
      <c r="L439" s="29"/>
      <c r="M439" s="29"/>
      <c r="N439" s="29"/>
      <c r="O439" s="38"/>
      <c r="P439" s="3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</row>
    <row r="440" spans="1:31">
      <c r="A440" s="38"/>
      <c r="B440" s="38"/>
      <c r="C440" s="38"/>
      <c r="D440" s="38"/>
      <c r="E440" s="32"/>
      <c r="F440" s="32"/>
      <c r="G440" s="32"/>
      <c r="H440" s="32"/>
      <c r="I440" s="32"/>
      <c r="J440" s="32"/>
      <c r="K440" s="29"/>
      <c r="L440" s="29"/>
      <c r="M440" s="29"/>
      <c r="N440" s="29"/>
      <c r="O440" s="38"/>
      <c r="P440" s="3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</row>
    <row r="441" spans="1:31">
      <c r="A441" s="38"/>
      <c r="B441" s="38"/>
      <c r="C441" s="38"/>
      <c r="D441" s="38"/>
      <c r="E441" s="32"/>
      <c r="F441" s="32"/>
      <c r="G441" s="32"/>
      <c r="H441" s="32"/>
      <c r="I441" s="32"/>
      <c r="J441" s="32"/>
      <c r="K441" s="29"/>
      <c r="L441" s="29"/>
      <c r="M441" s="29"/>
      <c r="N441" s="29"/>
      <c r="O441" s="38"/>
      <c r="P441" s="3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</row>
    <row r="442" spans="1:31">
      <c r="A442" s="38"/>
      <c r="B442" s="38"/>
      <c r="C442" s="38"/>
      <c r="D442" s="38"/>
      <c r="E442" s="32"/>
      <c r="F442" s="32"/>
      <c r="G442" s="32"/>
      <c r="H442" s="32"/>
      <c r="I442" s="32"/>
      <c r="J442" s="32"/>
      <c r="K442" s="29"/>
      <c r="L442" s="29"/>
      <c r="M442" s="29"/>
      <c r="N442" s="29"/>
      <c r="O442" s="38"/>
      <c r="P442" s="3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</row>
    <row r="443" spans="1:31">
      <c r="A443" s="38"/>
      <c r="B443" s="38"/>
      <c r="C443" s="38"/>
      <c r="D443" s="38"/>
      <c r="E443" s="32"/>
      <c r="F443" s="32"/>
      <c r="G443" s="32"/>
      <c r="H443" s="32"/>
      <c r="I443" s="32"/>
      <c r="J443" s="32"/>
      <c r="K443" s="29"/>
      <c r="L443" s="29"/>
      <c r="M443" s="29"/>
      <c r="N443" s="29"/>
      <c r="O443" s="38"/>
      <c r="P443" s="3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</row>
    <row r="444" spans="1:31">
      <c r="A444" s="38"/>
      <c r="B444" s="38"/>
      <c r="C444" s="38"/>
      <c r="D444" s="38"/>
      <c r="E444" s="32"/>
      <c r="F444" s="32"/>
      <c r="G444" s="32"/>
      <c r="H444" s="32"/>
      <c r="I444" s="32"/>
      <c r="J444" s="32"/>
      <c r="K444" s="29"/>
      <c r="L444" s="29"/>
      <c r="M444" s="29"/>
      <c r="N444" s="29"/>
      <c r="O444" s="38"/>
      <c r="P444" s="3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</row>
    <row r="445" spans="1:31">
      <c r="A445" s="38"/>
      <c r="B445" s="38"/>
      <c r="C445" s="38"/>
      <c r="D445" s="38"/>
      <c r="E445" s="32"/>
      <c r="F445" s="32"/>
      <c r="G445" s="32"/>
      <c r="H445" s="32"/>
      <c r="I445" s="32"/>
      <c r="J445" s="32"/>
      <c r="K445" s="29"/>
      <c r="L445" s="29"/>
      <c r="M445" s="29"/>
      <c r="N445" s="29"/>
      <c r="O445" s="38"/>
      <c r="P445" s="3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</row>
    <row r="446" spans="1:31">
      <c r="A446" s="38"/>
      <c r="B446" s="38"/>
      <c r="C446" s="38"/>
      <c r="D446" s="38"/>
      <c r="E446" s="32"/>
      <c r="F446" s="32"/>
      <c r="G446" s="32"/>
      <c r="H446" s="32"/>
      <c r="I446" s="32"/>
      <c r="J446" s="32"/>
      <c r="K446" s="29"/>
      <c r="L446" s="29"/>
      <c r="M446" s="29"/>
      <c r="N446" s="29"/>
      <c r="O446" s="38"/>
      <c r="P446" s="3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</row>
    <row r="447" spans="1:31">
      <c r="A447" s="38"/>
      <c r="B447" s="38"/>
      <c r="C447" s="38"/>
      <c r="D447" s="38"/>
      <c r="E447" s="32"/>
      <c r="F447" s="32"/>
      <c r="G447" s="32"/>
      <c r="H447" s="32"/>
      <c r="I447" s="32"/>
      <c r="J447" s="32"/>
      <c r="K447" s="29"/>
      <c r="L447" s="29"/>
      <c r="M447" s="29"/>
      <c r="N447" s="29"/>
      <c r="O447" s="38"/>
      <c r="P447" s="3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</row>
    <row r="448" spans="1:31">
      <c r="A448" s="38"/>
      <c r="B448" s="38"/>
      <c r="C448" s="38"/>
      <c r="D448" s="38"/>
      <c r="E448" s="32"/>
      <c r="F448" s="32"/>
      <c r="G448" s="32"/>
      <c r="H448" s="32"/>
      <c r="I448" s="32"/>
      <c r="J448" s="32"/>
      <c r="K448" s="29"/>
      <c r="L448" s="29"/>
      <c r="M448" s="29"/>
      <c r="N448" s="29"/>
      <c r="O448" s="38"/>
      <c r="P448" s="3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</row>
    <row r="449" spans="1:31">
      <c r="A449" s="38"/>
      <c r="B449" s="38"/>
      <c r="C449" s="38"/>
      <c r="D449" s="38"/>
      <c r="E449" s="32"/>
      <c r="F449" s="32"/>
      <c r="G449" s="32"/>
      <c r="H449" s="32"/>
      <c r="I449" s="32"/>
      <c r="J449" s="32"/>
      <c r="K449" s="29"/>
      <c r="L449" s="29"/>
      <c r="M449" s="29"/>
      <c r="N449" s="29"/>
      <c r="O449" s="38"/>
      <c r="P449" s="3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</row>
    <row r="450" spans="1:31">
      <c r="A450" s="38"/>
      <c r="B450" s="38"/>
      <c r="C450" s="38"/>
      <c r="D450" s="38"/>
      <c r="E450" s="32"/>
      <c r="F450" s="32"/>
      <c r="G450" s="32"/>
      <c r="H450" s="32"/>
      <c r="I450" s="32"/>
      <c r="J450" s="32"/>
      <c r="K450" s="29"/>
      <c r="L450" s="29"/>
      <c r="M450" s="29"/>
      <c r="N450" s="29"/>
      <c r="O450" s="38"/>
      <c r="P450" s="3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</row>
    <row r="451" spans="1:31">
      <c r="A451" s="38"/>
      <c r="B451" s="38"/>
      <c r="C451" s="38"/>
      <c r="D451" s="38"/>
      <c r="E451" s="32"/>
      <c r="F451" s="32"/>
      <c r="G451" s="32"/>
      <c r="H451" s="32"/>
      <c r="I451" s="32"/>
      <c r="J451" s="32"/>
      <c r="K451" s="29"/>
      <c r="L451" s="29"/>
      <c r="M451" s="29"/>
      <c r="N451" s="29"/>
      <c r="O451" s="38"/>
      <c r="P451" s="3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</row>
    <row r="452" spans="1:31">
      <c r="A452" s="38"/>
      <c r="B452" s="38"/>
      <c r="C452" s="38"/>
      <c r="D452" s="38"/>
      <c r="E452" s="32"/>
      <c r="F452" s="32"/>
      <c r="G452" s="32"/>
      <c r="H452" s="32"/>
      <c r="I452" s="32"/>
      <c r="J452" s="32"/>
      <c r="K452" s="29"/>
      <c r="L452" s="29"/>
      <c r="M452" s="29"/>
      <c r="N452" s="29"/>
      <c r="O452" s="38"/>
      <c r="P452" s="3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</row>
    <row r="453" spans="1:31">
      <c r="A453" s="38"/>
      <c r="B453" s="38"/>
      <c r="C453" s="38"/>
      <c r="D453" s="38"/>
      <c r="E453" s="32"/>
      <c r="F453" s="32"/>
      <c r="G453" s="32"/>
      <c r="H453" s="32"/>
      <c r="I453" s="32"/>
      <c r="J453" s="32"/>
      <c r="K453" s="29"/>
      <c r="L453" s="29"/>
      <c r="M453" s="29"/>
      <c r="N453" s="29"/>
      <c r="O453" s="38"/>
      <c r="P453" s="3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</row>
    <row r="454" spans="1:31">
      <c r="A454" s="38"/>
      <c r="B454" s="38"/>
      <c r="C454" s="38"/>
      <c r="D454" s="38"/>
      <c r="E454" s="32"/>
      <c r="F454" s="32"/>
      <c r="G454" s="32"/>
      <c r="H454" s="32"/>
      <c r="I454" s="32"/>
      <c r="J454" s="32"/>
      <c r="K454" s="29"/>
      <c r="L454" s="29"/>
      <c r="M454" s="29"/>
      <c r="N454" s="29"/>
      <c r="O454" s="38"/>
      <c r="P454" s="3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</row>
    <row r="455" spans="1:31">
      <c r="A455" s="38"/>
      <c r="B455" s="38"/>
      <c r="C455" s="38"/>
      <c r="D455" s="38"/>
      <c r="E455" s="32"/>
      <c r="F455" s="32"/>
      <c r="G455" s="32"/>
      <c r="H455" s="32"/>
      <c r="I455" s="32"/>
      <c r="J455" s="32"/>
      <c r="K455" s="29"/>
      <c r="L455" s="29"/>
      <c r="M455" s="29"/>
      <c r="N455" s="29"/>
      <c r="O455" s="38"/>
      <c r="P455" s="3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</row>
    <row r="456" spans="1:31">
      <c r="A456" s="38"/>
      <c r="B456" s="38"/>
      <c r="C456" s="38"/>
      <c r="D456" s="38"/>
      <c r="E456" s="32"/>
      <c r="F456" s="32"/>
      <c r="G456" s="32"/>
      <c r="H456" s="32"/>
      <c r="I456" s="32"/>
      <c r="J456" s="32"/>
      <c r="K456" s="29"/>
      <c r="L456" s="29"/>
      <c r="M456" s="29"/>
      <c r="N456" s="29"/>
      <c r="O456" s="38"/>
      <c r="P456" s="3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</row>
    <row r="457" spans="1:31">
      <c r="A457" s="38"/>
      <c r="B457" s="38"/>
      <c r="C457" s="38"/>
      <c r="D457" s="38"/>
      <c r="E457" s="32"/>
      <c r="F457" s="32"/>
      <c r="G457" s="32"/>
      <c r="H457" s="32"/>
      <c r="I457" s="32"/>
      <c r="J457" s="32"/>
      <c r="K457" s="29"/>
      <c r="L457" s="29"/>
      <c r="M457" s="29"/>
      <c r="N457" s="29"/>
      <c r="O457" s="38"/>
      <c r="P457" s="3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</row>
    <row r="458" spans="1:31">
      <c r="A458" s="38"/>
      <c r="B458" s="38"/>
      <c r="C458" s="38"/>
      <c r="D458" s="38"/>
      <c r="E458" s="32"/>
      <c r="F458" s="32"/>
      <c r="G458" s="32"/>
      <c r="H458" s="32"/>
      <c r="I458" s="32"/>
      <c r="J458" s="32"/>
      <c r="K458" s="29"/>
      <c r="L458" s="29"/>
      <c r="M458" s="29"/>
      <c r="N458" s="29"/>
      <c r="O458" s="38"/>
      <c r="P458" s="3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</row>
    <row r="459" spans="1:31">
      <c r="A459" s="38"/>
      <c r="B459" s="38"/>
      <c r="C459" s="38"/>
      <c r="D459" s="38"/>
      <c r="E459" s="32"/>
      <c r="F459" s="32"/>
      <c r="G459" s="32"/>
      <c r="H459" s="32"/>
      <c r="I459" s="32"/>
      <c r="J459" s="32"/>
      <c r="K459" s="29"/>
      <c r="L459" s="29"/>
      <c r="M459" s="29"/>
      <c r="N459" s="29"/>
      <c r="O459" s="38"/>
      <c r="P459" s="3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</row>
    <row r="460" spans="1:31">
      <c r="A460" s="38"/>
      <c r="B460" s="38"/>
      <c r="C460" s="38"/>
      <c r="D460" s="38"/>
      <c r="E460" s="32"/>
      <c r="F460" s="32"/>
      <c r="G460" s="32"/>
      <c r="H460" s="32"/>
      <c r="I460" s="32"/>
      <c r="J460" s="32"/>
      <c r="K460" s="29"/>
      <c r="L460" s="29"/>
      <c r="M460" s="29"/>
      <c r="N460" s="29"/>
      <c r="O460" s="38"/>
      <c r="P460" s="3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</row>
    <row r="461" spans="1:31">
      <c r="A461" s="38"/>
      <c r="B461" s="38"/>
      <c r="C461" s="38"/>
      <c r="D461" s="38"/>
      <c r="E461" s="32"/>
      <c r="F461" s="32"/>
      <c r="G461" s="32"/>
      <c r="H461" s="32"/>
      <c r="I461" s="32"/>
      <c r="J461" s="32"/>
      <c r="K461" s="29"/>
      <c r="L461" s="29"/>
      <c r="M461" s="29"/>
      <c r="N461" s="29"/>
      <c r="O461" s="38"/>
      <c r="P461" s="3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</row>
    <row r="462" spans="1:31">
      <c r="A462" s="38"/>
      <c r="B462" s="38"/>
      <c r="C462" s="38"/>
      <c r="D462" s="38"/>
      <c r="E462" s="32"/>
      <c r="F462" s="32"/>
      <c r="G462" s="32"/>
      <c r="H462" s="32"/>
      <c r="I462" s="32"/>
      <c r="J462" s="32"/>
      <c r="K462" s="29"/>
      <c r="L462" s="29"/>
      <c r="M462" s="29"/>
      <c r="N462" s="29"/>
      <c r="O462" s="38"/>
      <c r="P462" s="3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</row>
    <row r="463" spans="1:31">
      <c r="A463" s="38"/>
      <c r="B463" s="38"/>
      <c r="C463" s="38"/>
      <c r="D463" s="38"/>
      <c r="E463" s="32"/>
      <c r="F463" s="32"/>
      <c r="G463" s="32"/>
      <c r="H463" s="32"/>
      <c r="I463" s="32"/>
      <c r="J463" s="32"/>
      <c r="K463" s="29"/>
      <c r="L463" s="29"/>
      <c r="M463" s="29"/>
      <c r="N463" s="29"/>
      <c r="O463" s="38"/>
      <c r="P463" s="3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</row>
    <row r="464" spans="1:31">
      <c r="A464" s="38"/>
      <c r="B464" s="38"/>
      <c r="C464" s="38"/>
      <c r="D464" s="38"/>
      <c r="E464" s="32"/>
      <c r="F464" s="32"/>
      <c r="G464" s="32"/>
      <c r="H464" s="32"/>
      <c r="I464" s="32"/>
      <c r="J464" s="32"/>
      <c r="K464" s="29"/>
      <c r="L464" s="29"/>
      <c r="M464" s="29"/>
      <c r="N464" s="29"/>
      <c r="O464" s="38"/>
      <c r="P464" s="3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</row>
    <row r="465" spans="1:31">
      <c r="A465" s="38"/>
      <c r="B465" s="38"/>
      <c r="C465" s="38"/>
      <c r="D465" s="38"/>
      <c r="E465" s="32"/>
      <c r="F465" s="32"/>
      <c r="G465" s="32"/>
      <c r="H465" s="32"/>
      <c r="I465" s="32"/>
      <c r="J465" s="32"/>
      <c r="K465" s="29"/>
      <c r="L465" s="29"/>
      <c r="M465" s="29"/>
      <c r="N465" s="29"/>
      <c r="O465" s="38"/>
      <c r="P465" s="3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</row>
    <row r="466" spans="1:31">
      <c r="A466" s="38"/>
      <c r="B466" s="38"/>
      <c r="C466" s="38"/>
      <c r="D466" s="38"/>
      <c r="E466" s="32"/>
      <c r="F466" s="32"/>
      <c r="G466" s="32"/>
      <c r="H466" s="32"/>
      <c r="I466" s="32"/>
      <c r="J466" s="32"/>
      <c r="K466" s="29"/>
      <c r="L466" s="29"/>
      <c r="M466" s="29"/>
      <c r="N466" s="29"/>
      <c r="O466" s="38"/>
      <c r="P466" s="3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</row>
    <row r="467" spans="1:31">
      <c r="A467" s="38"/>
      <c r="B467" s="38"/>
      <c r="C467" s="38"/>
      <c r="D467" s="38"/>
      <c r="E467" s="32"/>
      <c r="F467" s="32"/>
      <c r="G467" s="32"/>
      <c r="H467" s="32"/>
      <c r="I467" s="32"/>
      <c r="J467" s="32"/>
      <c r="K467" s="29"/>
      <c r="L467" s="29"/>
      <c r="M467" s="29"/>
      <c r="N467" s="29"/>
      <c r="O467" s="38"/>
      <c r="P467" s="3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</row>
    <row r="468" spans="1:31">
      <c r="A468" s="38"/>
      <c r="B468" s="38"/>
      <c r="C468" s="38"/>
      <c r="D468" s="38"/>
      <c r="E468" s="32"/>
      <c r="F468" s="32"/>
      <c r="G468" s="32"/>
      <c r="H468" s="32"/>
      <c r="I468" s="32"/>
      <c r="J468" s="32"/>
      <c r="K468" s="29"/>
      <c r="L468" s="29"/>
      <c r="M468" s="29"/>
      <c r="N468" s="29"/>
      <c r="O468" s="38"/>
      <c r="P468" s="3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</row>
    <row r="469" spans="1:31">
      <c r="A469" s="38"/>
      <c r="B469" s="38"/>
      <c r="C469" s="38"/>
      <c r="D469" s="38"/>
      <c r="E469" s="32"/>
      <c r="F469" s="32"/>
      <c r="G469" s="32"/>
      <c r="H469" s="32"/>
      <c r="I469" s="32"/>
      <c r="J469" s="32"/>
      <c r="K469" s="29"/>
      <c r="L469" s="29"/>
      <c r="M469" s="29"/>
      <c r="N469" s="29"/>
      <c r="O469" s="38"/>
      <c r="P469" s="3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</row>
    <row r="470" spans="1:31">
      <c r="A470" s="38"/>
      <c r="B470" s="38"/>
      <c r="C470" s="38"/>
      <c r="D470" s="38"/>
      <c r="E470" s="32"/>
      <c r="F470" s="32"/>
      <c r="G470" s="32"/>
      <c r="H470" s="32"/>
      <c r="I470" s="32"/>
      <c r="J470" s="32"/>
      <c r="K470" s="29"/>
      <c r="L470" s="29"/>
      <c r="M470" s="29"/>
      <c r="N470" s="29"/>
      <c r="O470" s="38"/>
      <c r="P470" s="3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</row>
    <row r="471" spans="1:31">
      <c r="A471" s="38"/>
      <c r="B471" s="38"/>
      <c r="C471" s="38"/>
      <c r="D471" s="38"/>
      <c r="E471" s="32"/>
      <c r="F471" s="32"/>
      <c r="G471" s="32"/>
      <c r="H471" s="32"/>
      <c r="I471" s="32"/>
      <c r="J471" s="32"/>
      <c r="K471" s="29"/>
      <c r="L471" s="29"/>
      <c r="M471" s="29"/>
      <c r="N471" s="29"/>
      <c r="O471" s="38"/>
      <c r="P471" s="3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</row>
    <row r="472" spans="1:31">
      <c r="A472" s="38"/>
      <c r="B472" s="38"/>
      <c r="C472" s="38"/>
      <c r="D472" s="38"/>
      <c r="E472" s="32"/>
      <c r="F472" s="32"/>
      <c r="G472" s="32"/>
      <c r="H472" s="32"/>
      <c r="I472" s="32"/>
      <c r="J472" s="32"/>
      <c r="K472" s="29"/>
      <c r="L472" s="29"/>
      <c r="M472" s="29"/>
      <c r="N472" s="29"/>
      <c r="O472" s="38"/>
      <c r="P472" s="3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</row>
    <row r="473" spans="1:31">
      <c r="A473" s="38"/>
      <c r="B473" s="38"/>
      <c r="C473" s="38"/>
      <c r="D473" s="38"/>
      <c r="E473" s="32"/>
      <c r="F473" s="32"/>
      <c r="G473" s="32"/>
      <c r="H473" s="32"/>
      <c r="I473" s="32"/>
      <c r="J473" s="32"/>
      <c r="K473" s="29"/>
      <c r="L473" s="29"/>
      <c r="M473" s="29"/>
      <c r="N473" s="29"/>
      <c r="O473" s="38"/>
      <c r="P473" s="3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</row>
    <row r="474" spans="1:31">
      <c r="A474" s="38"/>
      <c r="B474" s="38"/>
      <c r="C474" s="38"/>
      <c r="D474" s="38"/>
      <c r="E474" s="32"/>
      <c r="F474" s="32"/>
      <c r="G474" s="32"/>
      <c r="H474" s="32"/>
      <c r="I474" s="32"/>
      <c r="J474" s="32"/>
      <c r="K474" s="29"/>
      <c r="L474" s="29"/>
      <c r="M474" s="29"/>
      <c r="N474" s="29"/>
      <c r="O474" s="38"/>
      <c r="P474" s="3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</row>
    <row r="475" spans="1:31">
      <c r="A475" s="38"/>
      <c r="B475" s="38"/>
      <c r="C475" s="38"/>
      <c r="D475" s="38"/>
      <c r="E475" s="32"/>
      <c r="F475" s="32"/>
      <c r="G475" s="32"/>
      <c r="H475" s="32"/>
      <c r="I475" s="32"/>
      <c r="J475" s="32"/>
      <c r="K475" s="29"/>
      <c r="L475" s="29"/>
      <c r="M475" s="29"/>
      <c r="N475" s="29"/>
      <c r="O475" s="38"/>
      <c r="P475" s="3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</row>
    <row r="476" spans="1:31">
      <c r="A476" s="38"/>
      <c r="B476" s="38"/>
      <c r="C476" s="38"/>
      <c r="D476" s="38"/>
      <c r="E476" s="32"/>
      <c r="F476" s="32"/>
      <c r="G476" s="32"/>
      <c r="H476" s="32"/>
      <c r="I476" s="32"/>
      <c r="J476" s="32"/>
      <c r="K476" s="29"/>
      <c r="L476" s="29"/>
      <c r="M476" s="29"/>
      <c r="N476" s="29"/>
      <c r="O476" s="38"/>
      <c r="P476" s="3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</row>
    <row r="477" spans="1:31">
      <c r="A477" s="38"/>
      <c r="B477" s="38"/>
      <c r="C477" s="38"/>
      <c r="D477" s="38"/>
      <c r="E477" s="32"/>
      <c r="F477" s="32"/>
      <c r="G477" s="32"/>
      <c r="H477" s="32"/>
      <c r="I477" s="32"/>
      <c r="J477" s="32"/>
      <c r="K477" s="29"/>
      <c r="L477" s="29"/>
      <c r="M477" s="29"/>
      <c r="N477" s="29"/>
      <c r="O477" s="38"/>
      <c r="P477" s="3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</row>
    <row r="478" spans="1:31">
      <c r="A478" s="38"/>
      <c r="B478" s="38"/>
      <c r="C478" s="38"/>
      <c r="D478" s="38"/>
      <c r="E478" s="32"/>
      <c r="F478" s="32"/>
      <c r="G478" s="32"/>
      <c r="H478" s="32"/>
      <c r="I478" s="32"/>
      <c r="J478" s="32"/>
      <c r="K478" s="29"/>
      <c r="L478" s="29"/>
      <c r="M478" s="29"/>
      <c r="N478" s="29"/>
      <c r="O478" s="38"/>
      <c r="P478" s="3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</row>
    <row r="479" spans="1:31">
      <c r="A479" s="38"/>
      <c r="B479" s="38"/>
      <c r="C479" s="38"/>
      <c r="D479" s="38"/>
      <c r="E479" s="32"/>
      <c r="F479" s="32"/>
      <c r="G479" s="32"/>
      <c r="H479" s="32"/>
      <c r="I479" s="32"/>
      <c r="J479" s="32"/>
      <c r="K479" s="29"/>
      <c r="L479" s="29"/>
      <c r="M479" s="29"/>
      <c r="N479" s="29"/>
      <c r="O479" s="38"/>
      <c r="P479" s="3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</row>
    <row r="480" spans="1:31">
      <c r="A480" s="38"/>
      <c r="B480" s="38"/>
      <c r="C480" s="38"/>
      <c r="D480" s="38"/>
      <c r="E480" s="32"/>
      <c r="F480" s="32"/>
      <c r="G480" s="32"/>
      <c r="H480" s="32"/>
      <c r="I480" s="32"/>
      <c r="J480" s="32"/>
      <c r="K480" s="29"/>
      <c r="L480" s="29"/>
      <c r="M480" s="29"/>
      <c r="N480" s="29"/>
      <c r="O480" s="38"/>
      <c r="P480" s="3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</row>
    <row r="481" spans="1:31">
      <c r="A481" s="38"/>
      <c r="B481" s="38"/>
      <c r="C481" s="38"/>
      <c r="D481" s="38"/>
      <c r="E481" s="32"/>
      <c r="F481" s="32"/>
      <c r="G481" s="32"/>
      <c r="H481" s="32"/>
      <c r="I481" s="32"/>
      <c r="J481" s="32"/>
      <c r="K481" s="29"/>
      <c r="L481" s="29"/>
      <c r="M481" s="29"/>
      <c r="N481" s="29"/>
      <c r="O481" s="38"/>
      <c r="P481" s="3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</row>
    <row r="482" spans="1:31">
      <c r="A482" s="38"/>
      <c r="B482" s="38"/>
      <c r="C482" s="38"/>
      <c r="D482" s="38"/>
      <c r="E482" s="32"/>
      <c r="F482" s="32"/>
      <c r="G482" s="32"/>
      <c r="H482" s="32"/>
      <c r="I482" s="32"/>
      <c r="J482" s="32"/>
      <c r="K482" s="29"/>
      <c r="L482" s="29"/>
      <c r="M482" s="29"/>
      <c r="N482" s="29"/>
      <c r="O482" s="38"/>
      <c r="P482" s="3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</row>
    <row r="483" spans="1:31">
      <c r="A483" s="38"/>
      <c r="B483" s="38"/>
      <c r="C483" s="38"/>
      <c r="D483" s="38"/>
      <c r="E483" s="32"/>
      <c r="F483" s="32"/>
      <c r="G483" s="32"/>
      <c r="H483" s="32"/>
      <c r="I483" s="32"/>
      <c r="J483" s="32"/>
      <c r="K483" s="29"/>
      <c r="L483" s="29"/>
      <c r="M483" s="29"/>
      <c r="N483" s="29"/>
      <c r="O483" s="38"/>
      <c r="P483" s="3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</row>
    <row r="484" spans="1:31">
      <c r="A484" s="38"/>
      <c r="B484" s="38"/>
      <c r="C484" s="38"/>
      <c r="D484" s="38"/>
      <c r="E484" s="32"/>
      <c r="F484" s="32"/>
      <c r="G484" s="32"/>
      <c r="H484" s="32"/>
      <c r="I484" s="32"/>
      <c r="J484" s="32"/>
      <c r="K484" s="29"/>
      <c r="L484" s="29"/>
      <c r="M484" s="29"/>
      <c r="N484" s="29"/>
      <c r="O484" s="38"/>
      <c r="P484" s="3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</row>
    <row r="485" spans="1:31">
      <c r="A485" s="38"/>
      <c r="B485" s="38"/>
      <c r="C485" s="38"/>
      <c r="D485" s="38"/>
      <c r="E485" s="32"/>
      <c r="F485" s="32"/>
      <c r="G485" s="32"/>
      <c r="H485" s="32"/>
      <c r="I485" s="32"/>
      <c r="J485" s="32"/>
      <c r="K485" s="29"/>
      <c r="L485" s="29"/>
      <c r="M485" s="29"/>
      <c r="N485" s="29"/>
      <c r="O485" s="38"/>
      <c r="P485" s="3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</row>
    <row r="486" spans="1:31">
      <c r="A486" s="38"/>
      <c r="B486" s="38"/>
      <c r="C486" s="38"/>
      <c r="D486" s="38"/>
      <c r="E486" s="32"/>
      <c r="F486" s="32"/>
      <c r="G486" s="32"/>
      <c r="H486" s="32"/>
      <c r="I486" s="32"/>
      <c r="J486" s="32"/>
      <c r="K486" s="29"/>
      <c r="L486" s="29"/>
      <c r="M486" s="29"/>
      <c r="N486" s="29"/>
      <c r="O486" s="38"/>
      <c r="P486" s="3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</row>
    <row r="487" spans="1:31">
      <c r="A487" s="38"/>
      <c r="B487" s="38"/>
      <c r="C487" s="38"/>
      <c r="D487" s="38"/>
      <c r="E487" s="32"/>
      <c r="F487" s="32"/>
      <c r="G487" s="32"/>
      <c r="H487" s="32"/>
      <c r="I487" s="32"/>
      <c r="J487" s="32"/>
      <c r="K487" s="29"/>
      <c r="L487" s="29"/>
      <c r="M487" s="29"/>
      <c r="N487" s="29"/>
      <c r="O487" s="38"/>
      <c r="P487" s="3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</row>
    <row r="488" spans="1:31">
      <c r="A488" s="38"/>
      <c r="B488" s="38"/>
      <c r="C488" s="38"/>
      <c r="D488" s="38"/>
      <c r="E488" s="32"/>
      <c r="F488" s="32"/>
      <c r="G488" s="32"/>
      <c r="H488" s="32"/>
      <c r="I488" s="32"/>
      <c r="J488" s="32"/>
      <c r="K488" s="29"/>
      <c r="L488" s="29"/>
      <c r="M488" s="29"/>
      <c r="N488" s="29"/>
      <c r="O488" s="38"/>
      <c r="P488" s="3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</row>
    <row r="489" spans="1:31">
      <c r="A489" s="38"/>
      <c r="B489" s="38"/>
      <c r="C489" s="38"/>
      <c r="D489" s="38"/>
      <c r="E489" s="32"/>
      <c r="F489" s="32"/>
      <c r="G489" s="32"/>
      <c r="H489" s="32"/>
      <c r="I489" s="32"/>
      <c r="J489" s="32"/>
      <c r="K489" s="29"/>
      <c r="L489" s="29"/>
      <c r="M489" s="29"/>
      <c r="N489" s="29"/>
      <c r="O489" s="38"/>
      <c r="P489" s="3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</row>
    <row r="490" spans="1:31">
      <c r="A490" s="38"/>
      <c r="B490" s="38"/>
      <c r="C490" s="38"/>
      <c r="D490" s="38"/>
      <c r="E490" s="32"/>
      <c r="F490" s="32"/>
      <c r="G490" s="32"/>
      <c r="H490" s="32"/>
      <c r="I490" s="32"/>
      <c r="J490" s="32"/>
      <c r="K490" s="29"/>
      <c r="L490" s="29"/>
      <c r="M490" s="29"/>
      <c r="N490" s="29"/>
      <c r="O490" s="38"/>
      <c r="P490" s="3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</row>
    <row r="491" spans="1:31">
      <c r="A491" s="38"/>
      <c r="B491" s="38"/>
      <c r="C491" s="38"/>
      <c r="D491" s="38"/>
      <c r="E491" s="32"/>
      <c r="F491" s="32"/>
      <c r="G491" s="32"/>
      <c r="H491" s="32"/>
      <c r="I491" s="32"/>
      <c r="J491" s="32"/>
      <c r="K491" s="29"/>
      <c r="L491" s="29"/>
      <c r="M491" s="29"/>
      <c r="N491" s="29"/>
      <c r="O491" s="38"/>
      <c r="P491" s="3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</row>
    <row r="492" spans="1:31">
      <c r="A492" s="38"/>
      <c r="B492" s="38"/>
      <c r="C492" s="38"/>
      <c r="D492" s="38"/>
      <c r="E492" s="32"/>
      <c r="F492" s="32"/>
      <c r="G492" s="32"/>
      <c r="H492" s="32"/>
      <c r="I492" s="32"/>
      <c r="J492" s="32"/>
      <c r="K492" s="29"/>
      <c r="L492" s="29"/>
      <c r="M492" s="29"/>
      <c r="N492" s="29"/>
      <c r="O492" s="38"/>
      <c r="P492" s="3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</row>
    <row r="493" spans="1:31">
      <c r="A493" s="38"/>
      <c r="B493" s="38"/>
      <c r="C493" s="38"/>
      <c r="D493" s="38"/>
      <c r="E493" s="32"/>
      <c r="F493" s="32"/>
      <c r="G493" s="32"/>
      <c r="H493" s="32"/>
      <c r="I493" s="32"/>
      <c r="J493" s="32"/>
      <c r="K493" s="29"/>
      <c r="L493" s="29"/>
      <c r="M493" s="29"/>
      <c r="N493" s="29"/>
      <c r="O493" s="38"/>
      <c r="P493" s="3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</row>
    <row r="494" spans="1:31">
      <c r="A494" s="38"/>
      <c r="B494" s="38"/>
      <c r="C494" s="38"/>
      <c r="D494" s="38"/>
      <c r="E494" s="32"/>
      <c r="F494" s="32"/>
      <c r="G494" s="32"/>
      <c r="H494" s="32"/>
      <c r="I494" s="32"/>
      <c r="J494" s="32"/>
      <c r="K494" s="29"/>
      <c r="L494" s="29"/>
      <c r="M494" s="29"/>
      <c r="N494" s="29"/>
      <c r="O494" s="38"/>
      <c r="P494" s="3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</row>
    <row r="495" spans="1:31">
      <c r="A495" s="38"/>
      <c r="B495" s="38"/>
      <c r="C495" s="38"/>
      <c r="D495" s="38"/>
      <c r="E495" s="32"/>
      <c r="F495" s="32"/>
      <c r="G495" s="32"/>
      <c r="H495" s="32"/>
      <c r="I495" s="32"/>
      <c r="J495" s="32"/>
      <c r="K495" s="29"/>
      <c r="L495" s="29"/>
      <c r="M495" s="29"/>
      <c r="N495" s="29"/>
      <c r="O495" s="38"/>
      <c r="P495" s="3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</row>
    <row r="496" spans="1:31">
      <c r="A496" s="38"/>
      <c r="B496" s="38"/>
      <c r="C496" s="38"/>
      <c r="D496" s="38"/>
      <c r="E496" s="32"/>
      <c r="F496" s="32"/>
      <c r="G496" s="32"/>
      <c r="H496" s="32"/>
      <c r="I496" s="32"/>
      <c r="J496" s="32"/>
      <c r="K496" s="29"/>
      <c r="L496" s="29"/>
      <c r="M496" s="29"/>
      <c r="N496" s="29"/>
      <c r="O496" s="38"/>
      <c r="P496" s="3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</row>
    <row r="497" spans="1:31">
      <c r="A497" s="38"/>
      <c r="B497" s="38"/>
      <c r="C497" s="38"/>
      <c r="D497" s="38"/>
      <c r="E497" s="32"/>
      <c r="F497" s="32"/>
      <c r="G497" s="32"/>
      <c r="H497" s="32"/>
      <c r="I497" s="32"/>
      <c r="J497" s="32"/>
      <c r="K497" s="29"/>
      <c r="L497" s="29"/>
      <c r="M497" s="29"/>
      <c r="N497" s="29"/>
      <c r="O497" s="38"/>
      <c r="P497" s="3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</row>
    <row r="498" spans="1:31">
      <c r="A498" s="38"/>
      <c r="B498" s="38"/>
      <c r="C498" s="38"/>
      <c r="D498" s="38"/>
      <c r="E498" s="32"/>
      <c r="F498" s="32"/>
      <c r="G498" s="32"/>
      <c r="H498" s="32"/>
      <c r="I498" s="32"/>
      <c r="J498" s="32"/>
      <c r="K498" s="29"/>
      <c r="L498" s="29"/>
      <c r="M498" s="29"/>
      <c r="N498" s="29"/>
      <c r="O498" s="38"/>
      <c r="P498" s="3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</row>
    <row r="499" spans="1:31">
      <c r="A499" s="38"/>
      <c r="B499" s="38"/>
      <c r="C499" s="38"/>
      <c r="D499" s="38"/>
      <c r="E499" s="32"/>
      <c r="F499" s="32"/>
      <c r="G499" s="32"/>
      <c r="H499" s="32"/>
      <c r="I499" s="32"/>
      <c r="J499" s="32"/>
      <c r="K499" s="29"/>
      <c r="L499" s="29"/>
      <c r="M499" s="29"/>
      <c r="N499" s="29"/>
      <c r="O499" s="38"/>
      <c r="P499" s="3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</row>
    <row r="500" spans="1:31">
      <c r="A500" s="38"/>
      <c r="B500" s="38"/>
      <c r="C500" s="38"/>
      <c r="D500" s="38"/>
      <c r="E500" s="32"/>
      <c r="F500" s="32"/>
      <c r="G500" s="32"/>
      <c r="H500" s="32"/>
      <c r="I500" s="32"/>
      <c r="J500" s="32"/>
      <c r="K500" s="29"/>
      <c r="L500" s="29"/>
      <c r="M500" s="29"/>
      <c r="N500" s="29"/>
      <c r="O500" s="38"/>
      <c r="P500" s="3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</row>
    <row r="501" spans="1:31">
      <c r="A501" s="38"/>
      <c r="B501" s="38"/>
      <c r="C501" s="38"/>
      <c r="D501" s="38"/>
      <c r="E501" s="32"/>
      <c r="F501" s="32"/>
      <c r="G501" s="32"/>
      <c r="H501" s="32"/>
      <c r="I501" s="32"/>
      <c r="J501" s="32"/>
      <c r="K501" s="29"/>
      <c r="L501" s="29"/>
      <c r="M501" s="29"/>
      <c r="N501" s="29"/>
      <c r="O501" s="38"/>
      <c r="P501" s="3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</row>
    <row r="502" spans="1:31">
      <c r="A502" s="38"/>
      <c r="B502" s="38"/>
      <c r="C502" s="38"/>
      <c r="D502" s="38"/>
      <c r="E502" s="32"/>
      <c r="F502" s="32"/>
      <c r="G502" s="32"/>
      <c r="H502" s="32"/>
      <c r="I502" s="32"/>
      <c r="J502" s="32"/>
      <c r="K502" s="29"/>
      <c r="L502" s="29"/>
      <c r="M502" s="29"/>
      <c r="N502" s="29"/>
      <c r="O502" s="38"/>
      <c r="P502" s="3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</row>
    <row r="503" spans="1:31">
      <c r="A503" s="38"/>
      <c r="B503" s="38"/>
      <c r="C503" s="38"/>
      <c r="D503" s="38"/>
      <c r="E503" s="32"/>
      <c r="F503" s="32"/>
      <c r="G503" s="32"/>
      <c r="H503" s="32"/>
      <c r="I503" s="32"/>
      <c r="J503" s="32"/>
      <c r="K503" s="29"/>
      <c r="L503" s="29"/>
      <c r="M503" s="29"/>
      <c r="N503" s="29"/>
      <c r="O503" s="38"/>
      <c r="P503" s="3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</row>
    <row r="504" spans="1:31">
      <c r="A504" s="38"/>
      <c r="B504" s="38"/>
      <c r="C504" s="38"/>
      <c r="D504" s="38"/>
      <c r="E504" s="32"/>
      <c r="F504" s="32"/>
      <c r="G504" s="32"/>
      <c r="H504" s="32"/>
      <c r="I504" s="32"/>
      <c r="J504" s="32"/>
      <c r="K504" s="29"/>
      <c r="L504" s="29"/>
      <c r="M504" s="29"/>
      <c r="N504" s="29"/>
      <c r="O504" s="38"/>
      <c r="P504" s="3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</row>
    <row r="505" spans="1:31">
      <c r="A505" s="38"/>
      <c r="B505" s="38"/>
      <c r="C505" s="38"/>
      <c r="D505" s="38"/>
      <c r="E505" s="32"/>
      <c r="F505" s="32"/>
      <c r="G505" s="32"/>
      <c r="H505" s="32"/>
      <c r="I505" s="32"/>
      <c r="J505" s="32"/>
      <c r="K505" s="29"/>
      <c r="L505" s="29"/>
      <c r="M505" s="29"/>
      <c r="N505" s="29"/>
      <c r="O505" s="38"/>
      <c r="P505" s="3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</row>
    <row r="506" spans="1:31">
      <c r="A506" s="38"/>
      <c r="B506" s="38"/>
      <c r="C506" s="38"/>
      <c r="D506" s="38"/>
      <c r="E506" s="32"/>
      <c r="F506" s="32"/>
      <c r="G506" s="32"/>
      <c r="H506" s="32"/>
      <c r="I506" s="32"/>
      <c r="J506" s="32"/>
      <c r="K506" s="29"/>
      <c r="L506" s="29"/>
      <c r="M506" s="29"/>
      <c r="N506" s="29"/>
      <c r="O506" s="38"/>
      <c r="P506" s="3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</row>
    <row r="507" spans="1:31">
      <c r="A507" s="38"/>
      <c r="B507" s="38"/>
      <c r="C507" s="38"/>
      <c r="D507" s="38"/>
      <c r="E507" s="32"/>
      <c r="F507" s="32"/>
      <c r="G507" s="32"/>
      <c r="H507" s="32"/>
      <c r="I507" s="32"/>
      <c r="J507" s="32"/>
      <c r="K507" s="29"/>
      <c r="L507" s="29"/>
      <c r="M507" s="29"/>
      <c r="N507" s="29"/>
      <c r="O507" s="38"/>
      <c r="P507" s="3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</row>
    <row r="508" spans="1:31">
      <c r="A508" s="38"/>
      <c r="B508" s="38"/>
      <c r="C508" s="38"/>
      <c r="D508" s="38"/>
      <c r="E508" s="32"/>
      <c r="F508" s="32"/>
      <c r="G508" s="32"/>
      <c r="H508" s="32"/>
      <c r="I508" s="32"/>
      <c r="J508" s="32"/>
      <c r="K508" s="29"/>
      <c r="L508" s="29"/>
      <c r="M508" s="29"/>
      <c r="N508" s="29"/>
      <c r="O508" s="38"/>
      <c r="P508" s="3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</row>
    <row r="509" spans="1:31">
      <c r="A509" s="38"/>
      <c r="B509" s="38"/>
      <c r="C509" s="38"/>
      <c r="D509" s="38"/>
      <c r="E509" s="32"/>
      <c r="F509" s="32"/>
      <c r="G509" s="32"/>
      <c r="H509" s="32"/>
      <c r="I509" s="32"/>
      <c r="J509" s="32"/>
      <c r="K509" s="29"/>
      <c r="L509" s="29"/>
      <c r="M509" s="29"/>
      <c r="N509" s="29"/>
      <c r="O509" s="38"/>
      <c r="P509" s="3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</row>
    <row r="510" spans="1:31">
      <c r="A510" s="38"/>
      <c r="B510" s="38"/>
      <c r="C510" s="38"/>
      <c r="D510" s="38"/>
      <c r="E510" s="32"/>
      <c r="F510" s="32"/>
      <c r="G510" s="32"/>
      <c r="H510" s="32"/>
      <c r="I510" s="32"/>
      <c r="J510" s="32"/>
      <c r="K510" s="29"/>
      <c r="L510" s="29"/>
      <c r="M510" s="29"/>
      <c r="N510" s="29"/>
      <c r="O510" s="38"/>
      <c r="P510" s="3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</row>
    <row r="511" spans="1:31">
      <c r="A511" s="38"/>
      <c r="B511" s="38"/>
      <c r="C511" s="38"/>
      <c r="D511" s="38"/>
      <c r="E511" s="32"/>
      <c r="F511" s="32"/>
      <c r="G511" s="32"/>
      <c r="H511" s="32"/>
      <c r="I511" s="32"/>
      <c r="J511" s="32"/>
      <c r="K511" s="29"/>
      <c r="L511" s="29"/>
      <c r="M511" s="29"/>
      <c r="N511" s="29"/>
      <c r="O511" s="38"/>
      <c r="P511" s="3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</row>
    <row r="512" spans="1:31">
      <c r="A512" s="38"/>
      <c r="B512" s="38"/>
      <c r="C512" s="38"/>
      <c r="D512" s="38"/>
      <c r="E512" s="32"/>
      <c r="F512" s="32"/>
      <c r="G512" s="32"/>
      <c r="H512" s="32"/>
      <c r="I512" s="32"/>
      <c r="J512" s="32"/>
      <c r="K512" s="29"/>
      <c r="L512" s="29"/>
      <c r="M512" s="29"/>
      <c r="N512" s="29"/>
      <c r="O512" s="38"/>
      <c r="P512" s="3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</row>
    <row r="513" spans="1:31">
      <c r="A513" s="38"/>
      <c r="B513" s="38"/>
      <c r="C513" s="38"/>
      <c r="D513" s="38"/>
      <c r="E513" s="32"/>
      <c r="F513" s="32"/>
      <c r="G513" s="32"/>
      <c r="H513" s="32"/>
      <c r="I513" s="32"/>
      <c r="J513" s="32"/>
      <c r="K513" s="29"/>
      <c r="L513" s="29"/>
      <c r="M513" s="29"/>
      <c r="N513" s="29"/>
      <c r="O513" s="38"/>
      <c r="P513" s="3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</row>
    <row r="514" spans="1:31">
      <c r="A514" s="38"/>
      <c r="B514" s="38"/>
      <c r="C514" s="38"/>
      <c r="D514" s="38"/>
      <c r="E514" s="32"/>
      <c r="F514" s="32"/>
      <c r="G514" s="32"/>
      <c r="H514" s="32"/>
      <c r="I514" s="32"/>
      <c r="J514" s="32"/>
      <c r="K514" s="29"/>
      <c r="L514" s="29"/>
      <c r="M514" s="29"/>
      <c r="N514" s="29"/>
      <c r="O514" s="38"/>
      <c r="P514" s="3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</row>
    <row r="515" spans="1:31">
      <c r="A515" s="38"/>
      <c r="B515" s="38"/>
      <c r="C515" s="38"/>
      <c r="D515" s="38"/>
      <c r="E515" s="32"/>
      <c r="F515" s="32"/>
      <c r="G515" s="32"/>
      <c r="H515" s="32"/>
      <c r="I515" s="32"/>
      <c r="J515" s="32"/>
      <c r="K515" s="29"/>
      <c r="L515" s="29"/>
      <c r="M515" s="29"/>
      <c r="N515" s="29"/>
      <c r="O515" s="38"/>
      <c r="P515" s="3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</row>
    <row r="516" spans="1:31">
      <c r="A516" s="38"/>
      <c r="B516" s="38"/>
      <c r="C516" s="38"/>
      <c r="D516" s="38"/>
      <c r="E516" s="32"/>
      <c r="F516" s="32"/>
      <c r="G516" s="32"/>
      <c r="H516" s="32"/>
      <c r="I516" s="32"/>
      <c r="J516" s="32"/>
      <c r="K516" s="29"/>
      <c r="L516" s="29"/>
      <c r="M516" s="29"/>
      <c r="N516" s="29"/>
      <c r="O516" s="38"/>
      <c r="P516" s="3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</row>
    <row r="517" spans="1:31">
      <c r="A517" s="38"/>
      <c r="B517" s="38"/>
      <c r="C517" s="38"/>
      <c r="D517" s="38"/>
      <c r="E517" s="32"/>
      <c r="F517" s="32"/>
      <c r="G517" s="32"/>
      <c r="H517" s="32"/>
      <c r="I517" s="32"/>
      <c r="J517" s="32"/>
      <c r="K517" s="29"/>
      <c r="L517" s="29"/>
      <c r="M517" s="29"/>
      <c r="N517" s="29"/>
      <c r="O517" s="38"/>
      <c r="P517" s="3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</row>
    <row r="518" spans="1:31">
      <c r="A518" s="38"/>
      <c r="B518" s="38"/>
      <c r="C518" s="38"/>
      <c r="D518" s="38"/>
      <c r="E518" s="32"/>
      <c r="F518" s="32"/>
      <c r="G518" s="32"/>
      <c r="H518" s="32"/>
      <c r="I518" s="32"/>
      <c r="J518" s="32"/>
      <c r="K518" s="29"/>
      <c r="L518" s="29"/>
      <c r="M518" s="29"/>
      <c r="N518" s="29"/>
      <c r="O518" s="38"/>
      <c r="P518" s="3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</row>
    <row r="519" spans="1:31">
      <c r="A519" s="38"/>
      <c r="B519" s="38"/>
      <c r="C519" s="38"/>
      <c r="D519" s="38"/>
      <c r="E519" s="32"/>
      <c r="F519" s="32"/>
      <c r="G519" s="32"/>
      <c r="H519" s="32"/>
      <c r="I519" s="32"/>
      <c r="J519" s="32"/>
      <c r="K519" s="29"/>
      <c r="L519" s="29"/>
      <c r="M519" s="29"/>
      <c r="N519" s="29"/>
      <c r="O519" s="38"/>
      <c r="P519" s="3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</row>
    <row r="520" spans="1:31">
      <c r="A520" s="38"/>
      <c r="B520" s="38"/>
      <c r="C520" s="38"/>
      <c r="D520" s="38"/>
      <c r="E520" s="32"/>
      <c r="F520" s="32"/>
      <c r="G520" s="32"/>
      <c r="H520" s="32"/>
      <c r="I520" s="32"/>
      <c r="J520" s="32"/>
      <c r="K520" s="29"/>
      <c r="L520" s="29"/>
      <c r="M520" s="29"/>
      <c r="N520" s="29"/>
      <c r="O520" s="38"/>
      <c r="P520" s="3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</row>
    <row r="521" spans="1:31">
      <c r="A521" s="38"/>
      <c r="B521" s="38"/>
      <c r="C521" s="38"/>
      <c r="D521" s="38"/>
      <c r="E521" s="32"/>
      <c r="F521" s="32"/>
      <c r="G521" s="32"/>
      <c r="H521" s="32"/>
      <c r="I521" s="32"/>
      <c r="J521" s="32"/>
      <c r="K521" s="29"/>
      <c r="L521" s="29"/>
      <c r="M521" s="29"/>
      <c r="N521" s="29"/>
      <c r="O521" s="38"/>
      <c r="P521" s="3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</row>
    <row r="522" spans="1:31">
      <c r="A522" s="38"/>
      <c r="B522" s="38"/>
      <c r="C522" s="38"/>
      <c r="D522" s="38"/>
      <c r="E522" s="32"/>
      <c r="F522" s="32"/>
      <c r="G522" s="32"/>
      <c r="H522" s="32"/>
      <c r="I522" s="32"/>
      <c r="J522" s="32"/>
      <c r="K522" s="29"/>
      <c r="L522" s="29"/>
      <c r="M522" s="29"/>
      <c r="N522" s="29"/>
      <c r="O522" s="38"/>
      <c r="P522" s="3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</row>
    <row r="523" spans="1:31">
      <c r="A523" s="38"/>
      <c r="B523" s="38"/>
      <c r="C523" s="38"/>
      <c r="D523" s="38"/>
      <c r="E523" s="32"/>
      <c r="F523" s="32"/>
      <c r="G523" s="32"/>
      <c r="H523" s="32"/>
      <c r="I523" s="32"/>
      <c r="J523" s="32"/>
      <c r="K523" s="29"/>
      <c r="L523" s="29"/>
      <c r="M523" s="29"/>
      <c r="N523" s="29"/>
      <c r="O523" s="38"/>
      <c r="P523" s="3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</row>
    <row r="524" spans="1:31">
      <c r="A524" s="38"/>
      <c r="B524" s="38"/>
      <c r="C524" s="38"/>
      <c r="D524" s="38"/>
      <c r="E524" s="32"/>
      <c r="F524" s="32"/>
      <c r="G524" s="32"/>
      <c r="H524" s="32"/>
      <c r="I524" s="32"/>
      <c r="J524" s="32"/>
      <c r="K524" s="29"/>
      <c r="L524" s="29"/>
      <c r="M524" s="29"/>
      <c r="N524" s="29"/>
      <c r="O524" s="38"/>
      <c r="P524" s="3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</row>
    <row r="525" spans="1:31">
      <c r="A525" s="38"/>
      <c r="B525" s="38"/>
      <c r="C525" s="38"/>
      <c r="D525" s="38"/>
      <c r="E525" s="32"/>
      <c r="F525" s="32"/>
      <c r="G525" s="32"/>
      <c r="H525" s="32"/>
      <c r="I525" s="32"/>
      <c r="J525" s="32"/>
      <c r="K525" s="29"/>
      <c r="L525" s="29"/>
      <c r="M525" s="29"/>
      <c r="N525" s="29"/>
      <c r="O525" s="38"/>
      <c r="P525" s="3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</row>
    <row r="526" spans="1:31">
      <c r="A526" s="38"/>
      <c r="B526" s="38"/>
      <c r="C526" s="38"/>
      <c r="D526" s="38"/>
      <c r="E526" s="32"/>
      <c r="F526" s="32"/>
      <c r="G526" s="32"/>
      <c r="H526" s="32"/>
      <c r="I526" s="32"/>
      <c r="J526" s="32"/>
      <c r="K526" s="29"/>
      <c r="L526" s="29"/>
      <c r="M526" s="29"/>
      <c r="N526" s="29"/>
      <c r="O526" s="38"/>
      <c r="P526" s="3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</row>
    <row r="527" spans="1:31">
      <c r="A527" s="38"/>
      <c r="B527" s="38"/>
      <c r="C527" s="38"/>
      <c r="D527" s="38"/>
      <c r="E527" s="32"/>
      <c r="F527" s="32"/>
      <c r="G527" s="32"/>
      <c r="H527" s="32"/>
      <c r="I527" s="32"/>
      <c r="J527" s="32"/>
      <c r="K527" s="29"/>
      <c r="L527" s="29"/>
      <c r="M527" s="29"/>
      <c r="N527" s="29"/>
      <c r="O527" s="38"/>
      <c r="P527" s="3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</row>
    <row r="528" spans="1:31">
      <c r="A528" s="38"/>
      <c r="B528" s="38"/>
      <c r="C528" s="38"/>
      <c r="D528" s="38"/>
      <c r="E528" s="32"/>
      <c r="F528" s="32"/>
      <c r="G528" s="32"/>
      <c r="H528" s="32"/>
      <c r="I528" s="32"/>
      <c r="J528" s="32"/>
      <c r="K528" s="29"/>
      <c r="L528" s="29"/>
      <c r="M528" s="29"/>
      <c r="N528" s="29"/>
      <c r="O528" s="38"/>
      <c r="P528" s="3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</row>
    <row r="529" spans="1:31">
      <c r="A529" s="38"/>
      <c r="B529" s="38"/>
      <c r="C529" s="38"/>
      <c r="D529" s="38"/>
      <c r="E529" s="32"/>
      <c r="F529" s="32"/>
      <c r="G529" s="32"/>
      <c r="H529" s="32"/>
      <c r="I529" s="32"/>
      <c r="J529" s="32"/>
      <c r="K529" s="29"/>
      <c r="L529" s="29"/>
      <c r="M529" s="29"/>
      <c r="N529" s="29"/>
      <c r="O529" s="38"/>
      <c r="P529" s="3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</row>
    <row r="530" spans="1:31">
      <c r="A530" s="38"/>
      <c r="B530" s="38"/>
      <c r="C530" s="38"/>
      <c r="D530" s="38"/>
      <c r="E530" s="32"/>
      <c r="F530" s="32"/>
      <c r="G530" s="32"/>
      <c r="H530" s="32"/>
      <c r="I530" s="32"/>
      <c r="J530" s="32"/>
      <c r="K530" s="29"/>
      <c r="L530" s="29"/>
      <c r="M530" s="29"/>
      <c r="N530" s="29"/>
      <c r="O530" s="38"/>
      <c r="P530" s="3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</row>
    <row r="531" spans="1:31">
      <c r="A531" s="38"/>
      <c r="B531" s="38"/>
      <c r="C531" s="38"/>
      <c r="D531" s="38"/>
      <c r="E531" s="32"/>
      <c r="F531" s="32"/>
      <c r="G531" s="32"/>
      <c r="H531" s="32"/>
      <c r="I531" s="32"/>
      <c r="J531" s="32"/>
      <c r="K531" s="29"/>
      <c r="L531" s="29"/>
      <c r="M531" s="29"/>
      <c r="N531" s="29"/>
      <c r="O531" s="38"/>
      <c r="P531" s="3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</row>
    <row r="532" spans="1:31">
      <c r="A532" s="38"/>
      <c r="B532" s="38"/>
      <c r="C532" s="38"/>
      <c r="D532" s="38"/>
      <c r="E532" s="32"/>
      <c r="F532" s="32"/>
      <c r="G532" s="32"/>
      <c r="H532" s="32"/>
      <c r="I532" s="32"/>
      <c r="J532" s="32"/>
      <c r="K532" s="29"/>
      <c r="L532" s="29"/>
      <c r="M532" s="29"/>
      <c r="N532" s="29"/>
      <c r="O532" s="38"/>
      <c r="P532" s="3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</row>
    <row r="533" spans="1:31">
      <c r="A533" s="38"/>
      <c r="B533" s="38"/>
      <c r="C533" s="38"/>
      <c r="D533" s="38"/>
      <c r="E533" s="32"/>
      <c r="F533" s="32"/>
      <c r="G533" s="32"/>
      <c r="H533" s="32"/>
      <c r="I533" s="32"/>
      <c r="J533" s="32"/>
      <c r="K533" s="29"/>
      <c r="L533" s="29"/>
      <c r="M533" s="29"/>
      <c r="N533" s="29"/>
      <c r="O533" s="38"/>
      <c r="P533" s="3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</row>
    <row r="534" spans="1:31">
      <c r="A534" s="38"/>
      <c r="B534" s="38"/>
      <c r="C534" s="38"/>
      <c r="D534" s="38"/>
      <c r="E534" s="32"/>
      <c r="F534" s="32"/>
      <c r="G534" s="32"/>
      <c r="H534" s="32"/>
      <c r="I534" s="32"/>
      <c r="J534" s="32"/>
      <c r="K534" s="29"/>
      <c r="L534" s="29"/>
      <c r="M534" s="29"/>
      <c r="N534" s="29"/>
      <c r="O534" s="38"/>
      <c r="P534" s="3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</row>
    <row r="535" spans="1:31">
      <c r="A535" s="38"/>
      <c r="B535" s="38"/>
      <c r="C535" s="38"/>
      <c r="D535" s="38"/>
      <c r="E535" s="32"/>
      <c r="F535" s="32"/>
      <c r="G535" s="32"/>
      <c r="H535" s="32"/>
      <c r="I535" s="32"/>
      <c r="J535" s="32"/>
      <c r="K535" s="29"/>
      <c r="L535" s="29"/>
      <c r="M535" s="29"/>
      <c r="N535" s="29"/>
      <c r="O535" s="38"/>
      <c r="P535" s="3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</row>
    <row r="536" spans="1:31">
      <c r="A536" s="38"/>
      <c r="B536" s="38"/>
      <c r="C536" s="38"/>
      <c r="D536" s="38"/>
      <c r="E536" s="32"/>
      <c r="F536" s="32"/>
      <c r="G536" s="32"/>
      <c r="H536" s="32"/>
      <c r="I536" s="32"/>
      <c r="J536" s="32"/>
      <c r="K536" s="29"/>
      <c r="L536" s="29"/>
      <c r="M536" s="29"/>
      <c r="N536" s="29"/>
      <c r="O536" s="38"/>
      <c r="P536" s="3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</row>
    <row r="537" spans="1:31">
      <c r="A537" s="38"/>
      <c r="B537" s="38"/>
      <c r="C537" s="38"/>
      <c r="D537" s="38"/>
      <c r="E537" s="32"/>
      <c r="F537" s="32"/>
      <c r="G537" s="32"/>
      <c r="H537" s="32"/>
      <c r="I537" s="32"/>
      <c r="J537" s="32"/>
      <c r="K537" s="29"/>
      <c r="L537" s="29"/>
      <c r="M537" s="29"/>
      <c r="N537" s="29"/>
      <c r="O537" s="38"/>
      <c r="P537" s="3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</row>
    <row r="538" spans="1:31">
      <c r="A538" s="38"/>
      <c r="B538" s="38"/>
      <c r="C538" s="38"/>
      <c r="D538" s="38"/>
      <c r="E538" s="32"/>
      <c r="F538" s="32"/>
      <c r="G538" s="32"/>
      <c r="H538" s="32"/>
      <c r="I538" s="32"/>
      <c r="J538" s="32"/>
      <c r="K538" s="29"/>
      <c r="L538" s="29"/>
      <c r="M538" s="29"/>
      <c r="N538" s="29"/>
      <c r="O538" s="38"/>
      <c r="P538" s="3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</row>
    <row r="539" spans="1:31">
      <c r="A539" s="38"/>
      <c r="B539" s="38"/>
      <c r="C539" s="38"/>
      <c r="D539" s="38"/>
      <c r="E539" s="32"/>
      <c r="F539" s="32"/>
      <c r="G539" s="32"/>
      <c r="H539" s="32"/>
      <c r="I539" s="32"/>
      <c r="J539" s="32"/>
      <c r="K539" s="29"/>
      <c r="L539" s="29"/>
      <c r="M539" s="29"/>
      <c r="N539" s="29"/>
      <c r="O539" s="38"/>
      <c r="P539" s="3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</row>
    <row r="540" spans="1:31">
      <c r="A540" s="38"/>
      <c r="B540" s="38"/>
      <c r="C540" s="38"/>
      <c r="D540" s="38"/>
      <c r="E540" s="32"/>
      <c r="F540" s="32"/>
      <c r="G540" s="32"/>
      <c r="H540" s="32"/>
      <c r="I540" s="32"/>
      <c r="J540" s="32"/>
      <c r="K540" s="29"/>
      <c r="L540" s="29"/>
      <c r="M540" s="29"/>
      <c r="N540" s="29"/>
      <c r="O540" s="38"/>
      <c r="P540" s="3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</row>
    <row r="541" spans="1:31">
      <c r="A541" s="38"/>
      <c r="B541" s="38"/>
      <c r="C541" s="38"/>
      <c r="D541" s="38"/>
      <c r="E541" s="32"/>
      <c r="F541" s="32"/>
      <c r="G541" s="32"/>
      <c r="H541" s="32"/>
      <c r="I541" s="32"/>
      <c r="J541" s="32"/>
      <c r="K541" s="29"/>
      <c r="L541" s="29"/>
      <c r="M541" s="29"/>
      <c r="N541" s="29"/>
      <c r="O541" s="38"/>
      <c r="P541" s="3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</row>
    <row r="542" spans="1:31">
      <c r="A542" s="38"/>
      <c r="B542" s="38"/>
      <c r="C542" s="38"/>
      <c r="D542" s="38"/>
      <c r="E542" s="32"/>
      <c r="F542" s="32"/>
      <c r="G542" s="32"/>
      <c r="H542" s="32"/>
      <c r="I542" s="32"/>
      <c r="J542" s="32"/>
      <c r="K542" s="29"/>
      <c r="L542" s="29"/>
      <c r="M542" s="29"/>
      <c r="N542" s="29"/>
      <c r="O542" s="38"/>
      <c r="P542" s="3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</row>
    <row r="543" spans="1:31">
      <c r="A543" s="38"/>
      <c r="B543" s="38"/>
      <c r="C543" s="38"/>
      <c r="D543" s="38"/>
      <c r="E543" s="32"/>
      <c r="F543" s="32"/>
      <c r="G543" s="32"/>
      <c r="H543" s="32"/>
      <c r="I543" s="32"/>
      <c r="J543" s="32"/>
      <c r="K543" s="29"/>
      <c r="L543" s="29"/>
      <c r="M543" s="29"/>
      <c r="N543" s="29"/>
      <c r="O543" s="38"/>
      <c r="P543" s="3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</row>
    <row r="544" spans="1:31">
      <c r="A544" s="38"/>
      <c r="B544" s="38"/>
      <c r="C544" s="38"/>
      <c r="D544" s="38"/>
      <c r="E544" s="32"/>
      <c r="F544" s="32"/>
      <c r="G544" s="32"/>
      <c r="H544" s="32"/>
      <c r="I544" s="32"/>
      <c r="J544" s="32"/>
      <c r="K544" s="29"/>
      <c r="L544" s="29"/>
      <c r="M544" s="29"/>
      <c r="N544" s="29"/>
      <c r="O544" s="38"/>
      <c r="P544" s="3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</row>
    <row r="545" spans="1:31">
      <c r="A545" s="38"/>
      <c r="B545" s="38"/>
      <c r="C545" s="38"/>
      <c r="D545" s="38"/>
      <c r="E545" s="32"/>
      <c r="F545" s="32"/>
      <c r="G545" s="32"/>
      <c r="H545" s="32"/>
      <c r="I545" s="32"/>
      <c r="J545" s="32"/>
      <c r="K545" s="29"/>
      <c r="L545" s="29"/>
      <c r="M545" s="29"/>
      <c r="N545" s="29"/>
      <c r="O545" s="38"/>
      <c r="P545" s="3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</row>
    <row r="546" spans="1:31">
      <c r="A546" s="38"/>
      <c r="B546" s="38"/>
      <c r="C546" s="38"/>
      <c r="D546" s="38"/>
      <c r="E546" s="32"/>
      <c r="F546" s="32"/>
      <c r="G546" s="32"/>
      <c r="H546" s="32"/>
      <c r="I546" s="32"/>
      <c r="J546" s="32"/>
      <c r="K546" s="29"/>
      <c r="L546" s="29"/>
      <c r="M546" s="29"/>
      <c r="N546" s="29"/>
      <c r="O546" s="38"/>
      <c r="P546" s="3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</row>
    <row r="547" spans="1:31">
      <c r="A547" s="38"/>
      <c r="B547" s="38"/>
      <c r="C547" s="38"/>
      <c r="D547" s="38"/>
      <c r="E547" s="32"/>
      <c r="F547" s="32"/>
      <c r="G547" s="32"/>
      <c r="H547" s="32"/>
      <c r="I547" s="32"/>
      <c r="J547" s="32"/>
      <c r="K547" s="29"/>
      <c r="L547" s="29"/>
      <c r="M547" s="29"/>
      <c r="N547" s="29"/>
      <c r="O547" s="38"/>
      <c r="P547" s="3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</row>
    <row r="548" spans="1:31">
      <c r="A548" s="38"/>
      <c r="B548" s="38"/>
      <c r="C548" s="38"/>
      <c r="D548" s="38"/>
      <c r="E548" s="32"/>
      <c r="F548" s="32"/>
      <c r="G548" s="32"/>
      <c r="H548" s="32"/>
      <c r="I548" s="32"/>
      <c r="J548" s="32"/>
      <c r="K548" s="29"/>
      <c r="L548" s="29"/>
      <c r="M548" s="29"/>
      <c r="N548" s="29"/>
      <c r="O548" s="38"/>
      <c r="P548" s="3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</row>
    <row r="549" spans="1:31">
      <c r="A549" s="38"/>
      <c r="B549" s="38"/>
      <c r="C549" s="38"/>
      <c r="D549" s="38"/>
      <c r="E549" s="32"/>
      <c r="F549" s="32"/>
      <c r="G549" s="32"/>
      <c r="H549" s="32"/>
      <c r="I549" s="32"/>
      <c r="J549" s="32"/>
      <c r="K549" s="29"/>
      <c r="L549" s="29"/>
      <c r="M549" s="29"/>
      <c r="N549" s="29"/>
      <c r="O549" s="38"/>
      <c r="P549" s="3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</row>
    <row r="550" spans="1:31">
      <c r="A550" s="38"/>
      <c r="B550" s="38"/>
      <c r="C550" s="38"/>
      <c r="D550" s="38"/>
      <c r="E550" s="32"/>
      <c r="F550" s="32"/>
      <c r="G550" s="32"/>
      <c r="H550" s="32"/>
      <c r="I550" s="32"/>
      <c r="J550" s="32"/>
      <c r="K550" s="29"/>
      <c r="L550" s="29"/>
      <c r="M550" s="29"/>
      <c r="N550" s="29"/>
      <c r="O550" s="38"/>
      <c r="P550" s="3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</row>
    <row r="551" spans="1:31">
      <c r="A551" s="38"/>
      <c r="B551" s="38"/>
      <c r="C551" s="38"/>
      <c r="D551" s="38"/>
      <c r="E551" s="32"/>
      <c r="F551" s="32"/>
      <c r="G551" s="32"/>
      <c r="H551" s="32"/>
      <c r="I551" s="32"/>
      <c r="J551" s="32"/>
      <c r="K551" s="29"/>
      <c r="L551" s="29"/>
      <c r="M551" s="29"/>
      <c r="N551" s="29"/>
      <c r="O551" s="38"/>
      <c r="P551" s="3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</row>
    <row r="552" spans="1:31">
      <c r="A552" s="38"/>
      <c r="B552" s="38"/>
      <c r="C552" s="38"/>
      <c r="D552" s="38"/>
      <c r="E552" s="32"/>
      <c r="F552" s="32"/>
      <c r="G552" s="32"/>
      <c r="H552" s="32"/>
      <c r="I552" s="32"/>
      <c r="J552" s="32"/>
      <c r="K552" s="29"/>
      <c r="L552" s="29"/>
      <c r="M552" s="29"/>
      <c r="N552" s="29"/>
      <c r="O552" s="38"/>
      <c r="P552" s="3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</row>
    <row r="553" spans="1:31">
      <c r="A553" s="38"/>
      <c r="B553" s="38"/>
      <c r="C553" s="38"/>
      <c r="D553" s="38"/>
      <c r="E553" s="32"/>
      <c r="F553" s="32"/>
      <c r="G553" s="32"/>
      <c r="H553" s="32"/>
      <c r="I553" s="32"/>
      <c r="J553" s="32"/>
      <c r="K553" s="29"/>
      <c r="L553" s="29"/>
      <c r="M553" s="29"/>
      <c r="N553" s="29"/>
      <c r="O553" s="38"/>
      <c r="P553" s="3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</row>
    <row r="554" spans="1:31">
      <c r="A554" s="38"/>
      <c r="B554" s="38"/>
      <c r="C554" s="38"/>
      <c r="D554" s="38"/>
      <c r="E554" s="32"/>
      <c r="F554" s="32"/>
      <c r="G554" s="32"/>
      <c r="H554" s="32"/>
      <c r="I554" s="32"/>
      <c r="J554" s="32"/>
      <c r="K554" s="29"/>
      <c r="L554" s="29"/>
      <c r="M554" s="29"/>
      <c r="N554" s="29"/>
      <c r="O554" s="38"/>
      <c r="P554" s="3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</row>
    <row r="555" spans="1:31">
      <c r="A555" s="38"/>
      <c r="B555" s="38"/>
      <c r="C555" s="38"/>
      <c r="D555" s="38"/>
      <c r="E555" s="32"/>
      <c r="F555" s="32"/>
      <c r="G555" s="32"/>
      <c r="H555" s="32"/>
      <c r="I555" s="32"/>
      <c r="J555" s="32"/>
      <c r="K555" s="29"/>
      <c r="L555" s="29"/>
      <c r="M555" s="29"/>
      <c r="N555" s="29"/>
      <c r="O555" s="38"/>
      <c r="P555" s="3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</row>
    <row r="556" spans="1:31">
      <c r="A556" s="38"/>
      <c r="B556" s="38"/>
      <c r="C556" s="38"/>
      <c r="D556" s="38"/>
      <c r="E556" s="32"/>
      <c r="F556" s="32"/>
      <c r="G556" s="32"/>
      <c r="H556" s="32"/>
      <c r="I556" s="32"/>
      <c r="J556" s="32"/>
      <c r="K556" s="29"/>
      <c r="L556" s="29"/>
      <c r="M556" s="29"/>
      <c r="N556" s="29"/>
      <c r="O556" s="38"/>
      <c r="P556" s="3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</row>
    <row r="557" spans="1:31">
      <c r="A557" s="38"/>
      <c r="B557" s="38"/>
      <c r="C557" s="38"/>
      <c r="D557" s="38"/>
      <c r="E557" s="32"/>
      <c r="F557" s="32"/>
      <c r="G557" s="32"/>
      <c r="H557" s="32"/>
      <c r="I557" s="32"/>
      <c r="J557" s="32"/>
      <c r="K557" s="29"/>
      <c r="L557" s="29"/>
      <c r="M557" s="29"/>
      <c r="N557" s="29"/>
      <c r="O557" s="38"/>
      <c r="P557" s="3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</row>
    <row r="558" spans="1:31">
      <c r="A558" s="38"/>
      <c r="B558" s="38"/>
      <c r="C558" s="38"/>
      <c r="D558" s="38"/>
      <c r="E558" s="32"/>
      <c r="F558" s="32"/>
      <c r="G558" s="32"/>
      <c r="H558" s="32"/>
      <c r="I558" s="32"/>
      <c r="J558" s="32"/>
      <c r="K558" s="29"/>
      <c r="L558" s="29"/>
      <c r="M558" s="29"/>
      <c r="N558" s="29"/>
      <c r="O558" s="38"/>
      <c r="P558" s="3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</row>
    <row r="559" spans="1:31">
      <c r="A559" s="38"/>
      <c r="B559" s="38"/>
      <c r="C559" s="38"/>
      <c r="D559" s="38"/>
      <c r="E559" s="32"/>
      <c r="F559" s="32"/>
      <c r="G559" s="32"/>
      <c r="H559" s="32"/>
      <c r="I559" s="32"/>
      <c r="J559" s="32"/>
      <c r="K559" s="29"/>
      <c r="L559" s="29"/>
      <c r="M559" s="29"/>
      <c r="N559" s="29"/>
      <c r="O559" s="38"/>
      <c r="P559" s="3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</row>
    <row r="560" spans="1:31">
      <c r="A560" s="38"/>
      <c r="B560" s="38"/>
      <c r="C560" s="38"/>
      <c r="D560" s="38"/>
      <c r="E560" s="32"/>
      <c r="F560" s="32"/>
      <c r="G560" s="32"/>
      <c r="H560" s="32"/>
      <c r="I560" s="32"/>
      <c r="J560" s="32"/>
      <c r="K560" s="29"/>
      <c r="L560" s="29"/>
      <c r="M560" s="29"/>
      <c r="N560" s="29"/>
      <c r="O560" s="38"/>
      <c r="P560" s="3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</row>
    <row r="561" spans="1:31">
      <c r="A561" s="38"/>
      <c r="B561" s="38"/>
      <c r="C561" s="38"/>
      <c r="D561" s="38"/>
      <c r="E561" s="32"/>
      <c r="F561" s="32"/>
      <c r="G561" s="32"/>
      <c r="H561" s="32"/>
      <c r="I561" s="32"/>
      <c r="J561" s="32"/>
      <c r="K561" s="29"/>
      <c r="L561" s="29"/>
      <c r="M561" s="29"/>
      <c r="N561" s="29"/>
      <c r="O561" s="38"/>
      <c r="P561" s="3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</row>
    <row r="562" spans="1:31">
      <c r="A562" s="38"/>
      <c r="B562" s="38"/>
      <c r="C562" s="38"/>
      <c r="D562" s="38"/>
      <c r="E562" s="32"/>
      <c r="F562" s="32"/>
      <c r="G562" s="32"/>
      <c r="H562" s="32"/>
      <c r="I562" s="32"/>
      <c r="J562" s="32"/>
      <c r="K562" s="29"/>
      <c r="L562" s="29"/>
      <c r="M562" s="29"/>
      <c r="N562" s="29"/>
      <c r="O562" s="38"/>
      <c r="P562" s="3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</row>
    <row r="563" spans="1:31">
      <c r="A563" s="38"/>
      <c r="B563" s="38"/>
      <c r="C563" s="38"/>
      <c r="D563" s="38"/>
      <c r="E563" s="32"/>
      <c r="F563" s="32"/>
      <c r="G563" s="32"/>
      <c r="H563" s="32"/>
      <c r="I563" s="32"/>
      <c r="J563" s="32"/>
      <c r="K563" s="29"/>
      <c r="L563" s="29"/>
      <c r="M563" s="29"/>
      <c r="N563" s="29"/>
      <c r="O563" s="38"/>
      <c r="P563" s="3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</row>
    <row r="564" spans="1:31">
      <c r="A564" s="38"/>
      <c r="B564" s="38"/>
      <c r="C564" s="38"/>
      <c r="D564" s="38"/>
      <c r="E564" s="32"/>
      <c r="F564" s="32"/>
      <c r="G564" s="32"/>
      <c r="H564" s="32"/>
      <c r="I564" s="32"/>
      <c r="J564" s="32"/>
      <c r="K564" s="29"/>
      <c r="L564" s="29"/>
      <c r="M564" s="29"/>
      <c r="N564" s="29"/>
      <c r="O564" s="38"/>
      <c r="P564" s="3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</row>
    <row r="565" spans="1:31">
      <c r="A565" s="38"/>
      <c r="B565" s="38"/>
      <c r="C565" s="38"/>
      <c r="D565" s="38"/>
      <c r="E565" s="32"/>
      <c r="F565" s="32"/>
      <c r="G565" s="32"/>
      <c r="H565" s="32"/>
      <c r="I565" s="32"/>
      <c r="J565" s="32"/>
      <c r="K565" s="29"/>
      <c r="L565" s="29"/>
      <c r="M565" s="29"/>
      <c r="N565" s="29"/>
      <c r="O565" s="38"/>
      <c r="P565" s="3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</row>
    <row r="566" spans="1:31">
      <c r="A566" s="38"/>
      <c r="B566" s="38"/>
      <c r="C566" s="38"/>
      <c r="D566" s="38"/>
      <c r="E566" s="32"/>
      <c r="F566" s="32"/>
      <c r="G566" s="32"/>
      <c r="H566" s="32"/>
      <c r="I566" s="32"/>
      <c r="J566" s="32"/>
      <c r="K566" s="29"/>
      <c r="L566" s="29"/>
      <c r="M566" s="29"/>
      <c r="N566" s="29"/>
      <c r="O566" s="38"/>
      <c r="P566" s="3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</row>
    <row r="567" spans="1:31">
      <c r="A567" s="38"/>
      <c r="B567" s="38"/>
      <c r="C567" s="38"/>
      <c r="D567" s="38"/>
      <c r="E567" s="32"/>
      <c r="F567" s="32"/>
      <c r="G567" s="32"/>
      <c r="H567" s="32"/>
      <c r="I567" s="32"/>
      <c r="J567" s="32"/>
      <c r="K567" s="29"/>
      <c r="L567" s="29"/>
      <c r="M567" s="29"/>
      <c r="N567" s="29"/>
      <c r="O567" s="38"/>
      <c r="P567" s="3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</row>
    <row r="568" spans="1:31">
      <c r="A568" s="38"/>
      <c r="B568" s="38"/>
      <c r="C568" s="38"/>
      <c r="D568" s="38"/>
      <c r="E568" s="32"/>
      <c r="F568" s="32"/>
      <c r="G568" s="32"/>
      <c r="H568" s="32"/>
      <c r="I568" s="32"/>
      <c r="J568" s="32"/>
      <c r="K568" s="29"/>
      <c r="L568" s="29"/>
      <c r="M568" s="29"/>
      <c r="N568" s="29"/>
      <c r="O568" s="38"/>
      <c r="P568" s="3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</row>
    <row r="569" spans="1:31">
      <c r="A569" s="38"/>
      <c r="B569" s="38"/>
      <c r="C569" s="38"/>
      <c r="D569" s="38"/>
      <c r="E569" s="32"/>
      <c r="F569" s="32"/>
      <c r="G569" s="32"/>
      <c r="H569" s="32"/>
      <c r="I569" s="32"/>
      <c r="J569" s="32"/>
      <c r="K569" s="29"/>
      <c r="L569" s="29"/>
      <c r="M569" s="29"/>
      <c r="N569" s="29"/>
      <c r="O569" s="38"/>
      <c r="P569" s="3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</row>
    <row r="570" spans="1:31">
      <c r="A570" s="38"/>
      <c r="B570" s="38"/>
      <c r="C570" s="38"/>
      <c r="D570" s="38"/>
      <c r="E570" s="32"/>
      <c r="F570" s="32"/>
      <c r="G570" s="32"/>
      <c r="H570" s="32"/>
      <c r="I570" s="32"/>
      <c r="J570" s="32"/>
      <c r="K570" s="29"/>
      <c r="L570" s="29"/>
      <c r="M570" s="29"/>
      <c r="N570" s="29"/>
      <c r="O570" s="38"/>
      <c r="P570" s="3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</row>
    <row r="571" spans="1:31">
      <c r="A571" s="38"/>
      <c r="B571" s="38"/>
      <c r="C571" s="38"/>
      <c r="D571" s="38"/>
      <c r="E571" s="32"/>
      <c r="F571" s="32"/>
      <c r="G571" s="32"/>
      <c r="H571" s="32"/>
      <c r="I571" s="32"/>
      <c r="J571" s="32"/>
      <c r="K571" s="29"/>
      <c r="L571" s="29"/>
      <c r="M571" s="29"/>
      <c r="N571" s="29"/>
      <c r="O571" s="38"/>
      <c r="P571" s="3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</row>
    <row r="572" spans="1:31">
      <c r="A572" s="38"/>
      <c r="B572" s="38"/>
      <c r="C572" s="38"/>
      <c r="D572" s="38"/>
      <c r="E572" s="32"/>
      <c r="F572" s="32"/>
      <c r="G572" s="32"/>
      <c r="H572" s="32"/>
      <c r="I572" s="32"/>
      <c r="J572" s="32"/>
      <c r="K572" s="29"/>
      <c r="L572" s="29"/>
      <c r="M572" s="29"/>
      <c r="N572" s="29"/>
      <c r="O572" s="38"/>
      <c r="P572" s="3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</row>
    <row r="573" spans="1:31">
      <c r="A573" s="38"/>
      <c r="B573" s="38"/>
      <c r="C573" s="38"/>
      <c r="D573" s="38"/>
      <c r="E573" s="32"/>
      <c r="F573" s="32"/>
      <c r="G573" s="32"/>
      <c r="H573" s="32"/>
      <c r="I573" s="32"/>
      <c r="J573" s="32"/>
      <c r="K573" s="29"/>
      <c r="L573" s="29"/>
      <c r="M573" s="29"/>
      <c r="N573" s="29"/>
      <c r="O573" s="38"/>
      <c r="P573" s="3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</row>
    <row r="574" spans="1:31">
      <c r="A574" s="38"/>
      <c r="B574" s="38"/>
      <c r="C574" s="38"/>
      <c r="D574" s="38"/>
      <c r="E574" s="32"/>
      <c r="F574" s="32"/>
      <c r="G574" s="32"/>
      <c r="H574" s="32"/>
      <c r="I574" s="32"/>
      <c r="J574" s="32"/>
      <c r="K574" s="29"/>
      <c r="L574" s="29"/>
      <c r="M574" s="29"/>
      <c r="N574" s="29"/>
      <c r="O574" s="38"/>
      <c r="P574" s="3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</row>
    <row r="575" spans="1:31">
      <c r="A575" s="38"/>
      <c r="B575" s="38"/>
      <c r="C575" s="38"/>
      <c r="D575" s="38"/>
      <c r="E575" s="32"/>
      <c r="F575" s="32"/>
      <c r="G575" s="32"/>
      <c r="H575" s="32"/>
      <c r="I575" s="32"/>
      <c r="J575" s="32"/>
      <c r="K575" s="29"/>
      <c r="L575" s="29"/>
      <c r="M575" s="29"/>
      <c r="N575" s="29"/>
      <c r="O575" s="38"/>
      <c r="P575" s="3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</row>
    <row r="576" spans="1:31">
      <c r="A576" s="38"/>
      <c r="B576" s="38"/>
      <c r="C576" s="38"/>
      <c r="D576" s="38"/>
      <c r="E576" s="32"/>
      <c r="F576" s="32"/>
      <c r="G576" s="32"/>
      <c r="H576" s="32"/>
      <c r="I576" s="32"/>
      <c r="J576" s="32"/>
      <c r="K576" s="29"/>
      <c r="L576" s="29"/>
      <c r="M576" s="29"/>
      <c r="N576" s="29"/>
      <c r="O576" s="38"/>
      <c r="P576" s="3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</row>
    <row r="577" spans="1:31">
      <c r="A577" s="38"/>
      <c r="B577" s="38"/>
      <c r="C577" s="38"/>
      <c r="D577" s="38"/>
      <c r="E577" s="32"/>
      <c r="F577" s="32"/>
      <c r="G577" s="32"/>
      <c r="H577" s="32"/>
      <c r="I577" s="32"/>
      <c r="J577" s="32"/>
      <c r="K577" s="29"/>
      <c r="L577" s="29"/>
      <c r="M577" s="29"/>
      <c r="N577" s="29"/>
      <c r="O577" s="38"/>
      <c r="P577" s="3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</row>
    <row r="578" spans="1:31">
      <c r="A578" s="38"/>
      <c r="B578" s="38"/>
      <c r="C578" s="38"/>
      <c r="D578" s="38"/>
      <c r="E578" s="32"/>
      <c r="F578" s="32"/>
      <c r="G578" s="32"/>
      <c r="H578" s="32"/>
      <c r="I578" s="32"/>
      <c r="J578" s="32"/>
      <c r="K578" s="29"/>
      <c r="L578" s="29"/>
      <c r="M578" s="29"/>
      <c r="N578" s="29"/>
      <c r="O578" s="38"/>
      <c r="P578" s="3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</row>
    <row r="579" spans="1:31">
      <c r="A579" s="38"/>
      <c r="B579" s="38"/>
      <c r="C579" s="38"/>
      <c r="D579" s="38"/>
      <c r="E579" s="32"/>
      <c r="F579" s="32"/>
      <c r="G579" s="32"/>
      <c r="H579" s="32"/>
      <c r="I579" s="32"/>
      <c r="J579" s="32"/>
      <c r="K579" s="29"/>
      <c r="L579" s="29"/>
      <c r="M579" s="29"/>
      <c r="N579" s="29"/>
      <c r="O579" s="38"/>
      <c r="P579" s="3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</row>
    <row r="580" spans="1:31">
      <c r="A580" s="38"/>
      <c r="B580" s="38"/>
      <c r="C580" s="38"/>
      <c r="D580" s="38"/>
      <c r="E580" s="32"/>
      <c r="F580" s="32"/>
      <c r="G580" s="32"/>
      <c r="H580" s="32"/>
      <c r="I580" s="32"/>
      <c r="J580" s="32"/>
      <c r="K580" s="29"/>
      <c r="L580" s="29"/>
      <c r="M580" s="29"/>
      <c r="N580" s="29"/>
      <c r="O580" s="38"/>
      <c r="P580" s="3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</row>
    <row r="581" spans="1:31">
      <c r="A581" s="38"/>
      <c r="B581" s="38"/>
      <c r="C581" s="38"/>
      <c r="D581" s="38"/>
      <c r="E581" s="32"/>
      <c r="F581" s="32"/>
      <c r="G581" s="32"/>
      <c r="H581" s="32"/>
      <c r="I581" s="32"/>
      <c r="J581" s="32"/>
      <c r="K581" s="29"/>
      <c r="L581" s="29"/>
      <c r="M581" s="29"/>
      <c r="N581" s="29"/>
      <c r="O581" s="38"/>
      <c r="P581" s="3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</row>
    <row r="582" spans="1:31">
      <c r="A582" s="38"/>
      <c r="B582" s="38"/>
      <c r="C582" s="38"/>
      <c r="D582" s="38"/>
      <c r="E582" s="32"/>
      <c r="F582" s="32"/>
      <c r="G582" s="32"/>
      <c r="H582" s="32"/>
      <c r="I582" s="32"/>
      <c r="J582" s="32"/>
      <c r="K582" s="29"/>
      <c r="L582" s="29"/>
      <c r="M582" s="29"/>
      <c r="N582" s="29"/>
      <c r="O582" s="38"/>
      <c r="P582" s="3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</row>
    <row r="583" spans="1:31">
      <c r="A583" s="38"/>
      <c r="B583" s="38"/>
      <c r="C583" s="38"/>
      <c r="D583" s="38"/>
      <c r="E583" s="32"/>
      <c r="F583" s="32"/>
      <c r="G583" s="32"/>
      <c r="H583" s="32"/>
      <c r="I583" s="32"/>
      <c r="J583" s="32"/>
      <c r="K583" s="29"/>
      <c r="L583" s="29"/>
      <c r="M583" s="29"/>
      <c r="N583" s="29"/>
      <c r="O583" s="38"/>
      <c r="P583" s="3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</row>
    <row r="584" spans="1:31">
      <c r="A584" s="38"/>
      <c r="B584" s="38"/>
      <c r="C584" s="38"/>
      <c r="D584" s="38"/>
      <c r="E584" s="32"/>
      <c r="F584" s="32"/>
      <c r="G584" s="32"/>
      <c r="H584" s="32"/>
      <c r="I584" s="32"/>
      <c r="J584" s="32"/>
      <c r="K584" s="29"/>
      <c r="L584" s="29"/>
      <c r="M584" s="29"/>
      <c r="N584" s="29"/>
      <c r="O584" s="38"/>
      <c r="P584" s="3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</row>
    <row r="585" spans="1:31">
      <c r="A585" s="38"/>
      <c r="B585" s="38"/>
      <c r="C585" s="38"/>
      <c r="D585" s="38"/>
      <c r="E585" s="32"/>
      <c r="F585" s="32"/>
      <c r="G585" s="32"/>
      <c r="H585" s="32"/>
      <c r="I585" s="32"/>
      <c r="J585" s="32"/>
      <c r="K585" s="29"/>
      <c r="L585" s="29"/>
      <c r="M585" s="29"/>
      <c r="N585" s="29"/>
      <c r="O585" s="38"/>
      <c r="P585" s="3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</row>
    <row r="586" spans="1:31">
      <c r="A586" s="38"/>
      <c r="B586" s="38"/>
      <c r="C586" s="38"/>
      <c r="D586" s="38"/>
      <c r="E586" s="32"/>
      <c r="F586" s="32"/>
      <c r="G586" s="32"/>
      <c r="H586" s="32"/>
      <c r="I586" s="32"/>
      <c r="J586" s="32"/>
      <c r="K586" s="29"/>
      <c r="L586" s="29"/>
      <c r="M586" s="29"/>
      <c r="N586" s="29"/>
      <c r="O586" s="38"/>
      <c r="P586" s="3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</row>
    <row r="587" spans="1:31">
      <c r="A587" s="38"/>
      <c r="B587" s="38"/>
      <c r="C587" s="38"/>
      <c r="D587" s="38"/>
      <c r="E587" s="32"/>
      <c r="F587" s="32"/>
      <c r="G587" s="32"/>
      <c r="H587" s="32"/>
      <c r="I587" s="32"/>
      <c r="J587" s="32"/>
      <c r="K587" s="29"/>
      <c r="L587" s="29"/>
      <c r="M587" s="29"/>
      <c r="N587" s="29"/>
      <c r="O587" s="38"/>
      <c r="P587" s="3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</row>
    <row r="588" spans="1:31">
      <c r="A588" s="38"/>
      <c r="B588" s="38"/>
      <c r="C588" s="38"/>
      <c r="D588" s="38"/>
      <c r="E588" s="32"/>
      <c r="F588" s="32"/>
      <c r="G588" s="32"/>
      <c r="H588" s="32"/>
      <c r="I588" s="32"/>
      <c r="J588" s="32"/>
      <c r="K588" s="29"/>
      <c r="L588" s="29"/>
      <c r="M588" s="29"/>
      <c r="N588" s="29"/>
      <c r="O588" s="38"/>
      <c r="P588" s="3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</row>
    <row r="589" spans="1:31">
      <c r="A589" s="38"/>
      <c r="B589" s="38"/>
      <c r="C589" s="38"/>
      <c r="D589" s="38"/>
      <c r="E589" s="32"/>
      <c r="F589" s="32"/>
      <c r="G589" s="32"/>
      <c r="H589" s="32"/>
      <c r="I589" s="32"/>
      <c r="J589" s="32"/>
      <c r="K589" s="29"/>
      <c r="L589" s="29"/>
      <c r="M589" s="29"/>
      <c r="N589" s="29"/>
      <c r="O589" s="38"/>
      <c r="P589" s="3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</row>
    <row r="590" spans="1:31">
      <c r="A590" s="38"/>
      <c r="B590" s="38"/>
      <c r="C590" s="38"/>
      <c r="D590" s="38"/>
      <c r="E590" s="32"/>
      <c r="F590" s="32"/>
      <c r="G590" s="32"/>
      <c r="H590" s="32"/>
      <c r="I590" s="32"/>
      <c r="J590" s="32"/>
      <c r="K590" s="29"/>
      <c r="L590" s="29"/>
      <c r="M590" s="29"/>
      <c r="N590" s="29"/>
      <c r="O590" s="38"/>
      <c r="P590" s="3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</row>
    <row r="591" spans="1:31">
      <c r="A591" s="38"/>
      <c r="B591" s="38"/>
      <c r="C591" s="38"/>
      <c r="D591" s="38"/>
      <c r="E591" s="32"/>
      <c r="F591" s="32"/>
      <c r="G591" s="32"/>
      <c r="H591" s="32"/>
      <c r="I591" s="32"/>
      <c r="J591" s="32"/>
      <c r="K591" s="29"/>
      <c r="L591" s="29"/>
      <c r="M591" s="29"/>
      <c r="N591" s="29"/>
      <c r="O591" s="38"/>
      <c r="P591" s="3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</row>
    <row r="592" spans="1:31">
      <c r="A592" s="38"/>
      <c r="B592" s="38"/>
      <c r="C592" s="38"/>
      <c r="D592" s="38"/>
      <c r="E592" s="32"/>
      <c r="F592" s="32"/>
      <c r="G592" s="32"/>
      <c r="H592" s="32"/>
      <c r="I592" s="32"/>
      <c r="J592" s="32"/>
      <c r="K592" s="29"/>
      <c r="L592" s="29"/>
      <c r="M592" s="29"/>
      <c r="N592" s="29"/>
      <c r="O592" s="38"/>
      <c r="P592" s="3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</row>
    <row r="593" spans="1:31">
      <c r="A593" s="38"/>
      <c r="B593" s="38"/>
      <c r="C593" s="38"/>
      <c r="D593" s="38"/>
      <c r="E593" s="32"/>
      <c r="F593" s="32"/>
      <c r="G593" s="32"/>
      <c r="H593" s="32"/>
      <c r="I593" s="32"/>
      <c r="J593" s="32"/>
      <c r="K593" s="29"/>
      <c r="L593" s="29"/>
      <c r="M593" s="29"/>
      <c r="N593" s="29"/>
      <c r="O593" s="38"/>
      <c r="P593" s="3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</row>
    <row r="594" spans="1:31">
      <c r="A594" s="38"/>
      <c r="B594" s="38"/>
      <c r="C594" s="38"/>
      <c r="D594" s="38"/>
      <c r="E594" s="32"/>
      <c r="F594" s="32"/>
      <c r="G594" s="32"/>
      <c r="H594" s="32"/>
      <c r="I594" s="32"/>
      <c r="J594" s="32"/>
      <c r="K594" s="29"/>
      <c r="L594" s="29"/>
      <c r="M594" s="29"/>
      <c r="N594" s="29"/>
      <c r="O594" s="38"/>
      <c r="P594" s="3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</row>
    <row r="595" spans="1:31">
      <c r="A595" s="38"/>
      <c r="B595" s="38"/>
      <c r="C595" s="38"/>
      <c r="D595" s="38"/>
      <c r="E595" s="32"/>
      <c r="F595" s="32"/>
      <c r="G595" s="32"/>
      <c r="H595" s="32"/>
      <c r="I595" s="32"/>
      <c r="J595" s="32"/>
      <c r="K595" s="29"/>
      <c r="L595" s="29"/>
      <c r="M595" s="29"/>
      <c r="N595" s="29"/>
      <c r="O595" s="38"/>
      <c r="P595" s="3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</row>
    <row r="596" spans="1:31">
      <c r="A596" s="38"/>
      <c r="B596" s="38"/>
      <c r="C596" s="38"/>
      <c r="D596" s="38"/>
      <c r="E596" s="32"/>
      <c r="F596" s="32"/>
      <c r="G596" s="32"/>
      <c r="H596" s="32"/>
      <c r="I596" s="32"/>
      <c r="J596" s="32"/>
      <c r="K596" s="29"/>
      <c r="L596" s="29"/>
      <c r="M596" s="29"/>
      <c r="N596" s="29"/>
      <c r="O596" s="38"/>
      <c r="P596" s="3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</row>
    <row r="597" spans="1:31">
      <c r="A597" s="38"/>
      <c r="B597" s="38"/>
      <c r="C597" s="38"/>
      <c r="D597" s="38"/>
      <c r="E597" s="32"/>
      <c r="F597" s="32"/>
      <c r="G597" s="32"/>
      <c r="H597" s="32"/>
      <c r="I597" s="32"/>
      <c r="J597" s="32"/>
      <c r="K597" s="29"/>
      <c r="L597" s="29"/>
      <c r="M597" s="29"/>
      <c r="N597" s="29"/>
      <c r="O597" s="38"/>
      <c r="P597" s="3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</row>
    <row r="598" spans="1:31">
      <c r="A598" s="38"/>
      <c r="B598" s="38"/>
      <c r="C598" s="38"/>
      <c r="D598" s="38"/>
      <c r="E598" s="32"/>
      <c r="F598" s="32"/>
      <c r="G598" s="32"/>
      <c r="H598" s="32"/>
      <c r="I598" s="32"/>
      <c r="J598" s="32"/>
      <c r="K598" s="29"/>
      <c r="L598" s="29"/>
      <c r="M598" s="29"/>
      <c r="N598" s="29"/>
      <c r="O598" s="38"/>
      <c r="P598" s="3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</row>
    <row r="599" spans="1:31">
      <c r="A599" s="38"/>
      <c r="B599" s="38"/>
      <c r="C599" s="38"/>
      <c r="D599" s="38"/>
      <c r="E599" s="32"/>
      <c r="F599" s="32"/>
      <c r="G599" s="32"/>
      <c r="H599" s="32"/>
      <c r="I599" s="32"/>
      <c r="J599" s="32"/>
      <c r="K599" s="29"/>
      <c r="L599" s="29"/>
      <c r="M599" s="29"/>
      <c r="N599" s="29"/>
      <c r="O599" s="38"/>
      <c r="P599" s="3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</row>
    <row r="600" spans="1:31">
      <c r="A600" s="38"/>
      <c r="B600" s="38"/>
      <c r="C600" s="38"/>
      <c r="D600" s="38"/>
      <c r="E600" s="32"/>
      <c r="F600" s="32"/>
      <c r="G600" s="32"/>
      <c r="H600" s="32"/>
      <c r="I600" s="32"/>
      <c r="J600" s="32"/>
      <c r="K600" s="29"/>
      <c r="L600" s="29"/>
      <c r="M600" s="29"/>
      <c r="N600" s="29"/>
      <c r="O600" s="38"/>
      <c r="P600" s="3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</row>
    <row r="601" spans="1:31">
      <c r="A601" s="38"/>
      <c r="B601" s="38"/>
      <c r="C601" s="38"/>
      <c r="D601" s="38"/>
      <c r="E601" s="32"/>
      <c r="F601" s="32"/>
      <c r="G601" s="32"/>
      <c r="H601" s="32"/>
      <c r="I601" s="32"/>
      <c r="J601" s="32"/>
      <c r="K601" s="29"/>
      <c r="L601" s="29"/>
      <c r="M601" s="29"/>
      <c r="N601" s="29"/>
      <c r="O601" s="38"/>
      <c r="P601" s="3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</row>
    <row r="602" spans="1:31">
      <c r="A602" s="38"/>
      <c r="B602" s="38"/>
      <c r="C602" s="38"/>
      <c r="D602" s="38"/>
      <c r="E602" s="32"/>
      <c r="F602" s="32"/>
      <c r="G602" s="32"/>
      <c r="H602" s="32"/>
      <c r="I602" s="32"/>
      <c r="J602" s="32"/>
      <c r="K602" s="29"/>
      <c r="L602" s="29"/>
      <c r="M602" s="29"/>
      <c r="N602" s="29"/>
      <c r="O602" s="38"/>
      <c r="P602" s="3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</row>
    <row r="603" spans="1:31">
      <c r="A603" s="38"/>
      <c r="B603" s="38"/>
      <c r="C603" s="38"/>
      <c r="D603" s="38"/>
      <c r="E603" s="32"/>
      <c r="F603" s="32"/>
      <c r="G603" s="32"/>
      <c r="H603" s="32"/>
      <c r="I603" s="32"/>
      <c r="J603" s="32"/>
      <c r="K603" s="29"/>
      <c r="L603" s="29"/>
      <c r="M603" s="29"/>
      <c r="N603" s="29"/>
      <c r="O603" s="38"/>
      <c r="P603" s="3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</row>
    <row r="604" spans="1:31">
      <c r="A604" s="38"/>
      <c r="B604" s="38"/>
      <c r="C604" s="38"/>
      <c r="D604" s="38"/>
      <c r="E604" s="32"/>
      <c r="F604" s="32"/>
      <c r="G604" s="32"/>
      <c r="H604" s="32"/>
      <c r="I604" s="32"/>
      <c r="J604" s="32"/>
      <c r="K604" s="29"/>
      <c r="L604" s="29"/>
      <c r="M604" s="29"/>
      <c r="N604" s="29"/>
      <c r="O604" s="38"/>
      <c r="P604" s="3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</row>
    <row r="605" spans="1:31">
      <c r="A605" s="38"/>
      <c r="B605" s="38"/>
      <c r="C605" s="38"/>
      <c r="D605" s="38"/>
      <c r="E605" s="32"/>
      <c r="F605" s="32"/>
      <c r="G605" s="32"/>
      <c r="H605" s="32"/>
      <c r="I605" s="32"/>
      <c r="J605" s="32"/>
      <c r="K605" s="29"/>
      <c r="L605" s="29"/>
      <c r="M605" s="29"/>
      <c r="N605" s="29"/>
      <c r="O605" s="38"/>
      <c r="P605" s="3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</row>
    <row r="606" spans="1:31">
      <c r="A606" s="38"/>
      <c r="B606" s="38"/>
      <c r="C606" s="38"/>
      <c r="D606" s="38"/>
      <c r="E606" s="32"/>
      <c r="F606" s="32"/>
      <c r="G606" s="32"/>
      <c r="H606" s="32"/>
      <c r="I606" s="32"/>
      <c r="J606" s="32"/>
      <c r="K606" s="29"/>
      <c r="L606" s="29"/>
      <c r="M606" s="29"/>
      <c r="N606" s="29"/>
      <c r="O606" s="38"/>
      <c r="P606" s="3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</row>
    <row r="607" spans="1:31">
      <c r="A607" s="38"/>
      <c r="B607" s="38"/>
      <c r="C607" s="38"/>
      <c r="D607" s="38"/>
      <c r="E607" s="32"/>
      <c r="F607" s="32"/>
      <c r="G607" s="32"/>
      <c r="H607" s="32"/>
      <c r="I607" s="32"/>
      <c r="J607" s="32"/>
      <c r="K607" s="29"/>
      <c r="L607" s="29"/>
      <c r="M607" s="29"/>
      <c r="N607" s="29"/>
      <c r="O607" s="38"/>
      <c r="P607" s="3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</row>
    <row r="608" spans="1:31">
      <c r="A608" s="38"/>
      <c r="B608" s="38"/>
      <c r="C608" s="38"/>
      <c r="D608" s="38"/>
      <c r="E608" s="32"/>
      <c r="F608" s="32"/>
      <c r="G608" s="32"/>
      <c r="H608" s="32"/>
      <c r="I608" s="32"/>
      <c r="J608" s="32"/>
      <c r="K608" s="29"/>
      <c r="L608" s="29"/>
      <c r="M608" s="29"/>
      <c r="N608" s="29"/>
      <c r="O608" s="38"/>
      <c r="P608" s="3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</row>
    <row r="609" spans="1:31">
      <c r="A609" s="38"/>
      <c r="B609" s="38"/>
      <c r="C609" s="38"/>
      <c r="D609" s="38"/>
      <c r="E609" s="32"/>
      <c r="F609" s="32"/>
      <c r="G609" s="32"/>
      <c r="H609" s="32"/>
      <c r="I609" s="32"/>
      <c r="J609" s="32"/>
      <c r="K609" s="29"/>
      <c r="L609" s="29"/>
      <c r="M609" s="29"/>
      <c r="N609" s="29"/>
      <c r="O609" s="38"/>
      <c r="P609" s="3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</row>
    <row r="610" spans="1:31">
      <c r="A610" s="38"/>
      <c r="B610" s="38"/>
      <c r="C610" s="38"/>
      <c r="D610" s="38"/>
      <c r="E610" s="32"/>
      <c r="F610" s="32"/>
      <c r="G610" s="32"/>
      <c r="H610" s="32"/>
      <c r="I610" s="32"/>
      <c r="J610" s="32"/>
      <c r="K610" s="29"/>
      <c r="L610" s="29"/>
      <c r="M610" s="29"/>
      <c r="N610" s="29"/>
      <c r="O610" s="38"/>
      <c r="P610" s="3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</row>
    <row r="611" spans="1:31">
      <c r="A611" s="38"/>
      <c r="B611" s="38"/>
      <c r="C611" s="38"/>
      <c r="D611" s="38"/>
      <c r="E611" s="32"/>
      <c r="F611" s="32"/>
      <c r="G611" s="32"/>
      <c r="H611" s="32"/>
      <c r="I611" s="32"/>
      <c r="J611" s="32"/>
      <c r="K611" s="29"/>
      <c r="L611" s="29"/>
      <c r="M611" s="29"/>
      <c r="N611" s="29"/>
      <c r="O611" s="38"/>
      <c r="P611" s="3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</row>
    <row r="612" spans="1:31">
      <c r="A612" s="38"/>
      <c r="B612" s="38"/>
      <c r="C612" s="38"/>
      <c r="D612" s="38"/>
      <c r="E612" s="32"/>
      <c r="F612" s="32"/>
      <c r="G612" s="32"/>
      <c r="H612" s="32"/>
      <c r="I612" s="32"/>
      <c r="J612" s="32"/>
      <c r="K612" s="29"/>
      <c r="L612" s="29"/>
      <c r="M612" s="29"/>
      <c r="N612" s="29"/>
      <c r="O612" s="38"/>
      <c r="P612" s="3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</row>
    <row r="613" spans="1:31">
      <c r="A613" s="38"/>
      <c r="B613" s="38"/>
      <c r="C613" s="38"/>
      <c r="D613" s="38"/>
      <c r="E613" s="32"/>
      <c r="F613" s="32"/>
      <c r="G613" s="32"/>
      <c r="H613" s="32"/>
      <c r="I613" s="32"/>
      <c r="J613" s="32"/>
      <c r="K613" s="29"/>
      <c r="L613" s="29"/>
      <c r="M613" s="29"/>
      <c r="N613" s="29"/>
      <c r="O613" s="38"/>
      <c r="P613" s="3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</row>
    <row r="614" spans="1:31">
      <c r="A614" s="38"/>
      <c r="B614" s="38"/>
      <c r="C614" s="38"/>
      <c r="D614" s="38"/>
      <c r="E614" s="32"/>
      <c r="F614" s="32"/>
      <c r="G614" s="32"/>
      <c r="H614" s="32"/>
      <c r="I614" s="32"/>
      <c r="J614" s="32"/>
      <c r="K614" s="29"/>
      <c r="L614" s="29"/>
      <c r="M614" s="29"/>
      <c r="N614" s="29"/>
      <c r="O614" s="38"/>
      <c r="P614" s="3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</row>
    <row r="615" spans="1:31">
      <c r="A615" s="38"/>
      <c r="B615" s="38"/>
      <c r="C615" s="38"/>
      <c r="D615" s="38"/>
      <c r="E615" s="32"/>
      <c r="F615" s="32"/>
      <c r="G615" s="32"/>
      <c r="H615" s="32"/>
      <c r="I615" s="32"/>
      <c r="J615" s="32"/>
      <c r="K615" s="29"/>
      <c r="L615" s="29"/>
      <c r="M615" s="29"/>
      <c r="N615" s="29"/>
      <c r="O615" s="38"/>
      <c r="P615" s="3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</row>
    <row r="616" spans="1:31">
      <c r="A616" s="38"/>
      <c r="B616" s="38"/>
      <c r="C616" s="38"/>
      <c r="D616" s="38"/>
      <c r="E616" s="32"/>
      <c r="F616" s="32"/>
      <c r="G616" s="32"/>
      <c r="H616" s="32"/>
      <c r="I616" s="32"/>
      <c r="J616" s="32"/>
      <c r="K616" s="29"/>
      <c r="L616" s="29"/>
      <c r="M616" s="29"/>
      <c r="N616" s="29"/>
      <c r="O616" s="38"/>
      <c r="P616" s="3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</row>
    <row r="617" spans="1:31">
      <c r="A617" s="38"/>
      <c r="B617" s="38"/>
      <c r="C617" s="38"/>
      <c r="D617" s="38"/>
      <c r="E617" s="32"/>
      <c r="F617" s="32"/>
      <c r="G617" s="32"/>
      <c r="H617" s="32"/>
      <c r="I617" s="32"/>
      <c r="J617" s="32"/>
      <c r="K617" s="29"/>
      <c r="L617" s="29"/>
      <c r="M617" s="29"/>
      <c r="N617" s="29"/>
      <c r="O617" s="38"/>
      <c r="P617" s="3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</row>
    <row r="618" spans="1:31">
      <c r="A618" s="38"/>
      <c r="B618" s="38"/>
      <c r="C618" s="38"/>
      <c r="D618" s="38"/>
      <c r="E618" s="32"/>
      <c r="F618" s="32"/>
      <c r="G618" s="32"/>
      <c r="H618" s="32"/>
      <c r="I618" s="32"/>
      <c r="J618" s="32"/>
      <c r="K618" s="29"/>
      <c r="L618" s="29"/>
      <c r="M618" s="29"/>
      <c r="N618" s="29"/>
      <c r="O618" s="38"/>
      <c r="P618" s="3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</row>
    <row r="619" spans="1:31">
      <c r="A619" s="38"/>
      <c r="B619" s="38"/>
      <c r="C619" s="38"/>
      <c r="D619" s="38"/>
      <c r="E619" s="32"/>
      <c r="F619" s="32"/>
      <c r="G619" s="32"/>
      <c r="H619" s="32"/>
      <c r="I619" s="32"/>
      <c r="J619" s="32"/>
      <c r="K619" s="29"/>
      <c r="L619" s="29"/>
      <c r="M619" s="29"/>
      <c r="N619" s="29"/>
      <c r="O619" s="38"/>
      <c r="P619" s="3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</row>
    <row r="620" spans="1:31">
      <c r="A620" s="38"/>
      <c r="B620" s="38"/>
      <c r="C620" s="38"/>
      <c r="D620" s="38"/>
      <c r="E620" s="32"/>
      <c r="F620" s="32"/>
      <c r="G620" s="32"/>
      <c r="H620" s="32"/>
      <c r="I620" s="32"/>
      <c r="J620" s="32"/>
      <c r="K620" s="29"/>
      <c r="L620" s="29"/>
      <c r="M620" s="29"/>
      <c r="N620" s="29"/>
      <c r="O620" s="38"/>
      <c r="P620" s="3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</row>
    <row r="621" spans="1:31">
      <c r="A621" s="38"/>
      <c r="B621" s="38"/>
      <c r="C621" s="38"/>
      <c r="D621" s="38"/>
      <c r="E621" s="32"/>
      <c r="F621" s="32"/>
      <c r="G621" s="32"/>
      <c r="H621" s="32"/>
      <c r="I621" s="32"/>
      <c r="J621" s="32"/>
      <c r="K621" s="29"/>
      <c r="L621" s="29"/>
      <c r="M621" s="29"/>
      <c r="N621" s="29"/>
      <c r="O621" s="38"/>
      <c r="P621" s="3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</row>
    <row r="622" spans="1:31">
      <c r="A622" s="38"/>
      <c r="B622" s="38"/>
      <c r="C622" s="38"/>
      <c r="D622" s="38"/>
      <c r="E622" s="32"/>
      <c r="F622" s="32"/>
      <c r="G622" s="32"/>
      <c r="H622" s="32"/>
      <c r="I622" s="32"/>
      <c r="J622" s="32"/>
      <c r="K622" s="29"/>
      <c r="L622" s="29"/>
      <c r="M622" s="29"/>
      <c r="N622" s="29"/>
      <c r="O622" s="38"/>
      <c r="P622" s="3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</row>
    <row r="623" spans="1:31">
      <c r="A623" s="38"/>
      <c r="B623" s="38"/>
      <c r="C623" s="38"/>
      <c r="D623" s="38"/>
      <c r="E623" s="32"/>
      <c r="F623" s="32"/>
      <c r="G623" s="32"/>
      <c r="H623" s="32"/>
      <c r="I623" s="32"/>
      <c r="J623" s="32"/>
      <c r="K623" s="29"/>
      <c r="L623" s="29"/>
      <c r="M623" s="29"/>
      <c r="N623" s="29"/>
      <c r="O623" s="38"/>
      <c r="P623" s="3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</row>
    <row r="624" spans="1:31">
      <c r="A624" s="38"/>
      <c r="B624" s="38"/>
      <c r="C624" s="38"/>
      <c r="D624" s="38"/>
      <c r="E624" s="32"/>
      <c r="F624" s="32"/>
      <c r="G624" s="32"/>
      <c r="H624" s="32"/>
      <c r="I624" s="32"/>
      <c r="J624" s="32"/>
      <c r="K624" s="29"/>
      <c r="L624" s="29"/>
      <c r="M624" s="29"/>
      <c r="N624" s="29"/>
      <c r="O624" s="38"/>
      <c r="P624" s="3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</row>
    <row r="625" spans="1:31">
      <c r="A625" s="38"/>
      <c r="B625" s="38"/>
      <c r="C625" s="38"/>
      <c r="D625" s="38"/>
      <c r="E625" s="32"/>
      <c r="F625" s="32"/>
      <c r="G625" s="32"/>
      <c r="H625" s="32"/>
      <c r="I625" s="32"/>
      <c r="J625" s="32"/>
      <c r="K625" s="29"/>
      <c r="L625" s="29"/>
      <c r="M625" s="29"/>
      <c r="N625" s="29"/>
      <c r="O625" s="38"/>
      <c r="P625" s="3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</row>
    <row r="626" spans="1:31">
      <c r="A626" s="38"/>
      <c r="B626" s="38"/>
      <c r="C626" s="38"/>
      <c r="D626" s="38"/>
      <c r="E626" s="32"/>
      <c r="F626" s="32"/>
      <c r="G626" s="32"/>
      <c r="H626" s="32"/>
      <c r="I626" s="32"/>
      <c r="J626" s="32"/>
      <c r="K626" s="29"/>
      <c r="L626" s="29"/>
      <c r="M626" s="29"/>
      <c r="N626" s="29"/>
      <c r="O626" s="38"/>
      <c r="P626" s="3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</row>
    <row r="627" spans="1:31">
      <c r="A627" s="38"/>
      <c r="B627" s="38"/>
      <c r="C627" s="38"/>
      <c r="D627" s="38"/>
      <c r="E627" s="32"/>
      <c r="F627" s="32"/>
      <c r="G627" s="32"/>
      <c r="H627" s="32"/>
      <c r="I627" s="32"/>
      <c r="J627" s="32"/>
      <c r="K627" s="29"/>
      <c r="L627" s="29"/>
      <c r="M627" s="29"/>
      <c r="N627" s="29"/>
      <c r="O627" s="38"/>
      <c r="P627" s="3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</row>
    <row r="628" spans="1:31">
      <c r="A628" s="38"/>
      <c r="B628" s="38"/>
      <c r="C628" s="38"/>
      <c r="D628" s="38"/>
      <c r="E628" s="32"/>
      <c r="F628" s="32"/>
      <c r="G628" s="32"/>
      <c r="H628" s="32"/>
      <c r="I628" s="32"/>
      <c r="J628" s="32"/>
      <c r="K628" s="29"/>
      <c r="L628" s="29"/>
      <c r="M628" s="29"/>
      <c r="N628" s="29"/>
      <c r="O628" s="38"/>
      <c r="P628" s="3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</row>
    <row r="629" spans="1:31">
      <c r="A629" s="38"/>
      <c r="B629" s="38"/>
      <c r="C629" s="38"/>
      <c r="D629" s="38"/>
      <c r="E629" s="32"/>
      <c r="F629" s="32"/>
      <c r="G629" s="32"/>
      <c r="H629" s="32"/>
      <c r="I629" s="32"/>
      <c r="J629" s="32"/>
      <c r="K629" s="29"/>
      <c r="L629" s="29"/>
      <c r="M629" s="29"/>
      <c r="N629" s="29"/>
      <c r="O629" s="38"/>
      <c r="P629" s="3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</row>
    <row r="630" spans="1:31">
      <c r="A630" s="38"/>
      <c r="B630" s="38"/>
      <c r="C630" s="38"/>
      <c r="D630" s="38"/>
      <c r="E630" s="32"/>
      <c r="F630" s="32"/>
      <c r="G630" s="32"/>
      <c r="H630" s="32"/>
      <c r="I630" s="32"/>
      <c r="J630" s="32"/>
      <c r="K630" s="29"/>
      <c r="L630" s="29"/>
      <c r="M630" s="29"/>
      <c r="N630" s="29"/>
      <c r="O630" s="38"/>
      <c r="P630" s="3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</row>
    <row r="631" spans="1:31">
      <c r="A631" s="38"/>
      <c r="B631" s="38"/>
      <c r="C631" s="38"/>
      <c r="D631" s="38"/>
      <c r="E631" s="32"/>
      <c r="F631" s="32"/>
      <c r="G631" s="32"/>
      <c r="H631" s="32"/>
      <c r="I631" s="32"/>
      <c r="J631" s="32"/>
      <c r="K631" s="29"/>
      <c r="L631" s="29"/>
      <c r="M631" s="29"/>
      <c r="N631" s="29"/>
      <c r="O631" s="38"/>
      <c r="P631" s="3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</row>
    <row r="632" spans="1:31">
      <c r="A632" s="38"/>
      <c r="B632" s="38"/>
      <c r="C632" s="38"/>
      <c r="D632" s="38"/>
      <c r="E632" s="32"/>
      <c r="F632" s="32"/>
      <c r="G632" s="32"/>
      <c r="H632" s="32"/>
      <c r="I632" s="32"/>
      <c r="J632" s="32"/>
      <c r="K632" s="29"/>
      <c r="L632" s="29"/>
      <c r="M632" s="29"/>
      <c r="N632" s="29"/>
      <c r="O632" s="38"/>
      <c r="P632" s="3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</row>
    <row r="633" spans="1:31">
      <c r="A633" s="38"/>
      <c r="B633" s="38"/>
      <c r="C633" s="38"/>
      <c r="D633" s="38"/>
      <c r="E633" s="32"/>
      <c r="F633" s="32"/>
      <c r="G633" s="32"/>
      <c r="H633" s="32"/>
      <c r="I633" s="32"/>
      <c r="J633" s="32"/>
      <c r="K633" s="29"/>
      <c r="L633" s="29"/>
      <c r="M633" s="29"/>
      <c r="N633" s="29"/>
      <c r="O633" s="38"/>
      <c r="P633" s="3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</row>
    <row r="634" spans="1:31">
      <c r="A634" s="38"/>
      <c r="B634" s="38"/>
      <c r="C634" s="38"/>
      <c r="D634" s="38"/>
      <c r="E634" s="32"/>
      <c r="F634" s="32"/>
      <c r="G634" s="32"/>
      <c r="H634" s="32"/>
      <c r="I634" s="32"/>
      <c r="J634" s="32"/>
      <c r="K634" s="29"/>
      <c r="L634" s="29"/>
      <c r="M634" s="29"/>
      <c r="N634" s="29"/>
      <c r="O634" s="38"/>
      <c r="P634" s="3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</row>
    <row r="635" spans="1:31">
      <c r="A635" s="38"/>
      <c r="B635" s="38"/>
      <c r="C635" s="38"/>
      <c r="D635" s="38"/>
      <c r="E635" s="32"/>
      <c r="F635" s="32"/>
      <c r="G635" s="32"/>
      <c r="H635" s="32"/>
      <c r="I635" s="32"/>
      <c r="J635" s="32"/>
      <c r="K635" s="29"/>
      <c r="L635" s="29"/>
      <c r="M635" s="29"/>
      <c r="N635" s="29"/>
      <c r="O635" s="38"/>
      <c r="P635" s="3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</row>
    <row r="636" spans="1:31">
      <c r="A636" s="38"/>
      <c r="B636" s="38"/>
      <c r="C636" s="38"/>
      <c r="D636" s="38"/>
      <c r="E636" s="32"/>
      <c r="F636" s="32"/>
      <c r="G636" s="32"/>
      <c r="H636" s="32"/>
      <c r="I636" s="32"/>
      <c r="J636" s="32"/>
      <c r="K636" s="29"/>
      <c r="L636" s="29"/>
      <c r="M636" s="29"/>
      <c r="N636" s="29"/>
      <c r="O636" s="38"/>
      <c r="P636" s="3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</row>
    <row r="637" spans="1:31">
      <c r="A637" s="38"/>
      <c r="B637" s="38"/>
      <c r="C637" s="38"/>
      <c r="D637" s="38"/>
      <c r="E637" s="32"/>
      <c r="F637" s="32"/>
      <c r="G637" s="32"/>
      <c r="H637" s="32"/>
      <c r="I637" s="32"/>
      <c r="J637" s="32"/>
      <c r="K637" s="29"/>
      <c r="L637" s="29"/>
      <c r="M637" s="29"/>
      <c r="N637" s="29"/>
      <c r="O637" s="38"/>
      <c r="P637" s="3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</row>
    <row r="638" spans="1:31">
      <c r="A638" s="38"/>
      <c r="B638" s="38"/>
      <c r="C638" s="38"/>
      <c r="D638" s="38"/>
      <c r="E638" s="32"/>
      <c r="F638" s="32"/>
      <c r="G638" s="32"/>
      <c r="H638" s="32"/>
      <c r="I638" s="32"/>
      <c r="J638" s="32"/>
      <c r="K638" s="29"/>
      <c r="L638" s="29"/>
      <c r="M638" s="29"/>
      <c r="N638" s="29"/>
      <c r="O638" s="38"/>
      <c r="P638" s="3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</row>
    <row r="639" spans="1:31">
      <c r="A639" s="38"/>
      <c r="B639" s="38"/>
      <c r="C639" s="38"/>
      <c r="D639" s="38"/>
      <c r="E639" s="32"/>
      <c r="F639" s="32"/>
      <c r="G639" s="32"/>
      <c r="H639" s="32"/>
      <c r="I639" s="32"/>
      <c r="J639" s="32"/>
      <c r="K639" s="29"/>
      <c r="L639" s="29"/>
      <c r="M639" s="29"/>
      <c r="N639" s="29"/>
      <c r="O639" s="38"/>
      <c r="P639" s="3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</row>
    <row r="640" spans="1:31">
      <c r="A640" s="38"/>
      <c r="B640" s="38"/>
      <c r="C640" s="38"/>
      <c r="D640" s="38"/>
      <c r="E640" s="32"/>
      <c r="F640" s="32"/>
      <c r="G640" s="32"/>
      <c r="H640" s="32"/>
      <c r="I640" s="32"/>
      <c r="J640" s="32"/>
      <c r="K640" s="29"/>
      <c r="L640" s="29"/>
      <c r="M640" s="29"/>
      <c r="N640" s="29"/>
      <c r="O640" s="38"/>
      <c r="P640" s="3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</row>
    <row r="641" spans="1:31">
      <c r="A641" s="38"/>
      <c r="B641" s="38"/>
      <c r="C641" s="38"/>
      <c r="D641" s="38"/>
      <c r="E641" s="32"/>
      <c r="F641" s="32"/>
      <c r="G641" s="32"/>
      <c r="H641" s="32"/>
      <c r="I641" s="32"/>
      <c r="J641" s="32"/>
      <c r="K641" s="29"/>
      <c r="L641" s="29"/>
      <c r="M641" s="29"/>
      <c r="N641" s="29"/>
      <c r="O641" s="38"/>
      <c r="P641" s="3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</row>
    <row r="642" spans="1:31">
      <c r="A642" s="38"/>
      <c r="B642" s="38"/>
      <c r="C642" s="38"/>
      <c r="D642" s="38"/>
      <c r="E642" s="32"/>
      <c r="F642" s="32"/>
      <c r="G642" s="32"/>
      <c r="H642" s="32"/>
      <c r="I642" s="32"/>
      <c r="J642" s="32"/>
      <c r="K642" s="29"/>
      <c r="L642" s="29"/>
      <c r="M642" s="29"/>
      <c r="N642" s="29"/>
      <c r="O642" s="38"/>
      <c r="P642" s="3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</row>
    <row r="643" spans="1:31">
      <c r="A643" s="38"/>
      <c r="B643" s="38"/>
      <c r="C643" s="38"/>
      <c r="D643" s="38"/>
      <c r="E643" s="32"/>
      <c r="F643" s="32"/>
      <c r="G643" s="32"/>
      <c r="H643" s="32"/>
      <c r="I643" s="32"/>
      <c r="J643" s="32"/>
      <c r="K643" s="29"/>
      <c r="L643" s="29"/>
      <c r="M643" s="29"/>
      <c r="N643" s="29"/>
      <c r="O643" s="38"/>
      <c r="P643" s="3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</row>
    <row r="644" spans="1:31">
      <c r="A644" s="38"/>
      <c r="B644" s="38"/>
      <c r="C644" s="38"/>
      <c r="D644" s="38"/>
      <c r="E644" s="32"/>
      <c r="F644" s="32"/>
      <c r="G644" s="32"/>
      <c r="H644" s="32"/>
      <c r="I644" s="32"/>
      <c r="J644" s="32"/>
      <c r="K644" s="29"/>
      <c r="L644" s="29"/>
      <c r="M644" s="29"/>
      <c r="N644" s="29"/>
      <c r="O644" s="38"/>
      <c r="P644" s="3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</row>
    <row r="645" spans="1:31">
      <c r="A645" s="38"/>
      <c r="B645" s="38"/>
      <c r="C645" s="38"/>
      <c r="D645" s="38"/>
      <c r="E645" s="32"/>
      <c r="F645" s="32"/>
      <c r="G645" s="32"/>
      <c r="H645" s="32"/>
      <c r="I645" s="32"/>
      <c r="J645" s="32"/>
      <c r="K645" s="29"/>
      <c r="L645" s="29"/>
      <c r="M645" s="29"/>
      <c r="N645" s="29"/>
      <c r="O645" s="38"/>
      <c r="P645" s="3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</row>
    <row r="646" spans="1:31">
      <c r="A646" s="38"/>
      <c r="B646" s="38"/>
      <c r="C646" s="38"/>
      <c r="D646" s="38"/>
      <c r="E646" s="32"/>
      <c r="F646" s="32"/>
      <c r="G646" s="32"/>
      <c r="H646" s="32"/>
      <c r="I646" s="32"/>
      <c r="J646" s="32"/>
      <c r="K646" s="29"/>
      <c r="L646" s="29"/>
      <c r="M646" s="29"/>
      <c r="N646" s="29"/>
      <c r="O646" s="38"/>
      <c r="P646" s="3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</row>
    <row r="647" spans="1:31">
      <c r="A647" s="38"/>
      <c r="B647" s="38"/>
      <c r="C647" s="38"/>
      <c r="D647" s="38"/>
      <c r="E647" s="32"/>
      <c r="F647" s="32"/>
      <c r="G647" s="32"/>
      <c r="H647" s="32"/>
      <c r="I647" s="32"/>
      <c r="J647" s="32"/>
      <c r="K647" s="29"/>
      <c r="L647" s="29"/>
      <c r="M647" s="29"/>
      <c r="N647" s="29"/>
      <c r="O647" s="38"/>
      <c r="P647" s="3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</row>
    <row r="648" spans="1:31">
      <c r="A648" s="38"/>
      <c r="B648" s="38"/>
      <c r="C648" s="38"/>
      <c r="D648" s="38"/>
      <c r="E648" s="32"/>
      <c r="F648" s="32"/>
      <c r="G648" s="32"/>
      <c r="H648" s="32"/>
      <c r="I648" s="32"/>
      <c r="J648" s="32"/>
      <c r="K648" s="29"/>
      <c r="L648" s="29"/>
      <c r="M648" s="29"/>
      <c r="N648" s="29"/>
      <c r="O648" s="38"/>
      <c r="P648" s="3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</row>
    <row r="649" spans="1:31">
      <c r="A649" s="38"/>
      <c r="B649" s="38"/>
      <c r="C649" s="38"/>
      <c r="D649" s="38"/>
      <c r="E649" s="32"/>
      <c r="F649" s="32"/>
      <c r="G649" s="32"/>
      <c r="H649" s="32"/>
      <c r="I649" s="32"/>
      <c r="J649" s="32"/>
      <c r="K649" s="29"/>
      <c r="L649" s="29"/>
      <c r="M649" s="29"/>
      <c r="N649" s="29"/>
      <c r="O649" s="38"/>
      <c r="P649" s="3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</row>
    <row r="650" spans="1:31">
      <c r="A650" s="38"/>
      <c r="B650" s="38"/>
      <c r="C650" s="38"/>
      <c r="D650" s="38"/>
      <c r="E650" s="32"/>
      <c r="F650" s="32"/>
      <c r="G650" s="32"/>
      <c r="H650" s="32"/>
      <c r="I650" s="32"/>
      <c r="J650" s="32"/>
      <c r="K650" s="29"/>
      <c r="L650" s="29"/>
      <c r="M650" s="29"/>
      <c r="N650" s="29"/>
      <c r="O650" s="38"/>
      <c r="P650" s="3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</row>
    <row r="651" spans="1:31">
      <c r="A651" s="38"/>
      <c r="B651" s="38"/>
      <c r="C651" s="38"/>
      <c r="D651" s="38"/>
      <c r="E651" s="32"/>
      <c r="F651" s="32"/>
      <c r="G651" s="32"/>
      <c r="H651" s="32"/>
      <c r="I651" s="32"/>
      <c r="J651" s="32"/>
      <c r="K651" s="29"/>
      <c r="L651" s="29"/>
      <c r="M651" s="29"/>
      <c r="N651" s="29"/>
      <c r="O651" s="38"/>
      <c r="P651" s="3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</row>
    <row r="652" spans="1:31">
      <c r="A652" s="38"/>
      <c r="B652" s="38"/>
      <c r="C652" s="38"/>
      <c r="D652" s="38"/>
      <c r="E652" s="32"/>
      <c r="F652" s="32"/>
      <c r="G652" s="32"/>
      <c r="H652" s="32"/>
      <c r="I652" s="32"/>
      <c r="J652" s="32"/>
      <c r="K652" s="29"/>
      <c r="L652" s="29"/>
      <c r="M652" s="29"/>
      <c r="N652" s="29"/>
      <c r="O652" s="38"/>
      <c r="P652" s="3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</row>
    <row r="653" spans="1:31">
      <c r="A653" s="38"/>
      <c r="B653" s="38"/>
      <c r="C653" s="38"/>
      <c r="D653" s="38"/>
      <c r="E653" s="32"/>
      <c r="F653" s="32"/>
      <c r="G653" s="32"/>
      <c r="H653" s="32"/>
      <c r="I653" s="32"/>
      <c r="J653" s="32"/>
      <c r="K653" s="29"/>
      <c r="L653" s="29"/>
      <c r="M653" s="29"/>
      <c r="N653" s="29"/>
      <c r="O653" s="38"/>
      <c r="P653" s="3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</row>
    <row r="654" spans="1:31">
      <c r="A654" s="38"/>
      <c r="B654" s="38"/>
      <c r="C654" s="38"/>
      <c r="D654" s="38"/>
      <c r="E654" s="32"/>
      <c r="F654" s="32"/>
      <c r="G654" s="32"/>
      <c r="H654" s="32"/>
      <c r="I654" s="32"/>
      <c r="J654" s="32"/>
      <c r="K654" s="29"/>
      <c r="L654" s="29"/>
      <c r="M654" s="29"/>
      <c r="N654" s="29"/>
      <c r="O654" s="38"/>
      <c r="P654" s="3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</row>
    <row r="655" spans="1:31">
      <c r="A655" s="38"/>
      <c r="B655" s="38"/>
      <c r="C655" s="38"/>
      <c r="D655" s="38"/>
      <c r="E655" s="32"/>
      <c r="F655" s="32"/>
      <c r="G655" s="32"/>
      <c r="H655" s="32"/>
      <c r="I655" s="32"/>
      <c r="J655" s="32"/>
      <c r="K655" s="29"/>
      <c r="L655" s="29"/>
      <c r="M655" s="29"/>
      <c r="N655" s="29"/>
      <c r="O655" s="38"/>
      <c r="P655" s="3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</row>
    <row r="656" spans="1:31">
      <c r="A656" s="38"/>
      <c r="B656" s="38"/>
      <c r="C656" s="38"/>
      <c r="D656" s="38"/>
      <c r="E656" s="32"/>
      <c r="F656" s="32"/>
      <c r="G656" s="32"/>
      <c r="H656" s="32"/>
      <c r="I656" s="32"/>
      <c r="J656" s="32"/>
      <c r="K656" s="29"/>
      <c r="L656" s="29"/>
      <c r="M656" s="29"/>
      <c r="N656" s="29"/>
      <c r="O656" s="38"/>
      <c r="P656" s="3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</row>
    <row r="657" spans="1:31">
      <c r="A657" s="38"/>
      <c r="B657" s="38"/>
      <c r="C657" s="38"/>
      <c r="D657" s="38"/>
      <c r="E657" s="32"/>
      <c r="F657" s="32"/>
      <c r="G657" s="32"/>
      <c r="H657" s="32"/>
      <c r="I657" s="32"/>
      <c r="J657" s="32"/>
      <c r="K657" s="29"/>
      <c r="L657" s="29"/>
      <c r="M657" s="29"/>
      <c r="N657" s="29"/>
      <c r="O657" s="38"/>
      <c r="P657" s="3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</row>
    <row r="658" spans="1:31">
      <c r="A658" s="38"/>
      <c r="B658" s="38"/>
      <c r="C658" s="38"/>
      <c r="D658" s="38"/>
      <c r="E658" s="32"/>
      <c r="F658" s="32"/>
      <c r="G658" s="32"/>
      <c r="H658" s="32"/>
      <c r="I658" s="32"/>
      <c r="J658" s="32"/>
      <c r="K658" s="29"/>
      <c r="L658" s="29"/>
      <c r="M658" s="29"/>
      <c r="N658" s="29"/>
      <c r="O658" s="38"/>
      <c r="P658" s="3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</row>
    <row r="659" spans="1:31">
      <c r="A659" s="38"/>
      <c r="B659" s="38"/>
      <c r="C659" s="38"/>
      <c r="D659" s="38"/>
      <c r="E659" s="32"/>
      <c r="F659" s="32"/>
      <c r="G659" s="32"/>
      <c r="H659" s="32"/>
      <c r="I659" s="32"/>
      <c r="J659" s="32"/>
      <c r="K659" s="29"/>
      <c r="L659" s="29"/>
      <c r="M659" s="29"/>
      <c r="N659" s="29"/>
      <c r="O659" s="38"/>
      <c r="P659" s="3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</row>
    <row r="660" spans="1:31">
      <c r="A660" s="38"/>
      <c r="B660" s="38"/>
      <c r="C660" s="38"/>
      <c r="D660" s="38"/>
      <c r="E660" s="32"/>
      <c r="F660" s="32"/>
      <c r="G660" s="32"/>
      <c r="H660" s="32"/>
      <c r="I660" s="32"/>
      <c r="J660" s="32"/>
      <c r="K660" s="29"/>
      <c r="L660" s="29"/>
      <c r="M660" s="29"/>
      <c r="N660" s="29"/>
      <c r="O660" s="38"/>
      <c r="P660" s="3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</row>
    <row r="661" spans="1:31">
      <c r="A661" s="38"/>
      <c r="B661" s="38"/>
      <c r="C661" s="38"/>
      <c r="D661" s="38"/>
      <c r="E661" s="32"/>
      <c r="F661" s="32"/>
      <c r="G661" s="32"/>
      <c r="H661" s="32"/>
      <c r="I661" s="32"/>
      <c r="J661" s="32"/>
      <c r="K661" s="29"/>
      <c r="L661" s="29"/>
      <c r="M661" s="29"/>
      <c r="N661" s="29"/>
      <c r="O661" s="38"/>
      <c r="P661" s="3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</row>
    <row r="662" spans="1:31">
      <c r="A662" s="38"/>
      <c r="B662" s="38"/>
      <c r="C662" s="38"/>
      <c r="D662" s="38"/>
      <c r="E662" s="32"/>
      <c r="F662" s="32"/>
      <c r="G662" s="32"/>
      <c r="H662" s="32"/>
      <c r="I662" s="32"/>
      <c r="J662" s="32"/>
      <c r="K662" s="29"/>
      <c r="L662" s="29"/>
      <c r="M662" s="29"/>
      <c r="N662" s="29"/>
      <c r="O662" s="38"/>
      <c r="P662" s="3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</row>
    <row r="663" spans="1:31">
      <c r="A663" s="38"/>
      <c r="B663" s="38"/>
      <c r="C663" s="38"/>
      <c r="D663" s="38"/>
      <c r="E663" s="32"/>
      <c r="F663" s="32"/>
      <c r="G663" s="32"/>
      <c r="H663" s="32"/>
      <c r="I663" s="32"/>
      <c r="J663" s="32"/>
      <c r="K663" s="29"/>
      <c r="L663" s="29"/>
      <c r="M663" s="29"/>
      <c r="N663" s="29"/>
      <c r="O663" s="38"/>
      <c r="P663" s="3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</row>
    <row r="664" spans="1:31">
      <c r="A664" s="38"/>
      <c r="B664" s="38"/>
      <c r="C664" s="38"/>
      <c r="D664" s="38"/>
      <c r="E664" s="32"/>
      <c r="F664" s="32"/>
      <c r="G664" s="32"/>
      <c r="H664" s="32"/>
      <c r="I664" s="32"/>
      <c r="J664" s="32"/>
      <c r="K664" s="29"/>
      <c r="L664" s="29"/>
      <c r="M664" s="29"/>
      <c r="N664" s="29"/>
      <c r="O664" s="38"/>
      <c r="P664" s="3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</row>
    <row r="665" spans="1:31">
      <c r="A665" s="38"/>
      <c r="B665" s="38"/>
      <c r="C665" s="38"/>
      <c r="D665" s="38"/>
      <c r="E665" s="32"/>
      <c r="F665" s="32"/>
      <c r="G665" s="32"/>
      <c r="H665" s="32"/>
      <c r="I665" s="32"/>
      <c r="J665" s="32"/>
      <c r="K665" s="29"/>
      <c r="L665" s="29"/>
      <c r="M665" s="29"/>
      <c r="N665" s="29"/>
      <c r="O665" s="38"/>
      <c r="P665" s="3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</row>
    <row r="666" spans="1:31">
      <c r="A666" s="38"/>
      <c r="B666" s="38"/>
      <c r="C666" s="38"/>
      <c r="D666" s="38"/>
      <c r="E666" s="32"/>
      <c r="F666" s="32"/>
      <c r="G666" s="32"/>
      <c r="H666" s="32"/>
      <c r="I666" s="32"/>
      <c r="J666" s="32"/>
      <c r="K666" s="29"/>
      <c r="L666" s="29"/>
      <c r="M666" s="29"/>
      <c r="N666" s="29"/>
      <c r="O666" s="38"/>
      <c r="P666" s="3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</row>
    <row r="667" spans="1:31">
      <c r="A667" s="38"/>
      <c r="B667" s="38"/>
      <c r="C667" s="38"/>
      <c r="D667" s="38"/>
      <c r="E667" s="32"/>
      <c r="F667" s="32"/>
      <c r="G667" s="32"/>
      <c r="H667" s="32"/>
      <c r="I667" s="32"/>
      <c r="J667" s="32"/>
      <c r="K667" s="29"/>
      <c r="L667" s="29"/>
      <c r="M667" s="29"/>
      <c r="N667" s="29"/>
      <c r="O667" s="38"/>
      <c r="P667" s="3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</row>
    <row r="668" spans="1:31">
      <c r="A668" s="38"/>
      <c r="B668" s="38"/>
      <c r="C668" s="38"/>
      <c r="D668" s="38"/>
      <c r="E668" s="32"/>
      <c r="F668" s="32"/>
      <c r="G668" s="32"/>
      <c r="H668" s="32"/>
      <c r="I668" s="32"/>
      <c r="J668" s="32"/>
      <c r="K668" s="29"/>
      <c r="L668" s="29"/>
      <c r="M668" s="29"/>
      <c r="N668" s="29"/>
      <c r="O668" s="38"/>
      <c r="P668" s="3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</row>
    <row r="669" spans="1:31">
      <c r="A669" s="38"/>
      <c r="B669" s="38"/>
      <c r="C669" s="38"/>
      <c r="D669" s="38"/>
      <c r="E669" s="32"/>
      <c r="F669" s="32"/>
      <c r="G669" s="32"/>
      <c r="H669" s="32"/>
      <c r="I669" s="32"/>
      <c r="J669" s="32"/>
      <c r="K669" s="29"/>
      <c r="L669" s="29"/>
      <c r="M669" s="29"/>
      <c r="N669" s="29"/>
      <c r="O669" s="38"/>
      <c r="P669" s="3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</row>
    <row r="670" spans="1:31">
      <c r="A670" s="38"/>
      <c r="B670" s="38"/>
      <c r="C670" s="38"/>
      <c r="D670" s="38"/>
      <c r="E670" s="32"/>
      <c r="F670" s="32"/>
      <c r="G670" s="32"/>
      <c r="H670" s="32"/>
      <c r="I670" s="32"/>
      <c r="J670" s="32"/>
      <c r="K670" s="29"/>
      <c r="L670" s="29"/>
      <c r="M670" s="29"/>
      <c r="N670" s="29"/>
      <c r="O670" s="38"/>
      <c r="P670" s="3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</row>
    <row r="671" spans="1:31">
      <c r="A671" s="38"/>
      <c r="B671" s="38"/>
      <c r="C671" s="38"/>
      <c r="D671" s="38"/>
      <c r="E671" s="32"/>
      <c r="F671" s="32"/>
      <c r="G671" s="32"/>
      <c r="H671" s="32"/>
      <c r="I671" s="32"/>
      <c r="J671" s="32"/>
      <c r="K671" s="29"/>
      <c r="L671" s="29"/>
      <c r="M671" s="29"/>
      <c r="N671" s="29"/>
      <c r="O671" s="38"/>
      <c r="P671" s="3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</row>
    <row r="672" spans="1:31">
      <c r="A672" s="38"/>
      <c r="B672" s="38"/>
      <c r="C672" s="38"/>
      <c r="D672" s="38"/>
      <c r="E672" s="32"/>
      <c r="F672" s="32"/>
      <c r="G672" s="32"/>
      <c r="H672" s="32"/>
      <c r="I672" s="32"/>
      <c r="J672" s="32"/>
      <c r="K672" s="29"/>
      <c r="L672" s="29"/>
      <c r="M672" s="29"/>
      <c r="N672" s="29"/>
      <c r="O672" s="38"/>
      <c r="P672" s="3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</row>
    <row r="673" spans="1:31">
      <c r="A673" s="38"/>
      <c r="B673" s="38"/>
      <c r="C673" s="38"/>
      <c r="D673" s="38"/>
      <c r="E673" s="32"/>
      <c r="F673" s="32"/>
      <c r="G673" s="32"/>
      <c r="H673" s="32"/>
      <c r="I673" s="32"/>
      <c r="J673" s="32"/>
      <c r="K673" s="29"/>
      <c r="L673" s="29"/>
      <c r="M673" s="29"/>
      <c r="N673" s="29"/>
      <c r="O673" s="38"/>
      <c r="P673" s="3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</row>
    <row r="674" spans="1:31">
      <c r="A674" s="38"/>
      <c r="B674" s="38"/>
      <c r="C674" s="38"/>
      <c r="D674" s="38"/>
      <c r="E674" s="32"/>
      <c r="F674" s="32"/>
      <c r="G674" s="32"/>
      <c r="H674" s="32"/>
      <c r="I674" s="32"/>
      <c r="J674" s="32"/>
      <c r="K674" s="29"/>
      <c r="L674" s="29"/>
      <c r="M674" s="29"/>
      <c r="N674" s="29"/>
      <c r="O674" s="38"/>
      <c r="P674" s="3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</row>
    <row r="675" spans="1:31">
      <c r="A675" s="38"/>
      <c r="B675" s="38"/>
      <c r="C675" s="38"/>
      <c r="D675" s="38"/>
      <c r="E675" s="32"/>
      <c r="F675" s="32"/>
      <c r="G675" s="32"/>
      <c r="H675" s="32"/>
      <c r="I675" s="32"/>
      <c r="J675" s="32"/>
      <c r="K675" s="29"/>
      <c r="L675" s="29"/>
      <c r="M675" s="29"/>
      <c r="N675" s="29"/>
      <c r="O675" s="38"/>
      <c r="P675" s="3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</row>
    <row r="676" spans="1:31">
      <c r="A676" s="38"/>
      <c r="B676" s="38"/>
      <c r="C676" s="38"/>
      <c r="D676" s="38"/>
      <c r="E676" s="32"/>
      <c r="F676" s="32"/>
      <c r="G676" s="32"/>
      <c r="H676" s="32"/>
      <c r="I676" s="32"/>
      <c r="J676" s="32"/>
      <c r="K676" s="29"/>
      <c r="L676" s="29"/>
      <c r="M676" s="29"/>
      <c r="N676" s="29"/>
      <c r="O676" s="38"/>
      <c r="P676" s="3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</row>
    <row r="677" spans="1:31">
      <c r="A677" s="38"/>
      <c r="B677" s="38"/>
      <c r="C677" s="38"/>
      <c r="D677" s="38"/>
      <c r="E677" s="32"/>
      <c r="F677" s="32"/>
      <c r="G677" s="32"/>
      <c r="H677" s="32"/>
      <c r="I677" s="32"/>
      <c r="J677" s="32"/>
      <c r="K677" s="29"/>
      <c r="L677" s="29"/>
      <c r="M677" s="29"/>
      <c r="N677" s="29"/>
      <c r="O677" s="38"/>
      <c r="P677" s="3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</row>
    <row r="678" spans="1:31">
      <c r="A678" s="38"/>
      <c r="B678" s="38"/>
      <c r="C678" s="38"/>
      <c r="D678" s="38"/>
      <c r="E678" s="32"/>
      <c r="F678" s="32"/>
      <c r="G678" s="32"/>
      <c r="H678" s="32"/>
      <c r="I678" s="32"/>
      <c r="J678" s="32"/>
      <c r="K678" s="29"/>
      <c r="L678" s="29"/>
      <c r="M678" s="29"/>
      <c r="N678" s="29"/>
      <c r="O678" s="38"/>
      <c r="P678" s="3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</row>
    <row r="679" spans="1:31">
      <c r="A679" s="38"/>
      <c r="B679" s="38"/>
      <c r="C679" s="38"/>
      <c r="D679" s="38"/>
      <c r="E679" s="32"/>
      <c r="F679" s="32"/>
      <c r="G679" s="32"/>
      <c r="H679" s="32"/>
      <c r="I679" s="32"/>
      <c r="J679" s="32"/>
      <c r="K679" s="29"/>
      <c r="L679" s="29"/>
      <c r="M679" s="29"/>
      <c r="N679" s="29"/>
      <c r="O679" s="38"/>
      <c r="P679" s="3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</row>
    <row r="680" spans="1:31">
      <c r="A680" s="38"/>
      <c r="B680" s="38"/>
      <c r="C680" s="38"/>
      <c r="D680" s="38"/>
      <c r="E680" s="32"/>
      <c r="F680" s="32"/>
      <c r="G680" s="32"/>
      <c r="H680" s="32"/>
      <c r="I680" s="32"/>
      <c r="J680" s="32"/>
      <c r="K680" s="29"/>
      <c r="L680" s="29"/>
      <c r="M680" s="29"/>
      <c r="N680" s="29"/>
      <c r="O680" s="38"/>
      <c r="P680" s="3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</row>
    <row r="681" spans="1:31">
      <c r="A681" s="38"/>
      <c r="B681" s="38"/>
      <c r="C681" s="38"/>
      <c r="D681" s="38"/>
      <c r="E681" s="32"/>
      <c r="F681" s="32"/>
      <c r="G681" s="32"/>
      <c r="H681" s="32"/>
      <c r="I681" s="32"/>
      <c r="J681" s="32"/>
      <c r="K681" s="29"/>
      <c r="L681" s="29"/>
      <c r="M681" s="29"/>
      <c r="N681" s="29"/>
      <c r="O681" s="38"/>
      <c r="P681" s="3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</row>
    <row r="682" spans="1:31">
      <c r="A682" s="38"/>
      <c r="B682" s="38"/>
      <c r="C682" s="38"/>
      <c r="D682" s="38"/>
      <c r="E682" s="32"/>
      <c r="F682" s="32"/>
      <c r="G682" s="32"/>
      <c r="H682" s="32"/>
      <c r="I682" s="32"/>
      <c r="J682" s="32"/>
      <c r="K682" s="29"/>
      <c r="L682" s="29"/>
      <c r="M682" s="29"/>
      <c r="N682" s="29"/>
      <c r="O682" s="38"/>
      <c r="P682" s="3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</row>
    <row r="683" spans="1:31">
      <c r="A683" s="38"/>
      <c r="B683" s="38"/>
      <c r="C683" s="38"/>
      <c r="D683" s="38"/>
      <c r="E683" s="32"/>
      <c r="F683" s="32"/>
      <c r="G683" s="32"/>
      <c r="H683" s="32"/>
      <c r="I683" s="32"/>
      <c r="J683" s="32"/>
      <c r="K683" s="29"/>
      <c r="L683" s="29"/>
      <c r="M683" s="29"/>
      <c r="N683" s="29"/>
      <c r="O683" s="38"/>
      <c r="P683" s="3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</row>
    <row r="684" spans="1:31">
      <c r="A684" s="38"/>
      <c r="B684" s="38"/>
      <c r="C684" s="38"/>
      <c r="D684" s="38"/>
      <c r="E684" s="32"/>
      <c r="F684" s="32"/>
      <c r="G684" s="32"/>
      <c r="H684" s="32"/>
      <c r="I684" s="32"/>
      <c r="J684" s="32"/>
      <c r="K684" s="29"/>
      <c r="L684" s="29"/>
      <c r="M684" s="29"/>
      <c r="N684" s="29"/>
      <c r="O684" s="38"/>
      <c r="P684" s="3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</row>
    <row r="685" spans="1:31">
      <c r="A685" s="38"/>
      <c r="B685" s="38"/>
      <c r="C685" s="38"/>
      <c r="D685" s="38"/>
      <c r="E685" s="32"/>
      <c r="F685" s="32"/>
      <c r="G685" s="32"/>
      <c r="H685" s="32"/>
      <c r="I685" s="32"/>
      <c r="J685" s="32"/>
      <c r="K685" s="29"/>
      <c r="L685" s="29"/>
      <c r="M685" s="29"/>
      <c r="N685" s="29"/>
      <c r="O685" s="38"/>
      <c r="P685" s="3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</row>
    <row r="686" spans="1:31">
      <c r="A686" s="38"/>
      <c r="B686" s="38"/>
      <c r="C686" s="38"/>
      <c r="D686" s="38"/>
      <c r="E686" s="32"/>
      <c r="F686" s="32"/>
      <c r="G686" s="32"/>
      <c r="H686" s="32"/>
      <c r="I686" s="32"/>
      <c r="J686" s="32"/>
      <c r="K686" s="29"/>
      <c r="L686" s="29"/>
      <c r="M686" s="29"/>
      <c r="N686" s="29"/>
      <c r="O686" s="38"/>
      <c r="P686" s="3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</row>
    <row r="687" spans="1:31">
      <c r="A687" s="38"/>
      <c r="B687" s="38"/>
      <c r="C687" s="38"/>
      <c r="D687" s="38"/>
      <c r="E687" s="32"/>
      <c r="F687" s="32"/>
      <c r="G687" s="32"/>
      <c r="H687" s="32"/>
      <c r="I687" s="32"/>
      <c r="J687" s="32"/>
      <c r="K687" s="29"/>
      <c r="L687" s="29"/>
      <c r="M687" s="29"/>
      <c r="N687" s="29"/>
      <c r="O687" s="38"/>
      <c r="P687" s="3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</row>
    <row r="688" spans="1:31">
      <c r="A688" s="38"/>
      <c r="B688" s="38"/>
      <c r="C688" s="38"/>
      <c r="D688" s="38"/>
      <c r="E688" s="32"/>
      <c r="F688" s="32"/>
      <c r="G688" s="32"/>
      <c r="H688" s="32"/>
      <c r="I688" s="32"/>
      <c r="J688" s="32"/>
      <c r="K688" s="29"/>
      <c r="L688" s="29"/>
      <c r="M688" s="29"/>
      <c r="N688" s="29"/>
      <c r="O688" s="38"/>
      <c r="P688" s="3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</row>
    <row r="689" spans="1:31">
      <c r="A689" s="38"/>
      <c r="B689" s="38"/>
      <c r="C689" s="38"/>
      <c r="D689" s="38"/>
      <c r="E689" s="32"/>
      <c r="F689" s="32"/>
      <c r="G689" s="32"/>
      <c r="H689" s="32"/>
      <c r="I689" s="32"/>
      <c r="J689" s="32"/>
      <c r="K689" s="29"/>
      <c r="L689" s="29"/>
      <c r="M689" s="29"/>
      <c r="N689" s="29"/>
      <c r="O689" s="38"/>
      <c r="P689" s="3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</row>
    <row r="690" spans="1:31">
      <c r="A690" s="38"/>
      <c r="B690" s="38"/>
      <c r="C690" s="38"/>
      <c r="D690" s="38"/>
      <c r="E690" s="32"/>
      <c r="F690" s="32"/>
      <c r="G690" s="32"/>
      <c r="H690" s="32"/>
      <c r="I690" s="32"/>
      <c r="J690" s="32"/>
      <c r="K690" s="29"/>
      <c r="L690" s="29"/>
      <c r="M690" s="29"/>
      <c r="N690" s="29"/>
      <c r="O690" s="38"/>
      <c r="P690" s="3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</row>
    <row r="691" spans="1:31">
      <c r="A691" s="38"/>
      <c r="B691" s="38"/>
      <c r="C691" s="38"/>
      <c r="D691" s="38"/>
      <c r="E691" s="32"/>
      <c r="F691" s="32"/>
      <c r="G691" s="32"/>
      <c r="H691" s="32"/>
      <c r="I691" s="32"/>
      <c r="J691" s="32"/>
      <c r="K691" s="29"/>
      <c r="L691" s="29"/>
      <c r="M691" s="29"/>
      <c r="N691" s="29"/>
      <c r="O691" s="38"/>
      <c r="P691" s="3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</row>
    <row r="692" spans="1:31">
      <c r="A692" s="38"/>
      <c r="B692" s="38"/>
      <c r="C692" s="38"/>
      <c r="D692" s="38"/>
      <c r="E692" s="32"/>
      <c r="F692" s="32"/>
      <c r="G692" s="32"/>
      <c r="H692" s="32"/>
      <c r="I692" s="32"/>
      <c r="J692" s="32"/>
      <c r="K692" s="29"/>
      <c r="L692" s="29"/>
      <c r="M692" s="29"/>
      <c r="N692" s="29"/>
      <c r="O692" s="38"/>
      <c r="P692" s="3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</row>
    <row r="693" spans="1:31">
      <c r="A693" s="38"/>
      <c r="B693" s="38"/>
      <c r="C693" s="38"/>
      <c r="D693" s="38"/>
      <c r="E693" s="32"/>
      <c r="F693" s="32"/>
      <c r="G693" s="32"/>
      <c r="H693" s="32"/>
      <c r="I693" s="32"/>
      <c r="J693" s="32"/>
      <c r="K693" s="29"/>
      <c r="L693" s="29"/>
      <c r="M693" s="29"/>
      <c r="N693" s="29"/>
      <c r="O693" s="38"/>
      <c r="P693" s="3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</row>
    <row r="694" spans="1:31">
      <c r="A694" s="38"/>
      <c r="B694" s="38"/>
      <c r="C694" s="38"/>
      <c r="D694" s="38"/>
      <c r="E694" s="32"/>
      <c r="F694" s="32"/>
      <c r="G694" s="32"/>
      <c r="H694" s="32"/>
      <c r="I694" s="32"/>
      <c r="J694" s="32"/>
      <c r="K694" s="29"/>
      <c r="L694" s="29"/>
      <c r="M694" s="29"/>
      <c r="N694" s="29"/>
      <c r="O694" s="38"/>
      <c r="P694" s="3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</row>
    <row r="695" spans="1:31">
      <c r="A695" s="38"/>
      <c r="B695" s="38"/>
      <c r="C695" s="38"/>
      <c r="D695" s="38"/>
      <c r="E695" s="32"/>
      <c r="F695" s="32"/>
      <c r="G695" s="32"/>
      <c r="H695" s="32"/>
      <c r="I695" s="32"/>
      <c r="J695" s="32"/>
      <c r="K695" s="29"/>
      <c r="L695" s="29"/>
      <c r="M695" s="29"/>
      <c r="N695" s="29"/>
      <c r="O695" s="38"/>
      <c r="P695" s="3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</row>
    <row r="696" spans="1:31">
      <c r="A696" s="38"/>
      <c r="B696" s="38"/>
      <c r="C696" s="38"/>
      <c r="D696" s="38"/>
      <c r="E696" s="32"/>
      <c r="F696" s="32"/>
      <c r="G696" s="32"/>
      <c r="H696" s="32"/>
      <c r="I696" s="32"/>
      <c r="J696" s="32"/>
      <c r="K696" s="29"/>
      <c r="L696" s="29"/>
      <c r="M696" s="29"/>
      <c r="N696" s="29"/>
      <c r="O696" s="38"/>
      <c r="P696" s="3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</row>
    <row r="697" spans="1:31">
      <c r="A697" s="38"/>
      <c r="B697" s="38"/>
      <c r="C697" s="38"/>
      <c r="D697" s="38"/>
      <c r="E697" s="32"/>
      <c r="F697" s="32"/>
      <c r="G697" s="32"/>
      <c r="H697" s="32"/>
      <c r="I697" s="32"/>
      <c r="J697" s="32"/>
      <c r="K697" s="29"/>
      <c r="L697" s="29"/>
      <c r="M697" s="29"/>
      <c r="N697" s="29"/>
      <c r="O697" s="38"/>
      <c r="P697" s="3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</row>
    <row r="698" spans="1:31">
      <c r="A698" s="38"/>
      <c r="B698" s="38"/>
      <c r="C698" s="38"/>
      <c r="D698" s="38"/>
      <c r="E698" s="32"/>
      <c r="F698" s="32"/>
      <c r="G698" s="32"/>
      <c r="H698" s="32"/>
      <c r="I698" s="32"/>
      <c r="J698" s="32"/>
      <c r="K698" s="29"/>
      <c r="L698" s="29"/>
      <c r="M698" s="29"/>
      <c r="N698" s="29"/>
      <c r="O698" s="38"/>
      <c r="P698" s="3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</row>
    <row r="699" spans="1:31">
      <c r="A699" s="38"/>
      <c r="B699" s="38"/>
      <c r="C699" s="38"/>
      <c r="D699" s="38"/>
      <c r="E699" s="32"/>
      <c r="F699" s="32"/>
      <c r="G699" s="32"/>
      <c r="H699" s="32"/>
      <c r="I699" s="32"/>
      <c r="J699" s="32"/>
      <c r="K699" s="29"/>
      <c r="L699" s="29"/>
      <c r="M699" s="29"/>
      <c r="N699" s="29"/>
      <c r="O699" s="38"/>
      <c r="P699" s="3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</row>
    <row r="700" spans="1:31">
      <c r="A700" s="38"/>
      <c r="B700" s="38"/>
      <c r="C700" s="38"/>
      <c r="D700" s="38"/>
      <c r="E700" s="32"/>
      <c r="F700" s="32"/>
      <c r="G700" s="32"/>
      <c r="H700" s="32"/>
      <c r="I700" s="32"/>
      <c r="J700" s="32"/>
      <c r="K700" s="29"/>
      <c r="L700" s="29"/>
      <c r="M700" s="29"/>
      <c r="N700" s="29"/>
      <c r="O700" s="38"/>
      <c r="P700" s="3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</row>
    <row r="701" spans="1:31">
      <c r="A701" s="38"/>
      <c r="B701" s="38"/>
      <c r="C701" s="38"/>
      <c r="D701" s="38"/>
      <c r="E701" s="32"/>
      <c r="F701" s="32"/>
      <c r="G701" s="32"/>
      <c r="H701" s="32"/>
      <c r="I701" s="32"/>
      <c r="J701" s="32"/>
      <c r="K701" s="29"/>
      <c r="L701" s="29"/>
      <c r="M701" s="29"/>
      <c r="N701" s="29"/>
      <c r="O701" s="38"/>
      <c r="P701" s="3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</row>
    <row r="702" spans="1:31">
      <c r="A702" s="38"/>
      <c r="B702" s="38"/>
      <c r="C702" s="38"/>
      <c r="D702" s="38"/>
      <c r="E702" s="32"/>
      <c r="F702" s="32"/>
      <c r="G702" s="32"/>
      <c r="H702" s="32"/>
      <c r="I702" s="32"/>
      <c r="J702" s="32"/>
      <c r="K702" s="29"/>
      <c r="L702" s="29"/>
      <c r="M702" s="29"/>
      <c r="N702" s="29"/>
      <c r="O702" s="38"/>
      <c r="P702" s="3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</row>
    <row r="703" spans="1:31">
      <c r="A703" s="38"/>
      <c r="B703" s="38"/>
      <c r="C703" s="38"/>
      <c r="D703" s="38"/>
      <c r="E703" s="32"/>
      <c r="F703" s="32"/>
      <c r="G703" s="32"/>
      <c r="H703" s="32"/>
      <c r="I703" s="32"/>
      <c r="J703" s="32"/>
      <c r="K703" s="29"/>
      <c r="L703" s="29"/>
      <c r="M703" s="29"/>
      <c r="N703" s="29"/>
      <c r="O703" s="38"/>
      <c r="P703" s="3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</row>
    <row r="704" spans="1:31">
      <c r="A704" s="38"/>
      <c r="B704" s="38"/>
      <c r="C704" s="38"/>
      <c r="D704" s="38"/>
      <c r="E704" s="32"/>
      <c r="F704" s="32"/>
      <c r="G704" s="32"/>
      <c r="H704" s="32"/>
      <c r="I704" s="32"/>
      <c r="J704" s="32"/>
      <c r="K704" s="29"/>
      <c r="L704" s="29"/>
      <c r="M704" s="29"/>
      <c r="N704" s="29"/>
      <c r="O704" s="38"/>
      <c r="P704" s="3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</row>
    <row r="705" spans="1:31">
      <c r="A705" s="38"/>
      <c r="B705" s="38"/>
      <c r="C705" s="38"/>
      <c r="D705" s="38"/>
      <c r="E705" s="32"/>
      <c r="F705" s="32"/>
      <c r="G705" s="32"/>
      <c r="H705" s="32"/>
      <c r="I705" s="32"/>
      <c r="J705" s="32"/>
      <c r="K705" s="29"/>
      <c r="L705" s="29"/>
      <c r="M705" s="29"/>
      <c r="N705" s="29"/>
      <c r="O705" s="38"/>
      <c r="P705" s="3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</row>
    <row r="706" spans="1:31">
      <c r="A706" s="38"/>
      <c r="B706" s="38"/>
      <c r="C706" s="38"/>
      <c r="D706" s="38"/>
      <c r="E706" s="32"/>
      <c r="F706" s="32"/>
      <c r="G706" s="32"/>
      <c r="H706" s="32"/>
      <c r="I706" s="32"/>
      <c r="J706" s="32"/>
      <c r="K706" s="29"/>
      <c r="L706" s="29"/>
      <c r="M706" s="29"/>
      <c r="N706" s="29"/>
      <c r="O706" s="38"/>
      <c r="P706" s="3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</row>
    <row r="707" spans="1:31">
      <c r="A707" s="38"/>
      <c r="B707" s="38"/>
      <c r="C707" s="38"/>
      <c r="D707" s="38"/>
      <c r="E707" s="32"/>
      <c r="F707" s="32"/>
      <c r="G707" s="32"/>
      <c r="H707" s="32"/>
      <c r="I707" s="32"/>
      <c r="J707" s="32"/>
      <c r="K707" s="29"/>
      <c r="L707" s="29"/>
      <c r="M707" s="29"/>
      <c r="N707" s="29"/>
      <c r="O707" s="38"/>
      <c r="P707" s="3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</row>
    <row r="708" spans="1:31">
      <c r="A708" s="38"/>
      <c r="B708" s="38"/>
      <c r="C708" s="38"/>
      <c r="D708" s="38"/>
      <c r="E708" s="32"/>
      <c r="F708" s="32"/>
      <c r="G708" s="32"/>
      <c r="H708" s="32"/>
      <c r="I708" s="32"/>
      <c r="J708" s="32"/>
      <c r="K708" s="29"/>
      <c r="L708" s="29"/>
      <c r="M708" s="29"/>
      <c r="N708" s="29"/>
      <c r="O708" s="38"/>
      <c r="P708" s="3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</row>
    <row r="709" spans="1:31">
      <c r="A709" s="38"/>
      <c r="B709" s="38"/>
      <c r="C709" s="38"/>
      <c r="D709" s="38"/>
      <c r="E709" s="32"/>
      <c r="F709" s="32"/>
      <c r="G709" s="32"/>
      <c r="H709" s="32"/>
      <c r="I709" s="32"/>
      <c r="J709" s="32"/>
      <c r="K709" s="29"/>
      <c r="L709" s="29"/>
      <c r="M709" s="29"/>
      <c r="N709" s="29"/>
      <c r="O709" s="38"/>
      <c r="P709" s="3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</row>
    <row r="710" spans="1:31">
      <c r="A710" s="38"/>
      <c r="B710" s="38"/>
      <c r="C710" s="38"/>
      <c r="D710" s="38"/>
      <c r="E710" s="32"/>
      <c r="F710" s="32"/>
      <c r="G710" s="32"/>
      <c r="H710" s="32"/>
      <c r="I710" s="32"/>
      <c r="J710" s="32"/>
      <c r="K710" s="29"/>
      <c r="L710" s="29"/>
      <c r="M710" s="29"/>
      <c r="N710" s="29"/>
      <c r="O710" s="38"/>
      <c r="P710" s="3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</row>
    <row r="711" spans="1:31">
      <c r="A711" s="38"/>
      <c r="B711" s="38"/>
      <c r="C711" s="38"/>
      <c r="D711" s="38"/>
      <c r="E711" s="32"/>
      <c r="F711" s="32"/>
      <c r="G711" s="32"/>
      <c r="H711" s="32"/>
      <c r="I711" s="32"/>
      <c r="J711" s="32"/>
      <c r="K711" s="29"/>
      <c r="L711" s="29"/>
      <c r="M711" s="29"/>
      <c r="N711" s="29"/>
      <c r="O711" s="38"/>
      <c r="P711" s="3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</row>
    <row r="712" spans="1:31">
      <c r="A712" s="38"/>
      <c r="B712" s="38"/>
      <c r="C712" s="38"/>
      <c r="D712" s="38"/>
      <c r="E712" s="32"/>
      <c r="F712" s="32"/>
      <c r="G712" s="32"/>
      <c r="H712" s="32"/>
      <c r="I712" s="32"/>
      <c r="J712" s="32"/>
      <c r="K712" s="29"/>
      <c r="L712" s="29"/>
      <c r="M712" s="29"/>
      <c r="N712" s="29"/>
      <c r="O712" s="38"/>
      <c r="P712" s="3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</row>
    <row r="713" spans="1:31">
      <c r="A713" s="38"/>
      <c r="B713" s="38"/>
      <c r="C713" s="38"/>
      <c r="D713" s="38"/>
      <c r="E713" s="32"/>
      <c r="F713" s="32"/>
      <c r="G713" s="32"/>
      <c r="H713" s="32"/>
      <c r="I713" s="32"/>
      <c r="J713" s="32"/>
      <c r="K713" s="29"/>
      <c r="L713" s="29"/>
      <c r="M713" s="29"/>
      <c r="N713" s="29"/>
      <c r="O713" s="38"/>
      <c r="P713" s="3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</row>
    <row r="714" spans="1:31">
      <c r="A714" s="38"/>
      <c r="B714" s="38"/>
      <c r="C714" s="38"/>
      <c r="D714" s="38"/>
      <c r="E714" s="32"/>
      <c r="F714" s="32"/>
      <c r="G714" s="32"/>
      <c r="H714" s="32"/>
      <c r="I714" s="32"/>
      <c r="J714" s="32"/>
      <c r="K714" s="29"/>
      <c r="L714" s="29"/>
      <c r="M714" s="29"/>
      <c r="N714" s="29"/>
      <c r="O714" s="38"/>
      <c r="P714" s="3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</row>
    <row r="715" spans="1:31">
      <c r="A715" s="38"/>
      <c r="B715" s="38"/>
      <c r="C715" s="38"/>
      <c r="D715" s="38"/>
      <c r="E715" s="32"/>
      <c r="F715" s="32"/>
      <c r="G715" s="32"/>
      <c r="H715" s="32"/>
      <c r="I715" s="32"/>
      <c r="J715" s="32"/>
      <c r="K715" s="29"/>
      <c r="L715" s="29"/>
      <c r="M715" s="29"/>
      <c r="N715" s="29"/>
      <c r="O715" s="38"/>
      <c r="P715" s="3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</row>
    <row r="716" spans="1:31">
      <c r="A716" s="38"/>
      <c r="B716" s="38"/>
      <c r="C716" s="38"/>
      <c r="D716" s="38"/>
      <c r="E716" s="32"/>
      <c r="F716" s="32"/>
      <c r="G716" s="32"/>
      <c r="H716" s="32"/>
      <c r="I716" s="32"/>
      <c r="J716" s="32"/>
      <c r="K716" s="29"/>
      <c r="L716" s="29"/>
      <c r="M716" s="29"/>
      <c r="N716" s="29"/>
      <c r="O716" s="38"/>
      <c r="P716" s="3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</row>
    <row r="717" spans="1:31">
      <c r="A717" s="38"/>
      <c r="B717" s="38"/>
      <c r="C717" s="38"/>
      <c r="D717" s="38"/>
      <c r="E717" s="32"/>
      <c r="F717" s="32"/>
      <c r="G717" s="32"/>
      <c r="H717" s="32"/>
      <c r="I717" s="32"/>
      <c r="J717" s="32"/>
      <c r="K717" s="29"/>
      <c r="L717" s="29"/>
      <c r="M717" s="29"/>
      <c r="N717" s="29"/>
      <c r="O717" s="38"/>
      <c r="P717" s="3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</row>
    <row r="718" spans="1:31">
      <c r="A718" s="38"/>
      <c r="B718" s="38"/>
      <c r="C718" s="38"/>
      <c r="D718" s="38"/>
      <c r="E718" s="32"/>
      <c r="F718" s="32"/>
      <c r="G718" s="32"/>
      <c r="H718" s="32"/>
      <c r="I718" s="32"/>
      <c r="J718" s="32"/>
      <c r="K718" s="29"/>
      <c r="L718" s="29"/>
      <c r="M718" s="29"/>
      <c r="N718" s="29"/>
      <c r="O718" s="38"/>
      <c r="P718" s="3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</row>
    <row r="719" spans="1:31">
      <c r="A719" s="38"/>
      <c r="B719" s="38"/>
      <c r="C719" s="38"/>
      <c r="D719" s="38"/>
      <c r="E719" s="32"/>
      <c r="F719" s="32"/>
      <c r="G719" s="32"/>
      <c r="H719" s="32"/>
      <c r="I719" s="32"/>
      <c r="J719" s="32"/>
      <c r="K719" s="29"/>
      <c r="L719" s="29"/>
      <c r="M719" s="29"/>
      <c r="N719" s="29"/>
      <c r="O719" s="38"/>
      <c r="P719" s="3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</row>
    <row r="720" spans="1:31">
      <c r="A720" s="38"/>
      <c r="B720" s="38"/>
      <c r="C720" s="38"/>
      <c r="D720" s="38"/>
      <c r="E720" s="32"/>
      <c r="F720" s="32"/>
      <c r="G720" s="32"/>
      <c r="H720" s="32"/>
      <c r="I720" s="32"/>
      <c r="J720" s="32"/>
      <c r="K720" s="29"/>
      <c r="L720" s="29"/>
      <c r="M720" s="29"/>
      <c r="N720" s="29"/>
      <c r="O720" s="38"/>
      <c r="P720" s="3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</row>
    <row r="721" spans="1:31">
      <c r="A721" s="38"/>
      <c r="B721" s="38"/>
      <c r="C721" s="38"/>
      <c r="D721" s="38"/>
      <c r="E721" s="32"/>
      <c r="F721" s="32"/>
      <c r="G721" s="32"/>
      <c r="H721" s="32"/>
      <c r="I721" s="32"/>
      <c r="J721" s="32"/>
      <c r="K721" s="29"/>
      <c r="L721" s="29"/>
      <c r="M721" s="29"/>
      <c r="N721" s="29"/>
      <c r="O721" s="38"/>
      <c r="P721" s="3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</row>
    <row r="722" spans="1:31">
      <c r="A722" s="38"/>
      <c r="B722" s="38"/>
      <c r="C722" s="38"/>
      <c r="D722" s="38"/>
      <c r="E722" s="32"/>
      <c r="F722" s="32"/>
      <c r="G722" s="32"/>
      <c r="H722" s="32"/>
      <c r="I722" s="32"/>
      <c r="J722" s="32"/>
      <c r="K722" s="29"/>
      <c r="L722" s="29"/>
      <c r="M722" s="29"/>
      <c r="N722" s="29"/>
      <c r="O722" s="38"/>
      <c r="P722" s="3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</row>
    <row r="723" spans="1:31">
      <c r="A723" s="38"/>
      <c r="B723" s="38"/>
      <c r="C723" s="38"/>
      <c r="D723" s="38"/>
      <c r="E723" s="32"/>
      <c r="F723" s="32"/>
      <c r="G723" s="32"/>
      <c r="H723" s="32"/>
      <c r="I723" s="32"/>
      <c r="J723" s="32"/>
      <c r="K723" s="29"/>
      <c r="L723" s="29"/>
      <c r="M723" s="29"/>
      <c r="N723" s="29"/>
      <c r="O723" s="38"/>
      <c r="P723" s="3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</row>
    <row r="724" spans="1:31">
      <c r="A724" s="38"/>
      <c r="B724" s="38"/>
      <c r="C724" s="38"/>
      <c r="D724" s="38"/>
      <c r="E724" s="32"/>
      <c r="F724" s="32"/>
      <c r="G724" s="32"/>
      <c r="H724" s="32"/>
      <c r="I724" s="32"/>
      <c r="J724" s="32"/>
      <c r="K724" s="29"/>
      <c r="L724" s="29"/>
      <c r="M724" s="29"/>
      <c r="N724" s="29"/>
      <c r="O724" s="38"/>
      <c r="P724" s="3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</row>
    <row r="725" spans="1:31">
      <c r="A725" s="38"/>
      <c r="B725" s="38"/>
      <c r="C725" s="38"/>
      <c r="D725" s="38"/>
      <c r="E725" s="32"/>
      <c r="F725" s="32"/>
      <c r="G725" s="32"/>
      <c r="H725" s="32"/>
      <c r="I725" s="32"/>
      <c r="J725" s="32"/>
      <c r="K725" s="29"/>
      <c r="L725" s="29"/>
      <c r="M725" s="29"/>
      <c r="N725" s="29"/>
      <c r="O725" s="38"/>
      <c r="P725" s="3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</row>
    <row r="726" spans="1:31">
      <c r="A726" s="38"/>
      <c r="B726" s="38"/>
      <c r="C726" s="38"/>
      <c r="D726" s="38"/>
      <c r="E726" s="32"/>
      <c r="F726" s="32"/>
      <c r="G726" s="32"/>
      <c r="H726" s="32"/>
      <c r="I726" s="32"/>
      <c r="J726" s="32"/>
      <c r="K726" s="29"/>
      <c r="L726" s="29"/>
      <c r="M726" s="29"/>
      <c r="N726" s="29"/>
      <c r="O726" s="38"/>
      <c r="P726" s="3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</row>
    <row r="727" spans="1:31">
      <c r="A727" s="38"/>
      <c r="B727" s="38"/>
      <c r="C727" s="38"/>
      <c r="D727" s="38"/>
      <c r="E727" s="32"/>
      <c r="F727" s="32"/>
      <c r="G727" s="32"/>
      <c r="H727" s="32"/>
      <c r="I727" s="32"/>
      <c r="J727" s="32"/>
      <c r="K727" s="29"/>
      <c r="L727" s="29"/>
      <c r="M727" s="29"/>
      <c r="N727" s="29"/>
      <c r="O727" s="38"/>
      <c r="P727" s="3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</row>
    <row r="728" spans="1:31">
      <c r="A728" s="38"/>
      <c r="B728" s="38"/>
      <c r="C728" s="38"/>
      <c r="D728" s="38"/>
      <c r="E728" s="32"/>
      <c r="F728" s="32"/>
      <c r="G728" s="32"/>
      <c r="H728" s="32"/>
      <c r="I728" s="32"/>
      <c r="J728" s="32"/>
      <c r="K728" s="29"/>
      <c r="L728" s="29"/>
      <c r="M728" s="29"/>
      <c r="N728" s="29"/>
      <c r="O728" s="38"/>
      <c r="P728" s="3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</row>
    <row r="729" spans="1:31">
      <c r="A729" s="38"/>
      <c r="B729" s="38"/>
      <c r="C729" s="38"/>
      <c r="D729" s="38"/>
      <c r="E729" s="32"/>
      <c r="F729" s="32"/>
      <c r="G729" s="32"/>
      <c r="H729" s="32"/>
      <c r="I729" s="32"/>
      <c r="J729" s="32"/>
      <c r="K729" s="29"/>
      <c r="L729" s="29"/>
      <c r="M729" s="29"/>
      <c r="N729" s="29"/>
      <c r="O729" s="38"/>
      <c r="P729" s="3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</row>
    <row r="730" spans="1:31">
      <c r="A730" s="38"/>
      <c r="B730" s="38"/>
      <c r="C730" s="38"/>
      <c r="D730" s="38"/>
      <c r="E730" s="32"/>
      <c r="F730" s="32"/>
      <c r="G730" s="32"/>
      <c r="H730" s="32"/>
      <c r="I730" s="32"/>
      <c r="J730" s="32"/>
      <c r="K730" s="29"/>
      <c r="L730" s="29"/>
      <c r="M730" s="29"/>
      <c r="N730" s="29"/>
      <c r="O730" s="38"/>
      <c r="P730" s="3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</row>
    <row r="731" spans="1:31">
      <c r="A731" s="38"/>
      <c r="B731" s="38"/>
      <c r="C731" s="38"/>
      <c r="D731" s="38"/>
      <c r="E731" s="32"/>
      <c r="F731" s="32"/>
      <c r="G731" s="32"/>
      <c r="H731" s="32"/>
      <c r="I731" s="32"/>
      <c r="J731" s="32"/>
      <c r="K731" s="29"/>
      <c r="L731" s="29"/>
      <c r="M731" s="29"/>
      <c r="N731" s="29"/>
      <c r="O731" s="38"/>
      <c r="P731" s="3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</row>
    <row r="732" spans="1:31">
      <c r="A732" s="38"/>
      <c r="B732" s="38"/>
      <c r="C732" s="38"/>
      <c r="D732" s="38"/>
      <c r="E732" s="32"/>
      <c r="F732" s="32"/>
      <c r="G732" s="32"/>
      <c r="H732" s="32"/>
      <c r="I732" s="32"/>
      <c r="J732" s="32"/>
      <c r="K732" s="29"/>
      <c r="L732" s="29"/>
      <c r="M732" s="29"/>
      <c r="N732" s="29"/>
      <c r="O732" s="38"/>
      <c r="P732" s="3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</row>
    <row r="733" spans="1:31">
      <c r="A733" s="38"/>
      <c r="B733" s="38"/>
      <c r="C733" s="38"/>
      <c r="D733" s="38"/>
      <c r="E733" s="32"/>
      <c r="F733" s="32"/>
      <c r="G733" s="32"/>
      <c r="H733" s="32"/>
      <c r="I733" s="32"/>
      <c r="J733" s="32"/>
      <c r="K733" s="29"/>
      <c r="L733" s="29"/>
      <c r="M733" s="29"/>
      <c r="N733" s="29"/>
      <c r="O733" s="38"/>
      <c r="P733" s="3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</row>
    <row r="734" spans="1:31">
      <c r="A734" s="38"/>
      <c r="B734" s="38"/>
      <c r="C734" s="38"/>
      <c r="D734" s="38"/>
      <c r="E734" s="32"/>
      <c r="F734" s="32"/>
      <c r="G734" s="32"/>
      <c r="H734" s="32"/>
      <c r="I734" s="32"/>
      <c r="J734" s="32"/>
      <c r="K734" s="29"/>
      <c r="L734" s="29"/>
      <c r="M734" s="29"/>
      <c r="N734" s="29"/>
      <c r="O734" s="38"/>
      <c r="P734" s="3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</row>
    <row r="735" spans="1:31">
      <c r="A735" s="38"/>
      <c r="B735" s="38"/>
      <c r="C735" s="38"/>
      <c r="D735" s="38"/>
      <c r="E735" s="32"/>
      <c r="F735" s="32"/>
      <c r="G735" s="32"/>
      <c r="H735" s="32"/>
      <c r="I735" s="32"/>
      <c r="J735" s="32"/>
      <c r="K735" s="29"/>
      <c r="L735" s="29"/>
      <c r="M735" s="29"/>
      <c r="N735" s="29"/>
      <c r="O735" s="38"/>
      <c r="P735" s="3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</row>
    <row r="736" spans="1:31">
      <c r="A736" s="38"/>
      <c r="B736" s="38"/>
      <c r="C736" s="38"/>
      <c r="D736" s="38"/>
      <c r="E736" s="32"/>
      <c r="F736" s="32"/>
      <c r="G736" s="32"/>
      <c r="H736" s="32"/>
      <c r="I736" s="32"/>
      <c r="J736" s="32"/>
      <c r="K736" s="29"/>
      <c r="L736" s="29"/>
      <c r="M736" s="29"/>
      <c r="N736" s="29"/>
      <c r="O736" s="38"/>
      <c r="P736" s="3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</row>
    <row r="737" spans="1:31">
      <c r="A737" s="38"/>
      <c r="B737" s="38"/>
      <c r="C737" s="38"/>
      <c r="D737" s="38"/>
      <c r="E737" s="32"/>
      <c r="F737" s="32"/>
      <c r="G737" s="32"/>
      <c r="H737" s="32"/>
      <c r="I737" s="32"/>
      <c r="J737" s="32"/>
      <c r="K737" s="29"/>
      <c r="L737" s="29"/>
      <c r="M737" s="29"/>
      <c r="N737" s="29"/>
      <c r="O737" s="38"/>
      <c r="P737" s="3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</row>
    <row r="738" spans="1:31">
      <c r="A738" s="38"/>
      <c r="B738" s="38"/>
      <c r="C738" s="38"/>
      <c r="D738" s="38"/>
      <c r="E738" s="32"/>
      <c r="F738" s="32"/>
      <c r="G738" s="32"/>
      <c r="H738" s="32"/>
      <c r="I738" s="32"/>
      <c r="J738" s="32"/>
      <c r="K738" s="29"/>
      <c r="L738" s="29"/>
      <c r="M738" s="29"/>
      <c r="N738" s="29"/>
      <c r="O738" s="38"/>
      <c r="P738" s="3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</row>
    <row r="739" spans="1:31">
      <c r="A739" s="38"/>
      <c r="B739" s="38"/>
      <c r="C739" s="38"/>
      <c r="D739" s="38"/>
      <c r="E739" s="32"/>
      <c r="F739" s="32"/>
      <c r="G739" s="32"/>
      <c r="H739" s="32"/>
      <c r="I739" s="32"/>
      <c r="J739" s="32"/>
      <c r="K739" s="29"/>
      <c r="L739" s="29"/>
      <c r="M739" s="29"/>
      <c r="N739" s="29"/>
      <c r="O739" s="38"/>
      <c r="P739" s="3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</row>
    <row r="740" spans="1:31">
      <c r="A740" s="38"/>
      <c r="B740" s="38"/>
      <c r="C740" s="38"/>
      <c r="D740" s="38"/>
      <c r="E740" s="32"/>
      <c r="F740" s="32"/>
      <c r="G740" s="32"/>
      <c r="H740" s="32"/>
      <c r="I740" s="32"/>
      <c r="J740" s="32"/>
      <c r="K740" s="29"/>
      <c r="L740" s="29"/>
      <c r="M740" s="29"/>
      <c r="N740" s="29"/>
      <c r="O740" s="38"/>
      <c r="P740" s="3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</row>
    <row r="741" spans="1:31">
      <c r="A741" s="38"/>
      <c r="B741" s="38"/>
      <c r="C741" s="38"/>
      <c r="D741" s="38"/>
      <c r="E741" s="32"/>
      <c r="F741" s="32"/>
      <c r="G741" s="32"/>
      <c r="H741" s="32"/>
      <c r="I741" s="32"/>
      <c r="J741" s="32"/>
      <c r="K741" s="29"/>
      <c r="L741" s="29"/>
      <c r="M741" s="29"/>
      <c r="N741" s="29"/>
      <c r="O741" s="38"/>
      <c r="P741" s="3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</row>
    <row r="742" spans="1:31">
      <c r="A742" s="38"/>
      <c r="B742" s="38"/>
      <c r="C742" s="38"/>
      <c r="D742" s="38"/>
      <c r="E742" s="32"/>
      <c r="F742" s="32"/>
      <c r="G742" s="32"/>
      <c r="H742" s="32"/>
      <c r="I742" s="32"/>
      <c r="J742" s="32"/>
      <c r="K742" s="29"/>
      <c r="L742" s="29"/>
      <c r="M742" s="29"/>
      <c r="N742" s="29"/>
      <c r="O742" s="38"/>
      <c r="P742" s="3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</row>
    <row r="743" spans="1:31">
      <c r="A743" s="38"/>
      <c r="B743" s="38"/>
      <c r="C743" s="38"/>
      <c r="D743" s="38"/>
      <c r="E743" s="32"/>
      <c r="F743" s="32"/>
      <c r="G743" s="32"/>
      <c r="H743" s="32"/>
      <c r="I743" s="32"/>
      <c r="J743" s="32"/>
      <c r="K743" s="29"/>
      <c r="L743" s="29"/>
      <c r="M743" s="29"/>
      <c r="N743" s="29"/>
      <c r="O743" s="38"/>
      <c r="P743" s="3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</row>
    <row r="744" spans="1:31">
      <c r="A744" s="38"/>
      <c r="B744" s="38"/>
      <c r="C744" s="38"/>
      <c r="D744" s="38"/>
      <c r="E744" s="32"/>
      <c r="F744" s="32"/>
      <c r="G744" s="32"/>
      <c r="H744" s="32"/>
      <c r="I744" s="32"/>
      <c r="J744" s="32"/>
      <c r="K744" s="29"/>
      <c r="L744" s="29"/>
      <c r="M744" s="29"/>
      <c r="N744" s="29"/>
      <c r="O744" s="38"/>
      <c r="P744" s="3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</row>
    <row r="745" spans="1:31">
      <c r="A745" s="38"/>
      <c r="B745" s="38"/>
      <c r="C745" s="38"/>
      <c r="D745" s="38"/>
      <c r="E745" s="32"/>
      <c r="F745" s="32"/>
      <c r="G745" s="32"/>
      <c r="H745" s="32"/>
      <c r="I745" s="32"/>
      <c r="J745" s="32"/>
      <c r="K745" s="29"/>
      <c r="L745" s="29"/>
      <c r="M745" s="29"/>
      <c r="N745" s="29"/>
      <c r="O745" s="38"/>
      <c r="P745" s="3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</row>
    <row r="746" spans="1:31">
      <c r="A746" s="38"/>
      <c r="B746" s="38"/>
      <c r="C746" s="38"/>
      <c r="D746" s="38"/>
      <c r="E746" s="32"/>
      <c r="F746" s="32"/>
      <c r="G746" s="32"/>
      <c r="H746" s="32"/>
      <c r="I746" s="32"/>
      <c r="J746" s="32"/>
      <c r="K746" s="29"/>
      <c r="L746" s="29"/>
      <c r="M746" s="29"/>
      <c r="N746" s="29"/>
      <c r="O746" s="38"/>
      <c r="P746" s="3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</row>
    <row r="747" spans="1:31">
      <c r="A747" s="38"/>
      <c r="B747" s="38"/>
      <c r="C747" s="38"/>
      <c r="D747" s="38"/>
      <c r="E747" s="32"/>
      <c r="F747" s="32"/>
      <c r="G747" s="32"/>
      <c r="H747" s="32"/>
      <c r="I747" s="32"/>
      <c r="J747" s="32"/>
      <c r="K747" s="29"/>
      <c r="L747" s="29"/>
      <c r="M747" s="29"/>
      <c r="N747" s="29"/>
      <c r="O747" s="38"/>
      <c r="P747" s="3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</row>
    <row r="748" spans="1:31">
      <c r="A748" s="38"/>
      <c r="B748" s="38"/>
      <c r="C748" s="38"/>
      <c r="D748" s="38"/>
      <c r="E748" s="32"/>
      <c r="F748" s="32"/>
      <c r="G748" s="32"/>
      <c r="H748" s="32"/>
      <c r="I748" s="32"/>
      <c r="J748" s="32"/>
      <c r="K748" s="29"/>
      <c r="L748" s="29"/>
      <c r="M748" s="29"/>
      <c r="N748" s="29"/>
      <c r="O748" s="38"/>
      <c r="P748" s="3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</row>
    <row r="749" spans="1:31">
      <c r="A749" s="38"/>
      <c r="B749" s="38"/>
      <c r="C749" s="38"/>
      <c r="D749" s="38"/>
      <c r="E749" s="32"/>
      <c r="F749" s="32"/>
      <c r="G749" s="32"/>
      <c r="H749" s="32"/>
      <c r="I749" s="32"/>
      <c r="J749" s="32"/>
      <c r="K749" s="29"/>
      <c r="L749" s="29"/>
      <c r="M749" s="29"/>
      <c r="N749" s="29"/>
      <c r="O749" s="38"/>
      <c r="P749" s="3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</row>
    <row r="750" spans="1:31">
      <c r="A750" s="38"/>
      <c r="B750" s="38"/>
      <c r="C750" s="38"/>
      <c r="D750" s="38"/>
      <c r="E750" s="32"/>
      <c r="F750" s="32"/>
      <c r="G750" s="32"/>
      <c r="H750" s="32"/>
      <c r="I750" s="32"/>
      <c r="J750" s="32"/>
      <c r="K750" s="29"/>
      <c r="L750" s="29"/>
      <c r="M750" s="29"/>
      <c r="N750" s="29"/>
      <c r="O750" s="38"/>
      <c r="P750" s="3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</row>
    <row r="751" spans="1:31">
      <c r="A751" s="38"/>
      <c r="B751" s="38"/>
      <c r="C751" s="38"/>
      <c r="D751" s="38"/>
      <c r="E751" s="32"/>
      <c r="F751" s="32"/>
      <c r="G751" s="32"/>
      <c r="H751" s="32"/>
      <c r="I751" s="32"/>
      <c r="J751" s="32"/>
      <c r="K751" s="29"/>
      <c r="L751" s="29"/>
      <c r="M751" s="29"/>
      <c r="N751" s="29"/>
      <c r="O751" s="38"/>
      <c r="P751" s="3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</row>
    <row r="752" spans="1:31">
      <c r="A752" s="38"/>
      <c r="B752" s="38"/>
      <c r="C752" s="38"/>
      <c r="D752" s="38"/>
      <c r="E752" s="32"/>
      <c r="F752" s="32"/>
      <c r="G752" s="32"/>
      <c r="H752" s="32"/>
      <c r="I752" s="32"/>
      <c r="J752" s="32"/>
      <c r="K752" s="29"/>
      <c r="L752" s="29"/>
      <c r="M752" s="29"/>
      <c r="N752" s="29"/>
      <c r="O752" s="38"/>
      <c r="P752" s="3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</row>
    <row r="753" spans="1:31">
      <c r="A753" s="38"/>
      <c r="B753" s="38"/>
      <c r="C753" s="38"/>
      <c r="D753" s="38"/>
      <c r="E753" s="32"/>
      <c r="F753" s="32"/>
      <c r="G753" s="32"/>
      <c r="H753" s="32"/>
      <c r="I753" s="32"/>
      <c r="J753" s="32"/>
      <c r="K753" s="29"/>
      <c r="L753" s="29"/>
      <c r="M753" s="29"/>
      <c r="N753" s="29"/>
      <c r="O753" s="38"/>
      <c r="P753" s="3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</row>
    <row r="754" spans="1:31">
      <c r="A754" s="38"/>
      <c r="B754" s="38"/>
      <c r="C754" s="38"/>
      <c r="D754" s="38"/>
      <c r="E754" s="32"/>
      <c r="F754" s="32"/>
      <c r="G754" s="32"/>
      <c r="H754" s="32"/>
      <c r="I754" s="32"/>
      <c r="J754" s="32"/>
      <c r="K754" s="29"/>
      <c r="L754" s="29"/>
      <c r="M754" s="29"/>
      <c r="N754" s="29"/>
      <c r="O754" s="38"/>
      <c r="P754" s="3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</row>
    <row r="755" spans="1:31">
      <c r="A755" s="38"/>
      <c r="B755" s="38"/>
      <c r="C755" s="38"/>
      <c r="D755" s="38"/>
      <c r="E755" s="32"/>
      <c r="F755" s="32"/>
      <c r="G755" s="32"/>
      <c r="H755" s="32"/>
      <c r="I755" s="32"/>
      <c r="J755" s="32"/>
      <c r="K755" s="29"/>
      <c r="L755" s="29"/>
      <c r="M755" s="29"/>
      <c r="N755" s="29"/>
      <c r="O755" s="38"/>
      <c r="P755" s="3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</row>
    <row r="756" spans="1:31">
      <c r="A756" s="38"/>
      <c r="B756" s="38"/>
      <c r="C756" s="38"/>
      <c r="D756" s="38"/>
      <c r="E756" s="32"/>
      <c r="F756" s="32"/>
      <c r="G756" s="32"/>
      <c r="H756" s="32"/>
      <c r="I756" s="32"/>
      <c r="J756" s="32"/>
      <c r="K756" s="29"/>
      <c r="L756" s="29"/>
      <c r="M756" s="29"/>
      <c r="N756" s="29"/>
      <c r="O756" s="38"/>
      <c r="P756" s="3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</row>
    <row r="757" spans="1:31">
      <c r="A757" s="38"/>
      <c r="B757" s="38"/>
      <c r="C757" s="38"/>
      <c r="D757" s="38"/>
      <c r="E757" s="32"/>
      <c r="F757" s="32"/>
      <c r="G757" s="32"/>
      <c r="H757" s="32"/>
      <c r="I757" s="32"/>
      <c r="J757" s="32"/>
      <c r="K757" s="29"/>
      <c r="L757" s="29"/>
      <c r="M757" s="29"/>
      <c r="N757" s="29"/>
      <c r="O757" s="38"/>
      <c r="P757" s="3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</row>
    <row r="758" spans="1:31">
      <c r="A758" s="38"/>
      <c r="B758" s="38"/>
      <c r="C758" s="38"/>
      <c r="D758" s="38"/>
      <c r="E758" s="32"/>
      <c r="F758" s="32"/>
      <c r="G758" s="32"/>
      <c r="H758" s="32"/>
      <c r="I758" s="32"/>
      <c r="J758" s="32"/>
      <c r="K758" s="29"/>
      <c r="L758" s="29"/>
      <c r="M758" s="29"/>
      <c r="N758" s="29"/>
      <c r="O758" s="38"/>
      <c r="P758" s="3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</row>
    <row r="759" spans="1:31">
      <c r="A759" s="38"/>
      <c r="B759" s="38"/>
      <c r="C759" s="38"/>
      <c r="D759" s="38"/>
      <c r="E759" s="32"/>
      <c r="F759" s="32"/>
      <c r="G759" s="32"/>
      <c r="H759" s="32"/>
      <c r="I759" s="32"/>
      <c r="J759" s="32"/>
      <c r="K759" s="29"/>
      <c r="L759" s="29"/>
      <c r="M759" s="29"/>
      <c r="N759" s="29"/>
      <c r="O759" s="38"/>
      <c r="P759" s="3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</row>
    <row r="760" spans="1:31">
      <c r="A760" s="38"/>
      <c r="B760" s="38"/>
      <c r="C760" s="38"/>
      <c r="D760" s="38"/>
      <c r="E760" s="32"/>
      <c r="F760" s="32"/>
      <c r="G760" s="32"/>
      <c r="H760" s="32"/>
      <c r="I760" s="32"/>
      <c r="J760" s="32"/>
      <c r="K760" s="29"/>
      <c r="L760" s="29"/>
      <c r="M760" s="29"/>
      <c r="N760" s="29"/>
      <c r="O760" s="38"/>
      <c r="P760" s="3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</row>
    <row r="761" spans="1:31">
      <c r="A761" s="38"/>
      <c r="B761" s="38"/>
      <c r="C761" s="38"/>
      <c r="D761" s="38"/>
      <c r="E761" s="32"/>
      <c r="F761" s="32"/>
      <c r="G761" s="32"/>
      <c r="H761" s="32"/>
      <c r="I761" s="32"/>
      <c r="J761" s="32"/>
      <c r="K761" s="29"/>
      <c r="L761" s="29"/>
      <c r="M761" s="29"/>
      <c r="N761" s="29"/>
      <c r="O761" s="38"/>
      <c r="P761" s="3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</row>
    <row r="762" spans="1:31">
      <c r="A762" s="38"/>
      <c r="B762" s="38"/>
      <c r="C762" s="38"/>
      <c r="D762" s="38"/>
      <c r="E762" s="32"/>
      <c r="F762" s="32"/>
      <c r="G762" s="32"/>
      <c r="H762" s="32"/>
      <c r="I762" s="32"/>
      <c r="J762" s="32"/>
      <c r="K762" s="29"/>
      <c r="L762" s="29"/>
      <c r="M762" s="29"/>
      <c r="N762" s="29"/>
      <c r="O762" s="38"/>
      <c r="P762" s="3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</row>
    <row r="763" spans="1:31">
      <c r="A763" s="38"/>
      <c r="B763" s="38"/>
      <c r="C763" s="38"/>
      <c r="D763" s="38"/>
      <c r="E763" s="32"/>
      <c r="F763" s="32"/>
      <c r="G763" s="32"/>
      <c r="H763" s="32"/>
      <c r="I763" s="32"/>
      <c r="J763" s="32"/>
      <c r="K763" s="29"/>
      <c r="L763" s="29"/>
      <c r="M763" s="29"/>
      <c r="N763" s="29"/>
      <c r="O763" s="38"/>
      <c r="P763" s="3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</row>
    <row r="764" spans="1:31">
      <c r="A764" s="38"/>
      <c r="B764" s="38"/>
      <c r="C764" s="38"/>
      <c r="D764" s="38"/>
      <c r="E764" s="32"/>
      <c r="F764" s="32"/>
      <c r="G764" s="32"/>
      <c r="H764" s="32"/>
      <c r="I764" s="32"/>
      <c r="J764" s="32"/>
      <c r="K764" s="29"/>
      <c r="L764" s="29"/>
      <c r="M764" s="29"/>
      <c r="N764" s="29"/>
      <c r="O764" s="38"/>
      <c r="P764" s="3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</row>
    <row r="765" spans="1:31">
      <c r="A765" s="38"/>
      <c r="B765" s="38"/>
      <c r="C765" s="38"/>
      <c r="D765" s="38"/>
      <c r="E765" s="32"/>
      <c r="F765" s="32"/>
      <c r="G765" s="32"/>
      <c r="H765" s="32"/>
      <c r="I765" s="32"/>
      <c r="J765" s="32"/>
      <c r="K765" s="29"/>
      <c r="L765" s="29"/>
      <c r="M765" s="29"/>
      <c r="N765" s="29"/>
      <c r="O765" s="38"/>
      <c r="P765" s="3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</row>
    <row r="766" spans="1:31">
      <c r="A766" s="38"/>
      <c r="B766" s="38"/>
      <c r="C766" s="38"/>
      <c r="D766" s="38"/>
      <c r="E766" s="32"/>
      <c r="F766" s="32"/>
      <c r="G766" s="32"/>
      <c r="H766" s="32"/>
      <c r="I766" s="32"/>
      <c r="J766" s="32"/>
      <c r="K766" s="29"/>
      <c r="L766" s="29"/>
      <c r="M766" s="29"/>
      <c r="N766" s="29"/>
      <c r="O766" s="38"/>
      <c r="P766" s="3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</row>
    <row r="767" spans="1:31">
      <c r="A767" s="38"/>
      <c r="B767" s="38"/>
      <c r="C767" s="38"/>
      <c r="D767" s="38"/>
      <c r="E767" s="32"/>
      <c r="F767" s="32"/>
      <c r="G767" s="32"/>
      <c r="H767" s="32"/>
      <c r="I767" s="32"/>
      <c r="J767" s="32"/>
      <c r="K767" s="29"/>
      <c r="L767" s="29"/>
      <c r="M767" s="29"/>
      <c r="N767" s="29"/>
      <c r="O767" s="38"/>
      <c r="P767" s="3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</row>
    <row r="768" spans="1:31">
      <c r="A768" s="38"/>
      <c r="B768" s="38"/>
      <c r="C768" s="38"/>
      <c r="D768" s="38"/>
      <c r="E768" s="32"/>
      <c r="F768" s="32"/>
      <c r="G768" s="32"/>
      <c r="H768" s="32"/>
      <c r="I768" s="32"/>
      <c r="J768" s="32"/>
      <c r="K768" s="29"/>
      <c r="L768" s="29"/>
      <c r="M768" s="29"/>
      <c r="N768" s="29"/>
      <c r="O768" s="38"/>
      <c r="P768" s="3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</row>
    <row r="769" spans="1:31">
      <c r="A769" s="38"/>
      <c r="B769" s="38"/>
      <c r="C769" s="38"/>
      <c r="D769" s="38"/>
      <c r="E769" s="32"/>
      <c r="F769" s="32"/>
      <c r="G769" s="32"/>
      <c r="H769" s="32"/>
      <c r="I769" s="32"/>
      <c r="J769" s="32"/>
      <c r="K769" s="29"/>
      <c r="L769" s="29"/>
      <c r="M769" s="29"/>
      <c r="N769" s="29"/>
      <c r="O769" s="38"/>
      <c r="P769" s="3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</row>
    <row r="770" spans="1:31">
      <c r="A770" s="38"/>
      <c r="B770" s="38"/>
      <c r="C770" s="38"/>
      <c r="D770" s="38"/>
      <c r="E770" s="32"/>
      <c r="F770" s="32"/>
      <c r="G770" s="32"/>
      <c r="H770" s="32"/>
      <c r="I770" s="32"/>
      <c r="J770" s="32"/>
      <c r="K770" s="29"/>
      <c r="L770" s="29"/>
      <c r="M770" s="29"/>
      <c r="N770" s="29"/>
      <c r="O770" s="38"/>
      <c r="P770" s="3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</row>
    <row r="771" spans="1:31">
      <c r="A771" s="38"/>
      <c r="B771" s="38"/>
      <c r="C771" s="38"/>
      <c r="D771" s="38"/>
      <c r="E771" s="32"/>
      <c r="F771" s="32"/>
      <c r="G771" s="32"/>
      <c r="H771" s="32"/>
      <c r="I771" s="32"/>
      <c r="J771" s="32"/>
      <c r="K771" s="29"/>
      <c r="L771" s="29"/>
      <c r="M771" s="29"/>
      <c r="N771" s="29"/>
      <c r="O771" s="38"/>
      <c r="P771" s="3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</row>
    <row r="772" spans="1:31">
      <c r="A772" s="38"/>
      <c r="B772" s="38"/>
      <c r="C772" s="38"/>
      <c r="D772" s="38"/>
      <c r="E772" s="32"/>
      <c r="F772" s="32"/>
      <c r="G772" s="32"/>
      <c r="H772" s="32"/>
      <c r="I772" s="32"/>
      <c r="J772" s="32"/>
      <c r="K772" s="29"/>
      <c r="L772" s="29"/>
      <c r="M772" s="29"/>
      <c r="N772" s="29"/>
      <c r="O772" s="38"/>
      <c r="P772" s="3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</row>
    <row r="773" spans="1:31">
      <c r="A773" s="38"/>
      <c r="B773" s="38"/>
      <c r="C773" s="38"/>
      <c r="D773" s="38"/>
      <c r="E773" s="32"/>
      <c r="F773" s="32"/>
      <c r="G773" s="32"/>
      <c r="H773" s="32"/>
      <c r="I773" s="32"/>
      <c r="J773" s="32"/>
      <c r="K773" s="29"/>
      <c r="L773" s="29"/>
      <c r="M773" s="29"/>
      <c r="N773" s="29"/>
      <c r="O773" s="38"/>
      <c r="P773" s="3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</row>
    <row r="774" spans="1:31">
      <c r="A774" s="38"/>
      <c r="B774" s="38"/>
      <c r="C774" s="38"/>
      <c r="D774" s="38"/>
      <c r="E774" s="32"/>
      <c r="F774" s="32"/>
      <c r="G774" s="32"/>
      <c r="H774" s="32"/>
      <c r="I774" s="32"/>
      <c r="J774" s="32"/>
      <c r="K774" s="29"/>
      <c r="L774" s="29"/>
      <c r="M774" s="29"/>
      <c r="N774" s="29"/>
      <c r="O774" s="38"/>
      <c r="P774" s="3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</row>
    <row r="775" spans="1:31">
      <c r="A775" s="38"/>
      <c r="B775" s="38"/>
      <c r="C775" s="38"/>
      <c r="D775" s="38"/>
      <c r="E775" s="32"/>
      <c r="F775" s="32"/>
      <c r="G775" s="32"/>
      <c r="H775" s="32"/>
      <c r="I775" s="32"/>
      <c r="J775" s="32"/>
      <c r="K775" s="29"/>
      <c r="L775" s="29"/>
      <c r="M775" s="29"/>
      <c r="N775" s="29"/>
      <c r="O775" s="38"/>
      <c r="P775" s="3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</row>
    <row r="776" spans="1:31">
      <c r="A776" s="38"/>
      <c r="B776" s="38"/>
      <c r="C776" s="38"/>
      <c r="D776" s="38"/>
      <c r="E776" s="32"/>
      <c r="F776" s="32"/>
      <c r="G776" s="32"/>
      <c r="H776" s="32"/>
      <c r="I776" s="32"/>
      <c r="J776" s="32"/>
      <c r="K776" s="29"/>
      <c r="L776" s="29"/>
      <c r="M776" s="29"/>
      <c r="N776" s="29"/>
      <c r="O776" s="38"/>
      <c r="P776" s="3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</row>
    <row r="777" spans="1:31">
      <c r="A777" s="38"/>
      <c r="B777" s="38"/>
      <c r="C777" s="38"/>
      <c r="D777" s="38"/>
      <c r="E777" s="32"/>
      <c r="F777" s="32"/>
      <c r="G777" s="32"/>
      <c r="H777" s="32"/>
      <c r="I777" s="32"/>
      <c r="J777" s="32"/>
      <c r="K777" s="29"/>
      <c r="L777" s="29"/>
      <c r="M777" s="29"/>
      <c r="N777" s="29"/>
      <c r="O777" s="38"/>
      <c r="P777" s="3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</row>
    <row r="778" spans="1:31">
      <c r="A778" s="38"/>
      <c r="B778" s="38"/>
      <c r="C778" s="38"/>
      <c r="D778" s="38"/>
      <c r="E778" s="32"/>
      <c r="F778" s="32"/>
      <c r="G778" s="32"/>
      <c r="H778" s="32"/>
      <c r="I778" s="32"/>
      <c r="J778" s="32"/>
      <c r="K778" s="29"/>
      <c r="L778" s="29"/>
      <c r="M778" s="29"/>
      <c r="N778" s="29"/>
      <c r="O778" s="38"/>
      <c r="P778" s="3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</row>
    <row r="779" spans="1:31">
      <c r="A779" s="38"/>
      <c r="B779" s="38"/>
      <c r="C779" s="38"/>
      <c r="D779" s="38"/>
      <c r="E779" s="32"/>
      <c r="F779" s="32"/>
      <c r="G779" s="32"/>
      <c r="H779" s="32"/>
      <c r="I779" s="32"/>
      <c r="J779" s="32"/>
      <c r="K779" s="29"/>
      <c r="L779" s="29"/>
      <c r="M779" s="29"/>
      <c r="N779" s="29"/>
      <c r="O779" s="38"/>
      <c r="P779" s="3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</row>
    <row r="780" spans="1:31">
      <c r="A780" s="38"/>
      <c r="B780" s="38"/>
      <c r="C780" s="38"/>
      <c r="D780" s="38"/>
      <c r="E780" s="32"/>
      <c r="F780" s="32"/>
      <c r="G780" s="32"/>
      <c r="H780" s="32"/>
      <c r="I780" s="32"/>
      <c r="J780" s="32"/>
      <c r="K780" s="29"/>
      <c r="L780" s="29"/>
      <c r="M780" s="29"/>
      <c r="N780" s="29"/>
      <c r="O780" s="38"/>
      <c r="P780" s="3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</row>
    <row r="781" spans="1:31">
      <c r="A781" s="38"/>
      <c r="B781" s="38"/>
      <c r="C781" s="38"/>
      <c r="D781" s="38"/>
      <c r="E781" s="32"/>
      <c r="F781" s="32"/>
      <c r="G781" s="32"/>
      <c r="H781" s="32"/>
      <c r="I781" s="32"/>
      <c r="J781" s="32"/>
      <c r="K781" s="29"/>
      <c r="L781" s="29"/>
      <c r="M781" s="29"/>
      <c r="N781" s="29"/>
      <c r="O781" s="38"/>
      <c r="P781" s="3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</row>
    <row r="782" spans="1:31">
      <c r="A782" s="38"/>
      <c r="B782" s="38"/>
      <c r="C782" s="38"/>
      <c r="D782" s="38"/>
      <c r="E782" s="32"/>
      <c r="F782" s="32"/>
      <c r="G782" s="32"/>
      <c r="H782" s="32"/>
      <c r="I782" s="32"/>
      <c r="J782" s="32"/>
      <c r="K782" s="29"/>
      <c r="L782" s="29"/>
      <c r="M782" s="29"/>
      <c r="N782" s="29"/>
      <c r="O782" s="38"/>
      <c r="P782" s="3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</row>
    <row r="783" spans="1:31">
      <c r="A783" s="38"/>
      <c r="B783" s="38"/>
      <c r="C783" s="38"/>
      <c r="D783" s="38"/>
      <c r="E783" s="32"/>
      <c r="F783" s="32"/>
      <c r="G783" s="32"/>
      <c r="H783" s="32"/>
      <c r="I783" s="32"/>
      <c r="J783" s="32"/>
      <c r="K783" s="29"/>
      <c r="L783" s="29"/>
      <c r="M783" s="29"/>
      <c r="N783" s="29"/>
      <c r="O783" s="38"/>
      <c r="P783" s="3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</row>
    <row r="784" spans="1:31">
      <c r="A784" s="38"/>
      <c r="B784" s="38"/>
      <c r="C784" s="38"/>
      <c r="D784" s="38"/>
      <c r="E784" s="32"/>
      <c r="F784" s="32"/>
      <c r="G784" s="32"/>
      <c r="H784" s="32"/>
      <c r="I784" s="32"/>
      <c r="J784" s="32"/>
      <c r="K784" s="29"/>
      <c r="L784" s="29"/>
      <c r="M784" s="29"/>
      <c r="N784" s="29"/>
      <c r="O784" s="38"/>
      <c r="P784" s="3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</row>
    <row r="785" spans="1:31">
      <c r="A785" s="38"/>
      <c r="B785" s="38"/>
      <c r="C785" s="38"/>
      <c r="D785" s="38"/>
      <c r="E785" s="32"/>
      <c r="F785" s="32"/>
      <c r="G785" s="32"/>
      <c r="H785" s="32"/>
      <c r="I785" s="32"/>
      <c r="J785" s="32"/>
      <c r="K785" s="29"/>
      <c r="L785" s="29"/>
      <c r="M785" s="29"/>
      <c r="N785" s="29"/>
      <c r="O785" s="38"/>
      <c r="P785" s="3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</row>
    <row r="786" spans="1:31">
      <c r="A786" s="38"/>
      <c r="B786" s="38"/>
      <c r="C786" s="38"/>
      <c r="D786" s="38"/>
      <c r="E786" s="32"/>
      <c r="F786" s="32"/>
      <c r="G786" s="32"/>
      <c r="H786" s="32"/>
      <c r="I786" s="32"/>
      <c r="J786" s="32"/>
      <c r="K786" s="29"/>
      <c r="L786" s="29"/>
      <c r="M786" s="29"/>
      <c r="N786" s="29"/>
      <c r="O786" s="38"/>
      <c r="P786" s="3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</row>
    <row r="787" spans="1:31">
      <c r="A787" s="38"/>
      <c r="B787" s="38"/>
      <c r="C787" s="38"/>
      <c r="D787" s="38"/>
      <c r="E787" s="32"/>
      <c r="F787" s="32"/>
      <c r="G787" s="32"/>
      <c r="H787" s="32"/>
      <c r="I787" s="32"/>
      <c r="J787" s="32"/>
      <c r="K787" s="29"/>
      <c r="L787" s="29"/>
      <c r="M787" s="29"/>
      <c r="N787" s="29"/>
      <c r="O787" s="38"/>
      <c r="P787" s="3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</row>
    <row r="788" spans="1:31">
      <c r="A788" s="38"/>
      <c r="B788" s="38"/>
      <c r="C788" s="38"/>
      <c r="D788" s="38"/>
      <c r="E788" s="32"/>
      <c r="F788" s="32"/>
      <c r="G788" s="32"/>
      <c r="H788" s="32"/>
      <c r="I788" s="32"/>
      <c r="J788" s="32"/>
      <c r="K788" s="29"/>
      <c r="L788" s="29"/>
      <c r="M788" s="29"/>
      <c r="N788" s="29"/>
      <c r="O788" s="38"/>
      <c r="P788" s="3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</row>
    <row r="789" spans="1:31">
      <c r="A789" s="38"/>
      <c r="B789" s="38"/>
      <c r="C789" s="38"/>
      <c r="D789" s="38"/>
      <c r="E789" s="32"/>
      <c r="F789" s="32"/>
      <c r="G789" s="32"/>
      <c r="H789" s="32"/>
      <c r="I789" s="32"/>
      <c r="J789" s="32"/>
      <c r="K789" s="29"/>
      <c r="L789" s="29"/>
      <c r="M789" s="29"/>
      <c r="N789" s="29"/>
      <c r="O789" s="38"/>
      <c r="P789" s="3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</row>
    <row r="790" spans="1:31">
      <c r="A790" s="38"/>
      <c r="B790" s="38"/>
      <c r="C790" s="38"/>
      <c r="D790" s="38"/>
      <c r="E790" s="32"/>
      <c r="F790" s="32"/>
      <c r="G790" s="32"/>
      <c r="H790" s="32"/>
      <c r="I790" s="32"/>
      <c r="J790" s="32"/>
      <c r="K790" s="29"/>
      <c r="L790" s="29"/>
      <c r="M790" s="29"/>
      <c r="N790" s="29"/>
      <c r="O790" s="38"/>
      <c r="P790" s="3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</row>
    <row r="791" spans="1:31">
      <c r="A791" s="38"/>
      <c r="B791" s="38"/>
      <c r="C791" s="38"/>
      <c r="D791" s="38"/>
      <c r="E791" s="32"/>
      <c r="F791" s="32"/>
      <c r="G791" s="32"/>
      <c r="H791" s="32"/>
      <c r="I791" s="32"/>
      <c r="J791" s="32"/>
      <c r="K791" s="29"/>
      <c r="L791" s="29"/>
      <c r="M791" s="29"/>
      <c r="N791" s="29"/>
      <c r="O791" s="38"/>
      <c r="P791" s="3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</row>
    <row r="792" spans="1:31">
      <c r="A792" s="38"/>
      <c r="B792" s="38"/>
      <c r="C792" s="38"/>
      <c r="D792" s="38"/>
      <c r="E792" s="32"/>
      <c r="F792" s="32"/>
      <c r="G792" s="32"/>
      <c r="H792" s="32"/>
      <c r="I792" s="32"/>
      <c r="J792" s="32"/>
      <c r="K792" s="29"/>
      <c r="L792" s="29"/>
      <c r="M792" s="29"/>
      <c r="N792" s="29"/>
      <c r="O792" s="38"/>
      <c r="P792" s="3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</row>
    <row r="793" spans="1:31">
      <c r="A793" s="38"/>
      <c r="B793" s="38"/>
      <c r="C793" s="38"/>
      <c r="D793" s="38"/>
      <c r="E793" s="32"/>
      <c r="F793" s="32"/>
      <c r="G793" s="32"/>
      <c r="H793" s="32"/>
      <c r="I793" s="32"/>
      <c r="J793" s="32"/>
      <c r="K793" s="29"/>
      <c r="L793" s="29"/>
      <c r="M793" s="29"/>
      <c r="N793" s="29"/>
      <c r="O793" s="38"/>
      <c r="P793" s="3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</row>
    <row r="794" spans="1:31">
      <c r="A794" s="38"/>
      <c r="B794" s="38"/>
      <c r="C794" s="38"/>
      <c r="D794" s="38"/>
      <c r="E794" s="32"/>
      <c r="F794" s="32"/>
      <c r="G794" s="32"/>
      <c r="H794" s="32"/>
      <c r="I794" s="32"/>
      <c r="J794" s="32"/>
      <c r="K794" s="29"/>
      <c r="L794" s="29"/>
      <c r="M794" s="29"/>
      <c r="N794" s="29"/>
      <c r="O794" s="38"/>
      <c r="P794" s="3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</row>
    <row r="795" spans="1:31">
      <c r="A795" s="38"/>
      <c r="B795" s="38"/>
      <c r="C795" s="38"/>
      <c r="D795" s="38"/>
      <c r="E795" s="32"/>
      <c r="F795" s="32"/>
      <c r="G795" s="32"/>
      <c r="H795" s="32"/>
      <c r="I795" s="32"/>
      <c r="J795" s="32"/>
      <c r="K795" s="29"/>
      <c r="L795" s="29"/>
      <c r="M795" s="29"/>
      <c r="N795" s="29"/>
      <c r="O795" s="38"/>
      <c r="P795" s="3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</row>
    <row r="796" spans="1:31">
      <c r="A796" s="38"/>
      <c r="B796" s="38"/>
      <c r="C796" s="38"/>
      <c r="D796" s="38"/>
      <c r="E796" s="32"/>
      <c r="F796" s="32"/>
      <c r="G796" s="32"/>
      <c r="H796" s="32"/>
      <c r="I796" s="32"/>
      <c r="J796" s="32"/>
      <c r="K796" s="29"/>
      <c r="L796" s="29"/>
      <c r="M796" s="29"/>
      <c r="N796" s="29"/>
      <c r="O796" s="38"/>
      <c r="P796" s="3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</row>
    <row r="797" spans="1:31">
      <c r="A797" s="38"/>
      <c r="B797" s="38"/>
      <c r="C797" s="38"/>
      <c r="D797" s="38"/>
      <c r="E797" s="32"/>
      <c r="F797" s="32"/>
      <c r="G797" s="32"/>
      <c r="H797" s="32"/>
      <c r="I797" s="32"/>
      <c r="J797" s="32"/>
      <c r="K797" s="29"/>
      <c r="L797" s="29"/>
      <c r="M797" s="29"/>
      <c r="N797" s="29"/>
      <c r="O797" s="38"/>
      <c r="P797" s="3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</row>
    <row r="798" spans="1:31">
      <c r="A798" s="38"/>
      <c r="B798" s="38"/>
      <c r="C798" s="38"/>
      <c r="D798" s="38"/>
      <c r="E798" s="32"/>
      <c r="F798" s="32"/>
      <c r="G798" s="32"/>
      <c r="H798" s="32"/>
      <c r="I798" s="32"/>
      <c r="J798" s="32"/>
      <c r="K798" s="29"/>
      <c r="L798" s="29"/>
      <c r="M798" s="29"/>
      <c r="N798" s="29"/>
      <c r="O798" s="38"/>
      <c r="P798" s="3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</row>
    <row r="799" spans="1:31">
      <c r="A799" s="38"/>
      <c r="B799" s="38"/>
      <c r="C799" s="38"/>
      <c r="D799" s="38"/>
      <c r="E799" s="32"/>
      <c r="F799" s="32"/>
      <c r="G799" s="32"/>
      <c r="H799" s="32"/>
      <c r="I799" s="32"/>
      <c r="J799" s="32"/>
      <c r="K799" s="29"/>
      <c r="L799" s="29"/>
      <c r="M799" s="29"/>
      <c r="N799" s="29"/>
      <c r="O799" s="38"/>
      <c r="P799" s="3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</row>
    <row r="800" spans="1:31">
      <c r="A800" s="38"/>
      <c r="B800" s="38"/>
      <c r="C800" s="38"/>
      <c r="D800" s="38"/>
      <c r="E800" s="32"/>
      <c r="F800" s="32"/>
      <c r="G800" s="32"/>
      <c r="H800" s="32"/>
      <c r="I800" s="32"/>
      <c r="J800" s="32"/>
      <c r="K800" s="29"/>
      <c r="L800" s="29"/>
      <c r="M800" s="29"/>
      <c r="N800" s="29"/>
      <c r="O800" s="38"/>
      <c r="P800" s="3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</row>
    <row r="801" spans="1:31">
      <c r="A801" s="38"/>
      <c r="B801" s="38"/>
      <c r="C801" s="38"/>
      <c r="D801" s="38"/>
      <c r="E801" s="32"/>
      <c r="F801" s="32"/>
      <c r="G801" s="32"/>
      <c r="H801" s="32"/>
      <c r="I801" s="32"/>
      <c r="J801" s="32"/>
      <c r="K801" s="29"/>
      <c r="L801" s="29"/>
      <c r="M801" s="29"/>
      <c r="N801" s="29"/>
      <c r="O801" s="38"/>
      <c r="P801" s="3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</row>
    <row r="802" spans="1:31">
      <c r="A802" s="38"/>
      <c r="B802" s="38"/>
      <c r="C802" s="38"/>
      <c r="D802" s="38"/>
      <c r="E802" s="32"/>
      <c r="F802" s="32"/>
      <c r="G802" s="32"/>
      <c r="H802" s="32"/>
      <c r="I802" s="32"/>
      <c r="J802" s="32"/>
      <c r="K802" s="29"/>
      <c r="L802" s="29"/>
      <c r="M802" s="29"/>
      <c r="N802" s="29"/>
      <c r="O802" s="38"/>
      <c r="P802" s="3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</row>
    <row r="803" spans="1:31">
      <c r="A803" s="38"/>
      <c r="B803" s="38"/>
      <c r="C803" s="38"/>
      <c r="D803" s="38"/>
      <c r="E803" s="32"/>
      <c r="F803" s="32"/>
      <c r="G803" s="32"/>
      <c r="H803" s="32"/>
      <c r="I803" s="32"/>
      <c r="J803" s="32"/>
      <c r="K803" s="29"/>
      <c r="L803" s="29"/>
      <c r="M803" s="29"/>
      <c r="N803" s="29"/>
      <c r="O803" s="38"/>
      <c r="P803" s="3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</row>
    <row r="804" spans="1:31">
      <c r="A804" s="38"/>
      <c r="B804" s="38"/>
      <c r="C804" s="38"/>
      <c r="D804" s="38"/>
      <c r="E804" s="32"/>
      <c r="F804" s="32"/>
      <c r="G804" s="32"/>
      <c r="H804" s="32"/>
      <c r="I804" s="32"/>
      <c r="J804" s="32"/>
      <c r="K804" s="29"/>
      <c r="L804" s="29"/>
      <c r="M804" s="29"/>
      <c r="N804" s="29"/>
      <c r="O804" s="38"/>
      <c r="P804" s="3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</row>
    <row r="805" spans="1:31">
      <c r="A805" s="38"/>
      <c r="B805" s="38"/>
      <c r="C805" s="38"/>
      <c r="D805" s="38"/>
      <c r="E805" s="32"/>
      <c r="F805" s="32"/>
      <c r="G805" s="32"/>
      <c r="H805" s="32"/>
      <c r="I805" s="32"/>
      <c r="J805" s="32"/>
      <c r="K805" s="29"/>
      <c r="L805" s="29"/>
      <c r="M805" s="29"/>
      <c r="N805" s="29"/>
      <c r="O805" s="38"/>
      <c r="P805" s="3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</row>
    <row r="806" spans="1:31">
      <c r="A806" s="38"/>
      <c r="B806" s="38"/>
      <c r="C806" s="38"/>
      <c r="D806" s="38"/>
      <c r="E806" s="32"/>
      <c r="F806" s="32"/>
      <c r="G806" s="32"/>
      <c r="H806" s="32"/>
      <c r="I806" s="32"/>
      <c r="J806" s="32"/>
      <c r="K806" s="29"/>
      <c r="L806" s="29"/>
      <c r="M806" s="29"/>
      <c r="N806" s="29"/>
      <c r="O806" s="38"/>
      <c r="P806" s="3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</row>
    <row r="807" spans="1:31">
      <c r="A807" s="38"/>
      <c r="B807" s="38"/>
      <c r="C807" s="38"/>
      <c r="D807" s="38"/>
      <c r="E807" s="32"/>
      <c r="F807" s="32"/>
      <c r="G807" s="32"/>
      <c r="H807" s="32"/>
      <c r="I807" s="32"/>
      <c r="J807" s="32"/>
      <c r="K807" s="29"/>
      <c r="L807" s="29"/>
      <c r="M807" s="29"/>
      <c r="N807" s="29"/>
      <c r="O807" s="38"/>
      <c r="P807" s="3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</row>
    <row r="808" spans="1:31">
      <c r="A808" s="38"/>
      <c r="B808" s="38"/>
      <c r="C808" s="38"/>
      <c r="D808" s="38"/>
      <c r="E808" s="32"/>
      <c r="F808" s="32"/>
      <c r="G808" s="32"/>
      <c r="H808" s="32"/>
      <c r="I808" s="32"/>
      <c r="J808" s="32"/>
      <c r="K808" s="29"/>
      <c r="L808" s="29"/>
      <c r="M808" s="29"/>
      <c r="N808" s="29"/>
      <c r="O808" s="38"/>
      <c r="P808" s="3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</row>
    <row r="809" spans="1:31">
      <c r="A809" s="38"/>
      <c r="B809" s="38"/>
      <c r="C809" s="38"/>
      <c r="D809" s="38"/>
      <c r="E809" s="32"/>
      <c r="F809" s="32"/>
      <c r="G809" s="32"/>
      <c r="H809" s="32"/>
      <c r="I809" s="32"/>
      <c r="J809" s="32"/>
      <c r="K809" s="29"/>
      <c r="L809" s="29"/>
      <c r="M809" s="29"/>
      <c r="N809" s="29"/>
      <c r="O809" s="38"/>
      <c r="P809" s="3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</row>
    <row r="810" spans="1:31">
      <c r="A810" s="38"/>
      <c r="B810" s="38"/>
      <c r="C810" s="38"/>
      <c r="D810" s="38"/>
      <c r="E810" s="32"/>
      <c r="F810" s="32"/>
      <c r="G810" s="32"/>
      <c r="H810" s="32"/>
      <c r="I810" s="32"/>
      <c r="J810" s="32"/>
      <c r="K810" s="29"/>
      <c r="L810" s="29"/>
      <c r="M810" s="29"/>
      <c r="N810" s="29"/>
      <c r="O810" s="38"/>
      <c r="P810" s="3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</row>
    <row r="811" spans="1:31">
      <c r="A811" s="38"/>
      <c r="B811" s="38"/>
      <c r="C811" s="38"/>
      <c r="D811" s="38"/>
      <c r="E811" s="32"/>
      <c r="F811" s="32"/>
      <c r="G811" s="32"/>
      <c r="H811" s="32"/>
      <c r="I811" s="32"/>
      <c r="J811" s="32"/>
      <c r="K811" s="29"/>
      <c r="L811" s="29"/>
      <c r="M811" s="29"/>
      <c r="N811" s="29"/>
      <c r="O811" s="38"/>
      <c r="P811" s="3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</row>
    <row r="812" spans="1:31">
      <c r="A812" s="38"/>
      <c r="B812" s="38"/>
      <c r="C812" s="38"/>
      <c r="D812" s="38"/>
      <c r="E812" s="32"/>
      <c r="F812" s="32"/>
      <c r="G812" s="32"/>
      <c r="H812" s="32"/>
      <c r="I812" s="32"/>
      <c r="J812" s="32"/>
      <c r="K812" s="29"/>
      <c r="L812" s="29"/>
      <c r="M812" s="29"/>
      <c r="N812" s="29"/>
      <c r="O812" s="38"/>
      <c r="P812" s="3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</row>
    <row r="813" spans="1:31">
      <c r="A813" s="38"/>
      <c r="B813" s="38"/>
      <c r="C813" s="38"/>
      <c r="D813" s="38"/>
      <c r="E813" s="32"/>
      <c r="F813" s="32"/>
      <c r="G813" s="32"/>
      <c r="H813" s="32"/>
      <c r="I813" s="32"/>
      <c r="J813" s="32"/>
      <c r="K813" s="29"/>
      <c r="L813" s="29"/>
      <c r="M813" s="29"/>
      <c r="N813" s="29"/>
      <c r="O813" s="38"/>
      <c r="P813" s="3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</row>
    <row r="814" spans="1:31">
      <c r="A814" s="38"/>
      <c r="B814" s="38"/>
      <c r="C814" s="38"/>
      <c r="D814" s="38"/>
      <c r="E814" s="32"/>
      <c r="F814" s="32"/>
      <c r="G814" s="32"/>
      <c r="H814" s="32"/>
      <c r="I814" s="32"/>
      <c r="J814" s="32"/>
      <c r="K814" s="29"/>
      <c r="L814" s="29"/>
      <c r="M814" s="29"/>
      <c r="N814" s="29"/>
      <c r="O814" s="38"/>
      <c r="P814" s="3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</row>
    <row r="815" spans="1:31">
      <c r="A815" s="38"/>
      <c r="B815" s="38"/>
      <c r="C815" s="38"/>
      <c r="D815" s="38"/>
      <c r="E815" s="32"/>
      <c r="F815" s="32"/>
      <c r="G815" s="32"/>
      <c r="H815" s="32"/>
      <c r="I815" s="32"/>
      <c r="J815" s="32"/>
      <c r="K815" s="29"/>
      <c r="L815" s="29"/>
      <c r="M815" s="29"/>
      <c r="N815" s="29"/>
      <c r="O815" s="38"/>
      <c r="P815" s="3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</row>
    <row r="816" spans="1:31">
      <c r="A816" s="38"/>
      <c r="B816" s="38"/>
      <c r="C816" s="38"/>
      <c r="D816" s="38"/>
      <c r="E816" s="32"/>
      <c r="F816" s="32"/>
      <c r="G816" s="32"/>
      <c r="H816" s="32"/>
      <c r="I816" s="32"/>
      <c r="J816" s="32"/>
      <c r="K816" s="29"/>
      <c r="L816" s="29"/>
      <c r="M816" s="29"/>
      <c r="N816" s="29"/>
      <c r="O816" s="38"/>
      <c r="P816" s="3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</row>
    <row r="817" spans="1:31">
      <c r="A817" s="38"/>
      <c r="B817" s="38"/>
      <c r="C817" s="38"/>
      <c r="D817" s="38"/>
      <c r="E817" s="32"/>
      <c r="F817" s="32"/>
      <c r="G817" s="32"/>
      <c r="H817" s="32"/>
      <c r="I817" s="32"/>
      <c r="J817" s="32"/>
      <c r="K817" s="29"/>
      <c r="L817" s="29"/>
      <c r="M817" s="29"/>
      <c r="N817" s="29"/>
      <c r="O817" s="38"/>
      <c r="P817" s="3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</row>
    <row r="818" spans="1:31">
      <c r="A818" s="38"/>
      <c r="B818" s="38"/>
      <c r="C818" s="38"/>
      <c r="D818" s="38"/>
      <c r="E818" s="32"/>
      <c r="F818" s="32"/>
      <c r="G818" s="32"/>
      <c r="H818" s="32"/>
      <c r="I818" s="32"/>
      <c r="J818" s="32"/>
      <c r="K818" s="29"/>
      <c r="L818" s="29"/>
      <c r="M818" s="29"/>
      <c r="N818" s="29"/>
      <c r="O818" s="38"/>
      <c r="P818" s="3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</row>
    <row r="819" spans="1:31">
      <c r="A819" s="38"/>
      <c r="B819" s="38"/>
      <c r="C819" s="38"/>
      <c r="D819" s="38"/>
      <c r="E819" s="32"/>
      <c r="F819" s="32"/>
      <c r="G819" s="32"/>
      <c r="H819" s="32"/>
      <c r="I819" s="32"/>
      <c r="J819" s="32"/>
      <c r="K819" s="29"/>
      <c r="L819" s="29"/>
      <c r="M819" s="29"/>
      <c r="N819" s="29"/>
      <c r="O819" s="38"/>
      <c r="P819" s="3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</row>
    <row r="820" spans="1:31">
      <c r="A820" s="38"/>
      <c r="B820" s="38"/>
      <c r="C820" s="38"/>
      <c r="D820" s="38"/>
      <c r="E820" s="32"/>
      <c r="F820" s="32"/>
      <c r="G820" s="32"/>
      <c r="H820" s="32"/>
      <c r="I820" s="32"/>
      <c r="J820" s="32"/>
      <c r="K820" s="29"/>
      <c r="L820" s="29"/>
      <c r="M820" s="29"/>
      <c r="N820" s="29"/>
      <c r="O820" s="38"/>
      <c r="P820" s="3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</row>
    <row r="821" spans="1:31">
      <c r="A821" s="38"/>
      <c r="B821" s="38"/>
      <c r="C821" s="38"/>
      <c r="D821" s="38"/>
      <c r="E821" s="32"/>
      <c r="F821" s="32"/>
      <c r="G821" s="32"/>
      <c r="H821" s="32"/>
      <c r="I821" s="32"/>
      <c r="J821" s="32"/>
      <c r="K821" s="29"/>
      <c r="L821" s="29"/>
      <c r="M821" s="29"/>
      <c r="N821" s="29"/>
      <c r="O821" s="38"/>
      <c r="P821" s="3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</row>
    <row r="822" spans="1:31">
      <c r="A822" s="38"/>
      <c r="B822" s="38"/>
      <c r="C822" s="38"/>
      <c r="D822" s="38"/>
      <c r="E822" s="32"/>
      <c r="F822" s="32"/>
      <c r="G822" s="32"/>
      <c r="H822" s="32"/>
      <c r="I822" s="32"/>
      <c r="J822" s="32"/>
      <c r="K822" s="29"/>
      <c r="L822" s="29"/>
      <c r="M822" s="29"/>
      <c r="N822" s="29"/>
      <c r="O822" s="38"/>
      <c r="P822" s="3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</row>
    <row r="823" spans="1:31">
      <c r="A823" s="38"/>
      <c r="B823" s="38"/>
      <c r="C823" s="38"/>
      <c r="D823" s="38"/>
      <c r="E823" s="32"/>
      <c r="F823" s="32"/>
      <c r="G823" s="32"/>
      <c r="H823" s="32"/>
      <c r="I823" s="32"/>
      <c r="J823" s="32"/>
      <c r="K823" s="29"/>
      <c r="L823" s="29"/>
      <c r="M823" s="29"/>
      <c r="N823" s="29"/>
      <c r="O823" s="38"/>
      <c r="P823" s="3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</row>
    <row r="824" spans="1:31">
      <c r="A824" s="38"/>
      <c r="B824" s="38"/>
      <c r="C824" s="38"/>
      <c r="D824" s="38"/>
      <c r="E824" s="32"/>
      <c r="F824" s="32"/>
      <c r="G824" s="32"/>
      <c r="H824" s="32"/>
      <c r="I824" s="32"/>
      <c r="J824" s="32"/>
      <c r="K824" s="29"/>
      <c r="L824" s="29"/>
      <c r="M824" s="29"/>
      <c r="N824" s="29"/>
      <c r="O824" s="38"/>
      <c r="P824" s="3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</row>
    <row r="825" spans="1:31">
      <c r="A825" s="38"/>
      <c r="B825" s="38"/>
      <c r="C825" s="38"/>
      <c r="D825" s="38"/>
      <c r="E825" s="32"/>
      <c r="F825" s="32"/>
      <c r="G825" s="32"/>
      <c r="H825" s="32"/>
      <c r="I825" s="32"/>
      <c r="J825" s="32"/>
      <c r="K825" s="29"/>
      <c r="L825" s="29"/>
      <c r="M825" s="29"/>
      <c r="N825" s="29"/>
      <c r="O825" s="38"/>
      <c r="P825" s="3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</row>
    <row r="826" spans="1:31">
      <c r="A826" s="38"/>
      <c r="B826" s="38"/>
      <c r="C826" s="38"/>
      <c r="D826" s="38"/>
      <c r="E826" s="32"/>
      <c r="F826" s="32"/>
      <c r="G826" s="32"/>
      <c r="H826" s="32"/>
      <c r="I826" s="32"/>
      <c r="J826" s="32"/>
      <c r="K826" s="29"/>
      <c r="L826" s="29"/>
      <c r="M826" s="29"/>
      <c r="N826" s="29"/>
      <c r="O826" s="38"/>
      <c r="P826" s="3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</row>
    <row r="827" spans="1:31">
      <c r="A827" s="38"/>
      <c r="B827" s="38"/>
      <c r="C827" s="38"/>
      <c r="D827" s="38"/>
      <c r="E827" s="32"/>
      <c r="F827" s="32"/>
      <c r="G827" s="32"/>
      <c r="H827" s="32"/>
      <c r="I827" s="32"/>
      <c r="J827" s="32"/>
      <c r="K827" s="29"/>
      <c r="L827" s="29"/>
      <c r="M827" s="29"/>
      <c r="N827" s="29"/>
      <c r="O827" s="38"/>
      <c r="P827" s="3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</row>
    <row r="828" spans="1:31">
      <c r="A828" s="38"/>
      <c r="B828" s="38"/>
      <c r="C828" s="38"/>
      <c r="D828" s="38"/>
      <c r="E828" s="32"/>
      <c r="F828" s="32"/>
      <c r="G828" s="32"/>
      <c r="H828" s="32"/>
      <c r="I828" s="32"/>
      <c r="J828" s="32"/>
      <c r="K828" s="29"/>
      <c r="L828" s="29"/>
      <c r="M828" s="29"/>
      <c r="N828" s="29"/>
      <c r="O828" s="38"/>
      <c r="P828" s="3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</row>
    <row r="829" spans="1:31">
      <c r="A829" s="38"/>
      <c r="B829" s="38"/>
      <c r="C829" s="38"/>
      <c r="D829" s="38"/>
      <c r="E829" s="32"/>
      <c r="F829" s="32"/>
      <c r="G829" s="32"/>
      <c r="H829" s="32"/>
      <c r="I829" s="32"/>
      <c r="J829" s="32"/>
      <c r="K829" s="29"/>
      <c r="L829" s="29"/>
      <c r="M829" s="29"/>
      <c r="N829" s="29"/>
      <c r="O829" s="38"/>
      <c r="P829" s="3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</row>
    <row r="830" spans="1:31">
      <c r="A830" s="38"/>
      <c r="B830" s="38"/>
      <c r="C830" s="38"/>
      <c r="D830" s="38"/>
      <c r="E830" s="32"/>
      <c r="F830" s="32"/>
      <c r="G830" s="32"/>
      <c r="H830" s="32"/>
      <c r="I830" s="32"/>
      <c r="J830" s="32"/>
      <c r="K830" s="29"/>
      <c r="L830" s="29"/>
      <c r="M830" s="29"/>
      <c r="N830" s="29"/>
      <c r="O830" s="38"/>
      <c r="P830" s="3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</row>
    <row r="831" spans="1:31">
      <c r="A831" s="38"/>
      <c r="B831" s="38"/>
      <c r="C831" s="38"/>
      <c r="D831" s="38"/>
      <c r="E831" s="32"/>
      <c r="F831" s="32"/>
      <c r="G831" s="32"/>
      <c r="H831" s="32"/>
      <c r="I831" s="32"/>
      <c r="J831" s="32"/>
      <c r="K831" s="29"/>
      <c r="L831" s="29"/>
      <c r="M831" s="29"/>
      <c r="N831" s="29"/>
      <c r="O831" s="38"/>
      <c r="P831" s="3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</row>
    <row r="832" spans="1:31">
      <c r="A832" s="38"/>
      <c r="B832" s="38"/>
      <c r="C832" s="38"/>
      <c r="D832" s="38"/>
      <c r="E832" s="32"/>
      <c r="F832" s="32"/>
      <c r="G832" s="32"/>
      <c r="H832" s="32"/>
      <c r="I832" s="32"/>
      <c r="J832" s="32"/>
      <c r="K832" s="29"/>
      <c r="L832" s="29"/>
      <c r="M832" s="29"/>
      <c r="N832" s="29"/>
      <c r="O832" s="38"/>
      <c r="P832" s="3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</row>
    <row r="833" spans="1:31">
      <c r="A833" s="38"/>
      <c r="B833" s="38"/>
      <c r="C833" s="38"/>
      <c r="D833" s="38"/>
      <c r="E833" s="32"/>
      <c r="F833" s="32"/>
      <c r="G833" s="32"/>
      <c r="H833" s="32"/>
      <c r="I833" s="32"/>
      <c r="J833" s="32"/>
      <c r="K833" s="29"/>
      <c r="L833" s="29"/>
      <c r="M833" s="29"/>
      <c r="N833" s="29"/>
      <c r="O833" s="38"/>
      <c r="P833" s="3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</row>
    <row r="834" spans="1:31">
      <c r="A834" s="38"/>
      <c r="B834" s="38"/>
      <c r="C834" s="38"/>
      <c r="D834" s="38"/>
      <c r="E834" s="32"/>
      <c r="F834" s="32"/>
      <c r="G834" s="32"/>
      <c r="H834" s="32"/>
      <c r="I834" s="32"/>
      <c r="J834" s="32"/>
      <c r="K834" s="29"/>
      <c r="L834" s="29"/>
      <c r="M834" s="29"/>
      <c r="N834" s="29"/>
      <c r="O834" s="38"/>
      <c r="P834" s="3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</row>
    <row r="835" spans="1:31">
      <c r="A835" s="38"/>
      <c r="B835" s="38"/>
      <c r="C835" s="38"/>
      <c r="D835" s="38"/>
      <c r="E835" s="32"/>
      <c r="F835" s="32"/>
      <c r="G835" s="32"/>
      <c r="H835" s="32"/>
      <c r="I835" s="32"/>
      <c r="J835" s="32"/>
      <c r="K835" s="29"/>
      <c r="L835" s="29"/>
      <c r="M835" s="29"/>
      <c r="N835" s="29"/>
      <c r="O835" s="38"/>
      <c r="P835" s="3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</row>
    <row r="836" spans="1:31">
      <c r="A836" s="38"/>
      <c r="B836" s="38"/>
      <c r="C836" s="38"/>
      <c r="D836" s="38"/>
      <c r="E836" s="32"/>
      <c r="F836" s="32"/>
      <c r="G836" s="32"/>
      <c r="H836" s="32"/>
      <c r="I836" s="32"/>
      <c r="J836" s="32"/>
      <c r="K836" s="29"/>
      <c r="L836" s="29"/>
      <c r="M836" s="29"/>
      <c r="N836" s="29"/>
      <c r="O836" s="38"/>
      <c r="P836" s="3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</row>
    <row r="837" spans="1:31">
      <c r="A837" s="38"/>
      <c r="B837" s="38"/>
      <c r="C837" s="38"/>
      <c r="D837" s="38"/>
      <c r="E837" s="32"/>
      <c r="F837" s="32"/>
      <c r="G837" s="32"/>
      <c r="H837" s="32"/>
      <c r="I837" s="32"/>
      <c r="J837" s="32"/>
      <c r="K837" s="29"/>
      <c r="L837" s="29"/>
      <c r="M837" s="29"/>
      <c r="N837" s="29"/>
      <c r="O837" s="38"/>
      <c r="P837" s="3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</row>
    <row r="838" spans="1:31">
      <c r="A838" s="38"/>
      <c r="B838" s="38"/>
      <c r="C838" s="38"/>
      <c r="D838" s="38"/>
      <c r="E838" s="32"/>
      <c r="F838" s="32"/>
      <c r="G838" s="32"/>
      <c r="H838" s="32"/>
      <c r="I838" s="32"/>
      <c r="J838" s="32"/>
      <c r="K838" s="29"/>
      <c r="L838" s="29"/>
      <c r="M838" s="29"/>
      <c r="N838" s="29"/>
      <c r="O838" s="38"/>
      <c r="P838" s="3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</row>
    <row r="839" spans="1:31">
      <c r="A839" s="38"/>
      <c r="B839" s="38"/>
      <c r="C839" s="38"/>
      <c r="D839" s="38"/>
      <c r="E839" s="32"/>
      <c r="F839" s="32"/>
      <c r="G839" s="32"/>
      <c r="H839" s="32"/>
      <c r="I839" s="32"/>
      <c r="J839" s="32"/>
      <c r="K839" s="29"/>
      <c r="L839" s="29"/>
      <c r="M839" s="29"/>
      <c r="N839" s="29"/>
      <c r="O839" s="38"/>
      <c r="P839" s="3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</row>
    <row r="840" spans="1:31">
      <c r="A840" s="38"/>
      <c r="B840" s="38"/>
      <c r="C840" s="38"/>
      <c r="D840" s="38"/>
      <c r="E840" s="32"/>
      <c r="F840" s="32"/>
      <c r="G840" s="32"/>
      <c r="H840" s="32"/>
      <c r="I840" s="32"/>
      <c r="J840" s="32"/>
      <c r="K840" s="29"/>
      <c r="L840" s="29"/>
      <c r="M840" s="29"/>
      <c r="N840" s="29"/>
      <c r="O840" s="38"/>
      <c r="P840" s="3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</row>
    <row r="841" spans="1:31">
      <c r="A841" s="38"/>
      <c r="B841" s="38"/>
      <c r="C841" s="38"/>
      <c r="D841" s="38"/>
      <c r="E841" s="32"/>
      <c r="F841" s="32"/>
      <c r="G841" s="32"/>
      <c r="H841" s="32"/>
      <c r="I841" s="32"/>
      <c r="J841" s="32"/>
      <c r="K841" s="29"/>
      <c r="L841" s="29"/>
      <c r="M841" s="29"/>
      <c r="N841" s="29"/>
      <c r="O841" s="38"/>
      <c r="P841" s="3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</row>
    <row r="842" spans="1:31">
      <c r="A842" s="38"/>
      <c r="B842" s="38"/>
      <c r="C842" s="38"/>
      <c r="D842" s="38"/>
      <c r="E842" s="32"/>
      <c r="F842" s="32"/>
      <c r="G842" s="32"/>
      <c r="H842" s="32"/>
      <c r="I842" s="32"/>
      <c r="J842" s="32"/>
      <c r="K842" s="29"/>
      <c r="L842" s="29"/>
      <c r="M842" s="29"/>
      <c r="N842" s="29"/>
      <c r="O842" s="38"/>
      <c r="P842" s="3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</row>
    <row r="843" spans="1:31">
      <c r="A843" s="38"/>
      <c r="B843" s="38"/>
      <c r="C843" s="38"/>
      <c r="D843" s="38"/>
      <c r="E843" s="32"/>
      <c r="F843" s="32"/>
      <c r="G843" s="32"/>
      <c r="H843" s="32"/>
      <c r="I843" s="32"/>
      <c r="J843" s="32"/>
      <c r="K843" s="29"/>
      <c r="L843" s="29"/>
      <c r="M843" s="29"/>
      <c r="N843" s="29"/>
      <c r="O843" s="38"/>
      <c r="P843" s="3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</row>
    <row r="844" spans="1:31">
      <c r="A844" s="38"/>
      <c r="B844" s="38"/>
      <c r="C844" s="38"/>
      <c r="D844" s="38"/>
      <c r="E844" s="32"/>
      <c r="F844" s="32"/>
      <c r="G844" s="32"/>
      <c r="H844" s="32"/>
      <c r="I844" s="32"/>
      <c r="J844" s="32"/>
      <c r="K844" s="29"/>
      <c r="L844" s="29"/>
      <c r="M844" s="29"/>
      <c r="N844" s="29"/>
      <c r="O844" s="38"/>
      <c r="P844" s="3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</row>
    <row r="845" spans="1:31">
      <c r="A845" s="38"/>
      <c r="B845" s="38"/>
      <c r="C845" s="38"/>
      <c r="D845" s="38"/>
      <c r="E845" s="32"/>
      <c r="F845" s="32"/>
      <c r="G845" s="32"/>
      <c r="H845" s="32"/>
      <c r="I845" s="32"/>
      <c r="J845" s="32"/>
      <c r="K845" s="29"/>
      <c r="L845" s="29"/>
      <c r="M845" s="29"/>
      <c r="N845" s="29"/>
      <c r="O845" s="38"/>
      <c r="P845" s="3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</row>
    <row r="846" spans="1:31">
      <c r="A846" s="38"/>
      <c r="B846" s="38"/>
      <c r="C846" s="38"/>
      <c r="D846" s="38"/>
      <c r="E846" s="32"/>
      <c r="F846" s="32"/>
      <c r="G846" s="32"/>
      <c r="H846" s="32"/>
      <c r="I846" s="32"/>
      <c r="J846" s="32"/>
      <c r="K846" s="29"/>
      <c r="L846" s="29"/>
      <c r="M846" s="29"/>
      <c r="N846" s="29"/>
      <c r="O846" s="38"/>
      <c r="P846" s="3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</row>
    <row r="847" spans="1:31">
      <c r="A847" s="38"/>
      <c r="B847" s="38"/>
      <c r="C847" s="38"/>
      <c r="D847" s="38"/>
      <c r="E847" s="32"/>
      <c r="F847" s="32"/>
      <c r="G847" s="32"/>
      <c r="H847" s="32"/>
      <c r="I847" s="32"/>
      <c r="J847" s="32"/>
      <c r="K847" s="29"/>
      <c r="L847" s="29"/>
      <c r="M847" s="29"/>
      <c r="N847" s="29"/>
      <c r="O847" s="38"/>
      <c r="P847" s="3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</row>
    <row r="848" spans="1:31">
      <c r="A848" s="38"/>
      <c r="B848" s="38"/>
      <c r="C848" s="38"/>
      <c r="D848" s="38"/>
      <c r="E848" s="32"/>
      <c r="F848" s="32"/>
      <c r="G848" s="32"/>
      <c r="H848" s="32"/>
      <c r="I848" s="32"/>
      <c r="J848" s="32"/>
      <c r="K848" s="29"/>
      <c r="L848" s="29"/>
      <c r="M848" s="29"/>
      <c r="N848" s="29"/>
      <c r="O848" s="38"/>
      <c r="P848" s="3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</row>
    <row r="849" spans="1:31">
      <c r="A849" s="38"/>
      <c r="B849" s="38"/>
      <c r="C849" s="38"/>
      <c r="D849" s="38"/>
      <c r="E849" s="32"/>
      <c r="F849" s="32"/>
      <c r="G849" s="32"/>
      <c r="H849" s="32"/>
      <c r="I849" s="32"/>
      <c r="J849" s="32"/>
      <c r="K849" s="29"/>
      <c r="L849" s="29"/>
      <c r="M849" s="29"/>
      <c r="N849" s="29"/>
      <c r="O849" s="38"/>
      <c r="P849" s="3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</row>
    <row r="850" spans="1:31">
      <c r="A850" s="38"/>
      <c r="B850" s="38"/>
      <c r="C850" s="38"/>
      <c r="D850" s="38"/>
      <c r="E850" s="32"/>
      <c r="F850" s="32"/>
      <c r="G850" s="32"/>
      <c r="H850" s="32"/>
      <c r="I850" s="32"/>
      <c r="J850" s="32"/>
      <c r="K850" s="29"/>
      <c r="L850" s="29"/>
      <c r="M850" s="29"/>
      <c r="N850" s="29"/>
      <c r="O850" s="38"/>
      <c r="P850" s="3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</row>
    <row r="851" spans="1:31">
      <c r="A851" s="38"/>
      <c r="B851" s="38"/>
      <c r="C851" s="38"/>
      <c r="D851" s="38"/>
      <c r="E851" s="32"/>
      <c r="F851" s="32"/>
      <c r="G851" s="32"/>
      <c r="H851" s="32"/>
      <c r="I851" s="32"/>
      <c r="J851" s="32"/>
      <c r="K851" s="29"/>
      <c r="L851" s="29"/>
      <c r="M851" s="29"/>
      <c r="N851" s="29"/>
      <c r="O851" s="38"/>
      <c r="P851" s="3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</row>
    <row r="852" spans="1:31">
      <c r="A852" s="38"/>
      <c r="B852" s="38"/>
      <c r="C852" s="38"/>
      <c r="D852" s="38"/>
      <c r="E852" s="32"/>
      <c r="F852" s="32"/>
      <c r="G852" s="32"/>
      <c r="H852" s="32"/>
      <c r="I852" s="32"/>
      <c r="J852" s="32"/>
      <c r="K852" s="29"/>
      <c r="L852" s="29"/>
      <c r="M852" s="29"/>
      <c r="N852" s="29"/>
      <c r="O852" s="38"/>
      <c r="P852" s="3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</row>
    <row r="853" spans="1:31">
      <c r="A853" s="38"/>
      <c r="B853" s="38"/>
      <c r="C853" s="38"/>
      <c r="D853" s="38"/>
      <c r="E853" s="32"/>
      <c r="F853" s="32"/>
      <c r="G853" s="32"/>
      <c r="H853" s="32"/>
      <c r="I853" s="32"/>
      <c r="J853" s="32"/>
      <c r="K853" s="29"/>
      <c r="L853" s="29"/>
      <c r="M853" s="29"/>
      <c r="N853" s="29"/>
      <c r="O853" s="38"/>
      <c r="P853" s="3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</row>
    <row r="854" spans="1:31">
      <c r="A854" s="38"/>
      <c r="B854" s="38"/>
      <c r="C854" s="38"/>
      <c r="D854" s="38"/>
      <c r="E854" s="32"/>
      <c r="F854" s="32"/>
      <c r="G854" s="32"/>
      <c r="H854" s="32"/>
      <c r="I854" s="32"/>
      <c r="J854" s="32"/>
      <c r="K854" s="29"/>
      <c r="L854" s="29"/>
      <c r="M854" s="29"/>
      <c r="N854" s="29"/>
      <c r="O854" s="38"/>
      <c r="P854" s="3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</row>
    <row r="855" spans="1:31">
      <c r="A855" s="38"/>
      <c r="B855" s="38"/>
      <c r="C855" s="38"/>
      <c r="D855" s="38"/>
      <c r="E855" s="32"/>
      <c r="F855" s="32"/>
      <c r="G855" s="32"/>
      <c r="H855" s="32"/>
      <c r="I855" s="32"/>
      <c r="J855" s="32"/>
      <c r="K855" s="29"/>
      <c r="L855" s="29"/>
      <c r="M855" s="29"/>
      <c r="N855" s="29"/>
      <c r="O855" s="38"/>
      <c r="P855" s="3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</row>
    <row r="856" spans="1:31">
      <c r="A856" s="38"/>
      <c r="B856" s="38"/>
      <c r="C856" s="38"/>
      <c r="D856" s="38"/>
      <c r="E856" s="32"/>
      <c r="F856" s="32"/>
      <c r="G856" s="32"/>
      <c r="H856" s="32"/>
      <c r="I856" s="32"/>
      <c r="J856" s="32"/>
      <c r="K856" s="29"/>
      <c r="L856" s="29"/>
      <c r="M856" s="29"/>
      <c r="N856" s="29"/>
      <c r="O856" s="38"/>
      <c r="P856" s="3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</row>
    <row r="857" spans="1:31">
      <c r="A857" s="38"/>
      <c r="B857" s="38"/>
      <c r="C857" s="38"/>
      <c r="D857" s="38"/>
      <c r="E857" s="32"/>
      <c r="F857" s="32"/>
      <c r="G857" s="32"/>
      <c r="H857" s="32"/>
      <c r="I857" s="32"/>
      <c r="J857" s="32"/>
      <c r="K857" s="29"/>
      <c r="L857" s="29"/>
      <c r="M857" s="29"/>
      <c r="N857" s="29"/>
      <c r="O857" s="38"/>
      <c r="P857" s="3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</row>
    <row r="858" spans="1:31">
      <c r="A858" s="38"/>
      <c r="B858" s="38"/>
      <c r="C858" s="38"/>
      <c r="D858" s="38"/>
      <c r="E858" s="32"/>
      <c r="F858" s="32"/>
      <c r="G858" s="32"/>
      <c r="H858" s="32"/>
      <c r="I858" s="32"/>
      <c r="J858" s="32"/>
      <c r="K858" s="29"/>
      <c r="L858" s="29"/>
      <c r="M858" s="29"/>
      <c r="N858" s="29"/>
      <c r="O858" s="38"/>
      <c r="P858" s="3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</row>
    <row r="859" spans="1:31">
      <c r="A859" s="38"/>
      <c r="B859" s="38"/>
      <c r="C859" s="38"/>
      <c r="D859" s="38"/>
      <c r="E859" s="32"/>
      <c r="F859" s="32"/>
      <c r="G859" s="32"/>
      <c r="H859" s="32"/>
      <c r="I859" s="32"/>
      <c r="J859" s="32"/>
      <c r="K859" s="29"/>
      <c r="L859" s="29"/>
      <c r="M859" s="29"/>
      <c r="N859" s="29"/>
      <c r="O859" s="38"/>
      <c r="P859" s="3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</row>
    <row r="860" spans="1:31">
      <c r="A860" s="38"/>
      <c r="B860" s="38"/>
      <c r="C860" s="38"/>
      <c r="D860" s="38"/>
      <c r="E860" s="32"/>
      <c r="F860" s="32"/>
      <c r="G860" s="32"/>
      <c r="H860" s="32"/>
      <c r="I860" s="32"/>
      <c r="J860" s="32"/>
      <c r="K860" s="29"/>
      <c r="L860" s="29"/>
      <c r="M860" s="29"/>
      <c r="N860" s="29"/>
      <c r="O860" s="38"/>
      <c r="P860" s="3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</row>
    <row r="861" spans="1:31">
      <c r="A861" s="38"/>
      <c r="B861" s="38"/>
      <c r="C861" s="38"/>
      <c r="D861" s="38"/>
      <c r="E861" s="32"/>
      <c r="F861" s="32"/>
      <c r="G861" s="32"/>
      <c r="H861" s="32"/>
      <c r="I861" s="32"/>
      <c r="J861" s="32"/>
      <c r="K861" s="29"/>
      <c r="L861" s="29"/>
      <c r="M861" s="29"/>
      <c r="N861" s="29"/>
      <c r="O861" s="38"/>
      <c r="P861" s="3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</row>
    <row r="862" spans="1:31">
      <c r="A862" s="38"/>
      <c r="B862" s="38"/>
      <c r="C862" s="38"/>
      <c r="D862" s="38"/>
      <c r="E862" s="32"/>
      <c r="F862" s="32"/>
      <c r="G862" s="32"/>
      <c r="H862" s="32"/>
      <c r="I862" s="32"/>
      <c r="J862" s="32"/>
      <c r="K862" s="29"/>
      <c r="L862" s="29"/>
      <c r="M862" s="29"/>
      <c r="N862" s="29"/>
      <c r="O862" s="38"/>
      <c r="P862" s="3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</row>
    <row r="863" spans="1:31">
      <c r="A863" s="38"/>
      <c r="B863" s="38"/>
      <c r="C863" s="38"/>
      <c r="D863" s="38"/>
      <c r="E863" s="32"/>
      <c r="F863" s="32"/>
      <c r="G863" s="32"/>
      <c r="H863" s="32"/>
      <c r="I863" s="32"/>
      <c r="J863" s="32"/>
      <c r="K863" s="29"/>
      <c r="L863" s="29"/>
      <c r="M863" s="29"/>
      <c r="N863" s="29"/>
      <c r="O863" s="38"/>
      <c r="P863" s="3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</row>
    <row r="864" spans="1:31">
      <c r="A864" s="38"/>
      <c r="B864" s="38"/>
      <c r="C864" s="38"/>
      <c r="D864" s="38"/>
      <c r="E864" s="32"/>
      <c r="F864" s="32"/>
      <c r="G864" s="32"/>
      <c r="H864" s="32"/>
      <c r="I864" s="32"/>
      <c r="J864" s="32"/>
      <c r="K864" s="29"/>
      <c r="L864" s="29"/>
      <c r="M864" s="29"/>
      <c r="N864" s="29"/>
      <c r="O864" s="38"/>
      <c r="P864" s="3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</row>
    <row r="865" spans="1:31">
      <c r="A865" s="38"/>
      <c r="B865" s="38"/>
      <c r="C865" s="38"/>
      <c r="D865" s="38"/>
      <c r="E865" s="32"/>
      <c r="F865" s="32"/>
      <c r="G865" s="32"/>
      <c r="H865" s="32"/>
      <c r="I865" s="32"/>
      <c r="J865" s="32"/>
      <c r="K865" s="29"/>
      <c r="L865" s="29"/>
      <c r="M865" s="29"/>
      <c r="N865" s="29"/>
      <c r="O865" s="38"/>
      <c r="P865" s="3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</row>
    <row r="866" spans="1:31">
      <c r="A866" s="38"/>
      <c r="B866" s="38"/>
      <c r="C866" s="38"/>
      <c r="D866" s="38"/>
      <c r="E866" s="32"/>
      <c r="F866" s="32"/>
      <c r="G866" s="32"/>
      <c r="H866" s="32"/>
      <c r="I866" s="32"/>
      <c r="J866" s="32"/>
      <c r="K866" s="29"/>
      <c r="L866" s="29"/>
      <c r="M866" s="29"/>
      <c r="N866" s="29"/>
      <c r="O866" s="38"/>
      <c r="P866" s="3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</row>
    <row r="867" spans="1:31">
      <c r="A867" s="38"/>
      <c r="B867" s="38"/>
      <c r="C867" s="38"/>
      <c r="D867" s="38"/>
      <c r="E867" s="32"/>
      <c r="F867" s="32"/>
      <c r="G867" s="32"/>
      <c r="H867" s="32"/>
      <c r="I867" s="32"/>
      <c r="J867" s="32"/>
      <c r="K867" s="29"/>
      <c r="L867" s="29"/>
      <c r="M867" s="29"/>
      <c r="N867" s="29"/>
      <c r="O867" s="38"/>
      <c r="P867" s="3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</row>
    <row r="868" spans="1:31">
      <c r="A868" s="38"/>
      <c r="B868" s="38"/>
      <c r="C868" s="38"/>
      <c r="D868" s="38"/>
      <c r="E868" s="32"/>
      <c r="F868" s="32"/>
      <c r="G868" s="32"/>
      <c r="H868" s="32"/>
      <c r="I868" s="32"/>
      <c r="J868" s="32"/>
      <c r="K868" s="29"/>
      <c r="L868" s="29"/>
      <c r="M868" s="29"/>
      <c r="N868" s="29"/>
      <c r="O868" s="38"/>
      <c r="P868" s="3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</row>
    <row r="869" spans="1:31">
      <c r="A869" s="38"/>
      <c r="B869" s="38"/>
      <c r="C869" s="38"/>
      <c r="D869" s="38"/>
      <c r="E869" s="32"/>
      <c r="F869" s="32"/>
      <c r="G869" s="32"/>
      <c r="H869" s="32"/>
      <c r="I869" s="32"/>
      <c r="J869" s="32"/>
      <c r="K869" s="29"/>
      <c r="L869" s="29"/>
      <c r="M869" s="29"/>
      <c r="N869" s="29"/>
      <c r="O869" s="38"/>
      <c r="P869" s="3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</row>
    <row r="870" spans="1:31">
      <c r="A870" s="38"/>
      <c r="B870" s="38"/>
      <c r="C870" s="38"/>
      <c r="D870" s="38"/>
      <c r="E870" s="32"/>
      <c r="F870" s="32"/>
      <c r="G870" s="32"/>
      <c r="H870" s="32"/>
      <c r="I870" s="32"/>
      <c r="J870" s="32"/>
      <c r="K870" s="29"/>
      <c r="L870" s="29"/>
      <c r="M870" s="29"/>
      <c r="N870" s="29"/>
      <c r="O870" s="38"/>
      <c r="P870" s="3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</row>
    <row r="871" spans="1:31">
      <c r="A871" s="38"/>
      <c r="B871" s="38"/>
      <c r="C871" s="38"/>
      <c r="D871" s="38"/>
      <c r="E871" s="32"/>
      <c r="F871" s="32"/>
      <c r="G871" s="32"/>
      <c r="H871" s="32"/>
      <c r="I871" s="32"/>
      <c r="J871" s="32"/>
      <c r="K871" s="29"/>
      <c r="L871" s="29"/>
      <c r="M871" s="29"/>
      <c r="N871" s="29"/>
      <c r="O871" s="38"/>
      <c r="P871" s="3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</row>
    <row r="872" spans="1:31">
      <c r="A872" s="38"/>
      <c r="B872" s="38"/>
      <c r="C872" s="38"/>
      <c r="D872" s="38"/>
      <c r="E872" s="32"/>
      <c r="F872" s="32"/>
      <c r="G872" s="32"/>
      <c r="H872" s="32"/>
      <c r="I872" s="32"/>
      <c r="J872" s="32"/>
      <c r="K872" s="29"/>
      <c r="L872" s="29"/>
      <c r="M872" s="29"/>
      <c r="N872" s="29"/>
      <c r="O872" s="38"/>
      <c r="P872" s="3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</row>
    <row r="873" spans="1:31">
      <c r="A873" s="38"/>
      <c r="B873" s="38"/>
      <c r="C873" s="38"/>
      <c r="D873" s="38"/>
      <c r="E873" s="32"/>
      <c r="F873" s="32"/>
      <c r="G873" s="32"/>
      <c r="H873" s="32"/>
      <c r="I873" s="32"/>
      <c r="J873" s="32"/>
      <c r="K873" s="29"/>
      <c r="L873" s="29"/>
      <c r="M873" s="29"/>
      <c r="N873" s="29"/>
      <c r="O873" s="38"/>
      <c r="P873" s="3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</row>
    <row r="874" spans="1:31">
      <c r="A874" s="38"/>
      <c r="B874" s="38"/>
      <c r="C874" s="38"/>
      <c r="D874" s="38"/>
      <c r="E874" s="32"/>
      <c r="F874" s="32"/>
      <c r="G874" s="32"/>
      <c r="H874" s="32"/>
      <c r="I874" s="32"/>
      <c r="J874" s="32"/>
      <c r="K874" s="29"/>
      <c r="L874" s="29"/>
      <c r="M874" s="29"/>
      <c r="N874" s="29"/>
      <c r="O874" s="38"/>
      <c r="P874" s="3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</row>
    <row r="875" spans="1:31">
      <c r="A875" s="38"/>
      <c r="B875" s="38"/>
      <c r="C875" s="38"/>
      <c r="D875" s="38"/>
      <c r="E875" s="32"/>
      <c r="F875" s="32"/>
      <c r="G875" s="32"/>
      <c r="H875" s="32"/>
      <c r="I875" s="32"/>
      <c r="J875" s="32"/>
      <c r="K875" s="29"/>
      <c r="L875" s="29"/>
      <c r="M875" s="29"/>
      <c r="N875" s="29"/>
      <c r="O875" s="38"/>
      <c r="P875" s="3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</row>
    <row r="876" spans="1:31">
      <c r="A876" s="38"/>
      <c r="B876" s="38"/>
      <c r="C876" s="38"/>
      <c r="D876" s="38"/>
      <c r="E876" s="32"/>
      <c r="F876" s="32"/>
      <c r="G876" s="32"/>
      <c r="H876" s="32"/>
      <c r="I876" s="32"/>
      <c r="J876" s="32"/>
      <c r="K876" s="29"/>
      <c r="L876" s="29"/>
      <c r="M876" s="29"/>
      <c r="N876" s="29"/>
      <c r="O876" s="38"/>
      <c r="P876" s="3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</row>
    <row r="877" spans="1:31">
      <c r="A877" s="38"/>
      <c r="B877" s="38"/>
      <c r="C877" s="38"/>
      <c r="D877" s="38"/>
      <c r="E877" s="32"/>
      <c r="F877" s="32"/>
      <c r="G877" s="32"/>
      <c r="H877" s="32"/>
      <c r="I877" s="32"/>
      <c r="J877" s="32"/>
      <c r="K877" s="29"/>
      <c r="L877" s="29"/>
      <c r="M877" s="29"/>
      <c r="N877" s="29"/>
      <c r="O877" s="38"/>
      <c r="P877" s="3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</row>
    <row r="878" spans="1:31">
      <c r="A878" s="38"/>
      <c r="B878" s="38"/>
      <c r="C878" s="38"/>
      <c r="D878" s="38"/>
      <c r="E878" s="32"/>
      <c r="F878" s="32"/>
      <c r="G878" s="32"/>
      <c r="H878" s="32"/>
      <c r="I878" s="32"/>
      <c r="J878" s="32"/>
      <c r="K878" s="29"/>
      <c r="L878" s="29"/>
      <c r="M878" s="29"/>
      <c r="N878" s="29"/>
      <c r="O878" s="38"/>
      <c r="P878" s="3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</row>
    <row r="879" spans="1:31">
      <c r="A879" s="38"/>
      <c r="B879" s="38"/>
      <c r="C879" s="38"/>
      <c r="D879" s="38"/>
      <c r="E879" s="32"/>
      <c r="F879" s="32"/>
      <c r="G879" s="32"/>
      <c r="H879" s="32"/>
      <c r="I879" s="32"/>
      <c r="J879" s="32"/>
      <c r="K879" s="29"/>
      <c r="L879" s="29"/>
      <c r="M879" s="29"/>
      <c r="N879" s="29"/>
      <c r="O879" s="38"/>
      <c r="P879" s="3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</row>
    <row r="880" spans="1:31">
      <c r="A880" s="38"/>
      <c r="B880" s="38"/>
      <c r="C880" s="38"/>
      <c r="D880" s="38"/>
      <c r="E880" s="32"/>
      <c r="F880" s="32"/>
      <c r="G880" s="32"/>
      <c r="H880" s="32"/>
      <c r="I880" s="32"/>
      <c r="J880" s="32"/>
      <c r="K880" s="29"/>
      <c r="L880" s="29"/>
      <c r="M880" s="29"/>
      <c r="N880" s="29"/>
      <c r="O880" s="38"/>
      <c r="P880" s="3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</row>
    <row r="881" spans="1:31">
      <c r="A881" s="38"/>
      <c r="B881" s="38"/>
      <c r="C881" s="38"/>
      <c r="D881" s="38"/>
      <c r="E881" s="32"/>
      <c r="F881" s="32"/>
      <c r="G881" s="32"/>
      <c r="H881" s="32"/>
      <c r="I881" s="32"/>
      <c r="J881" s="32"/>
      <c r="K881" s="29"/>
      <c r="L881" s="29"/>
      <c r="M881" s="29"/>
      <c r="N881" s="29"/>
      <c r="O881" s="38"/>
      <c r="P881" s="3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</row>
    <row r="882" spans="1:31">
      <c r="A882" s="38"/>
      <c r="B882" s="38"/>
      <c r="C882" s="38"/>
      <c r="D882" s="38"/>
      <c r="E882" s="32"/>
      <c r="F882" s="32"/>
      <c r="G882" s="32"/>
      <c r="H882" s="32"/>
      <c r="I882" s="32"/>
      <c r="J882" s="32"/>
      <c r="K882" s="29"/>
      <c r="L882" s="29"/>
      <c r="M882" s="29"/>
      <c r="N882" s="29"/>
      <c r="O882" s="38"/>
      <c r="P882" s="3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</row>
    <row r="883" spans="1:31">
      <c r="A883" s="38"/>
      <c r="B883" s="38"/>
      <c r="C883" s="38"/>
      <c r="D883" s="38"/>
      <c r="E883" s="32"/>
      <c r="F883" s="32"/>
      <c r="G883" s="32"/>
      <c r="H883" s="32"/>
      <c r="I883" s="32"/>
      <c r="J883" s="32"/>
      <c r="K883" s="29"/>
      <c r="L883" s="29"/>
      <c r="M883" s="29"/>
      <c r="N883" s="29"/>
      <c r="O883" s="38"/>
      <c r="P883" s="3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</row>
    <row r="884" spans="1:31">
      <c r="A884" s="38"/>
      <c r="B884" s="38"/>
      <c r="C884" s="38"/>
      <c r="D884" s="38"/>
      <c r="E884" s="32"/>
      <c r="F884" s="32"/>
      <c r="G884" s="32"/>
      <c r="H884" s="32"/>
      <c r="I884" s="32"/>
      <c r="J884" s="32"/>
      <c r="K884" s="29"/>
      <c r="L884" s="29"/>
      <c r="M884" s="29"/>
      <c r="N884" s="29"/>
      <c r="O884" s="38"/>
      <c r="P884" s="3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</row>
    <row r="885" spans="1:31">
      <c r="A885" s="38"/>
      <c r="B885" s="38"/>
      <c r="C885" s="38"/>
      <c r="D885" s="38"/>
      <c r="E885" s="32"/>
      <c r="F885" s="32"/>
      <c r="G885" s="32"/>
      <c r="H885" s="32"/>
      <c r="I885" s="32"/>
      <c r="J885" s="32"/>
      <c r="K885" s="29"/>
      <c r="L885" s="29"/>
      <c r="M885" s="29"/>
      <c r="N885" s="29"/>
      <c r="O885" s="38"/>
      <c r="P885" s="3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</row>
    <row r="886" spans="1:31">
      <c r="A886" s="38"/>
      <c r="B886" s="38"/>
      <c r="C886" s="38"/>
      <c r="D886" s="38"/>
      <c r="E886" s="32"/>
      <c r="F886" s="32"/>
      <c r="G886" s="32"/>
      <c r="H886" s="32"/>
      <c r="I886" s="32"/>
      <c r="J886" s="32"/>
      <c r="K886" s="29"/>
      <c r="L886" s="29"/>
      <c r="M886" s="29"/>
      <c r="N886" s="29"/>
      <c r="O886" s="38"/>
      <c r="P886" s="3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</row>
    <row r="887" spans="1:31">
      <c r="A887" s="38"/>
      <c r="B887" s="38"/>
      <c r="C887" s="38"/>
      <c r="D887" s="38"/>
      <c r="E887" s="32"/>
      <c r="F887" s="32"/>
      <c r="G887" s="32"/>
      <c r="H887" s="32"/>
      <c r="I887" s="32"/>
      <c r="J887" s="32"/>
      <c r="K887" s="29"/>
      <c r="L887" s="29"/>
      <c r="M887" s="29"/>
      <c r="N887" s="29"/>
      <c r="O887" s="38"/>
      <c r="P887" s="3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</row>
    <row r="888" spans="1:31">
      <c r="A888" s="38"/>
      <c r="B888" s="38"/>
      <c r="C888" s="38"/>
      <c r="D888" s="38"/>
      <c r="E888" s="32"/>
      <c r="F888" s="32"/>
      <c r="G888" s="32"/>
      <c r="H888" s="32"/>
      <c r="I888" s="32"/>
      <c r="J888" s="32"/>
      <c r="K888" s="29"/>
      <c r="L888" s="29"/>
      <c r="M888" s="29"/>
      <c r="N888" s="29"/>
      <c r="O888" s="38"/>
      <c r="P888" s="3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</row>
    <row r="889" spans="1:31">
      <c r="A889" s="38"/>
      <c r="B889" s="38"/>
      <c r="C889" s="38"/>
      <c r="D889" s="38"/>
      <c r="E889" s="32"/>
      <c r="F889" s="32"/>
      <c r="G889" s="32"/>
      <c r="H889" s="32"/>
      <c r="I889" s="32"/>
      <c r="J889" s="32"/>
      <c r="K889" s="29"/>
      <c r="L889" s="29"/>
      <c r="M889" s="29"/>
      <c r="N889" s="29"/>
      <c r="O889" s="38"/>
      <c r="P889" s="3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</row>
    <row r="890" spans="1:31">
      <c r="A890" s="38"/>
      <c r="B890" s="38"/>
      <c r="C890" s="38"/>
      <c r="D890" s="38"/>
      <c r="E890" s="32"/>
      <c r="F890" s="32"/>
      <c r="G890" s="32"/>
      <c r="H890" s="32"/>
      <c r="I890" s="32"/>
      <c r="J890" s="32"/>
      <c r="K890" s="29"/>
      <c r="L890" s="29"/>
      <c r="M890" s="29"/>
      <c r="N890" s="29"/>
      <c r="O890" s="38"/>
      <c r="P890" s="3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</row>
    <row r="891" spans="1:31">
      <c r="A891" s="38"/>
      <c r="B891" s="38"/>
      <c r="C891" s="38"/>
      <c r="D891" s="38"/>
      <c r="E891" s="32"/>
      <c r="F891" s="32"/>
      <c r="G891" s="32"/>
      <c r="H891" s="32"/>
      <c r="I891" s="32"/>
      <c r="J891" s="32"/>
      <c r="K891" s="29"/>
      <c r="L891" s="29"/>
      <c r="M891" s="29"/>
      <c r="N891" s="29"/>
      <c r="O891" s="38"/>
      <c r="P891" s="3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</row>
    <row r="892" spans="1:31">
      <c r="A892" s="38"/>
      <c r="B892" s="38"/>
      <c r="C892" s="38"/>
      <c r="D892" s="38"/>
      <c r="E892" s="32"/>
      <c r="F892" s="32"/>
      <c r="G892" s="32"/>
      <c r="H892" s="32"/>
      <c r="I892" s="32"/>
      <c r="J892" s="32"/>
      <c r="K892" s="29"/>
      <c r="L892" s="29"/>
      <c r="M892" s="29"/>
      <c r="N892" s="29"/>
      <c r="O892" s="38"/>
      <c r="P892" s="3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</row>
    <row r="893" spans="1:31">
      <c r="A893" s="38"/>
      <c r="B893" s="38"/>
      <c r="C893" s="38"/>
      <c r="D893" s="38"/>
      <c r="E893" s="32"/>
      <c r="F893" s="32"/>
      <c r="G893" s="32"/>
      <c r="H893" s="32"/>
      <c r="I893" s="32"/>
      <c r="J893" s="32"/>
      <c r="K893" s="29"/>
      <c r="L893" s="29"/>
      <c r="M893" s="29"/>
      <c r="N893" s="29"/>
      <c r="O893" s="38"/>
      <c r="P893" s="3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</row>
    <row r="894" spans="1:31">
      <c r="A894" s="38"/>
      <c r="B894" s="38"/>
      <c r="C894" s="38"/>
      <c r="D894" s="38"/>
      <c r="E894" s="32"/>
      <c r="F894" s="32"/>
      <c r="G894" s="32"/>
      <c r="H894" s="32"/>
      <c r="I894" s="32"/>
      <c r="J894" s="32"/>
      <c r="K894" s="29"/>
      <c r="L894" s="29"/>
      <c r="M894" s="29"/>
      <c r="N894" s="29"/>
      <c r="O894" s="38"/>
      <c r="P894" s="3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</row>
    <row r="895" spans="1:31">
      <c r="A895" s="38"/>
      <c r="B895" s="38"/>
      <c r="C895" s="38"/>
      <c r="D895" s="38"/>
      <c r="E895" s="32"/>
      <c r="F895" s="32"/>
      <c r="G895" s="32"/>
      <c r="H895" s="32"/>
      <c r="I895" s="32"/>
      <c r="J895" s="32"/>
      <c r="K895" s="29"/>
      <c r="L895" s="29"/>
      <c r="M895" s="29"/>
      <c r="N895" s="29"/>
      <c r="O895" s="38"/>
      <c r="P895" s="3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</row>
    <row r="896" spans="1:31">
      <c r="A896" s="38"/>
      <c r="B896" s="38"/>
      <c r="C896" s="38"/>
      <c r="D896" s="38"/>
      <c r="E896" s="32"/>
      <c r="F896" s="32"/>
      <c r="G896" s="32"/>
      <c r="H896" s="32"/>
      <c r="I896" s="32"/>
      <c r="J896" s="32"/>
      <c r="K896" s="29"/>
      <c r="L896" s="29"/>
      <c r="M896" s="29"/>
      <c r="N896" s="29"/>
      <c r="O896" s="38"/>
      <c r="P896" s="3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</row>
    <row r="897" spans="1:31">
      <c r="A897" s="38"/>
      <c r="B897" s="38"/>
      <c r="C897" s="38"/>
      <c r="D897" s="38"/>
      <c r="E897" s="32"/>
      <c r="F897" s="32"/>
      <c r="G897" s="32"/>
      <c r="H897" s="32"/>
      <c r="I897" s="32"/>
      <c r="J897" s="32"/>
      <c r="K897" s="29"/>
      <c r="L897" s="29"/>
      <c r="M897" s="29"/>
      <c r="N897" s="29"/>
      <c r="O897" s="38"/>
      <c r="P897" s="3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</row>
    <row r="898" spans="1:31">
      <c r="A898" s="38"/>
      <c r="B898" s="38"/>
      <c r="C898" s="38"/>
      <c r="D898" s="38"/>
      <c r="E898" s="32"/>
      <c r="F898" s="32"/>
      <c r="G898" s="32"/>
      <c r="H898" s="32"/>
      <c r="I898" s="32"/>
      <c r="J898" s="32"/>
      <c r="K898" s="29"/>
      <c r="L898" s="29"/>
      <c r="M898" s="29"/>
      <c r="N898" s="29"/>
      <c r="O898" s="38"/>
      <c r="P898" s="3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</row>
    <row r="899" spans="1:31">
      <c r="A899" s="38"/>
      <c r="B899" s="38"/>
      <c r="C899" s="38"/>
      <c r="D899" s="38"/>
      <c r="E899" s="32"/>
      <c r="F899" s="32"/>
      <c r="G899" s="32"/>
      <c r="H899" s="32"/>
      <c r="I899" s="32"/>
      <c r="J899" s="32"/>
      <c r="K899" s="29"/>
      <c r="L899" s="29"/>
      <c r="M899" s="29"/>
      <c r="N899" s="29"/>
      <c r="O899" s="38"/>
      <c r="P899" s="3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</row>
    <row r="900" spans="1:31">
      <c r="A900" s="38"/>
      <c r="B900" s="38"/>
      <c r="C900" s="38"/>
      <c r="D900" s="38"/>
      <c r="E900" s="32"/>
      <c r="F900" s="32"/>
      <c r="G900" s="32"/>
      <c r="H900" s="32"/>
      <c r="I900" s="32"/>
      <c r="J900" s="32"/>
      <c r="K900" s="29"/>
      <c r="L900" s="29"/>
      <c r="M900" s="29"/>
      <c r="N900" s="29"/>
      <c r="O900" s="38"/>
      <c r="P900" s="3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</row>
    <row r="901" spans="1:31">
      <c r="A901" s="38"/>
      <c r="B901" s="38"/>
      <c r="C901" s="38"/>
      <c r="D901" s="38"/>
      <c r="E901" s="32"/>
      <c r="F901" s="32"/>
      <c r="G901" s="32"/>
      <c r="H901" s="32"/>
      <c r="I901" s="32"/>
      <c r="J901" s="32"/>
      <c r="K901" s="29"/>
      <c r="L901" s="29"/>
      <c r="M901" s="29"/>
      <c r="N901" s="29"/>
      <c r="O901" s="38"/>
      <c r="P901" s="3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</row>
    <row r="902" spans="1:31">
      <c r="A902" s="38"/>
      <c r="B902" s="38"/>
      <c r="C902" s="38"/>
      <c r="D902" s="38"/>
      <c r="E902" s="32"/>
      <c r="F902" s="32"/>
      <c r="G902" s="32"/>
      <c r="H902" s="32"/>
      <c r="I902" s="32"/>
      <c r="J902" s="32"/>
      <c r="K902" s="29"/>
      <c r="L902" s="29"/>
      <c r="M902" s="29"/>
      <c r="N902" s="29"/>
      <c r="O902" s="38"/>
      <c r="P902" s="3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</row>
    <row r="903" spans="1:31">
      <c r="A903" s="38"/>
      <c r="B903" s="38"/>
      <c r="C903" s="38"/>
      <c r="D903" s="38"/>
      <c r="E903" s="32"/>
      <c r="F903" s="32"/>
      <c r="G903" s="32"/>
      <c r="H903" s="32"/>
      <c r="I903" s="32"/>
      <c r="J903" s="32"/>
      <c r="K903" s="29"/>
      <c r="L903" s="29"/>
      <c r="M903" s="29"/>
      <c r="N903" s="29"/>
      <c r="O903" s="38"/>
      <c r="P903" s="3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</row>
    <row r="904" spans="1:31">
      <c r="A904" s="38"/>
      <c r="B904" s="38"/>
      <c r="C904" s="38"/>
      <c r="D904" s="38"/>
      <c r="E904" s="32"/>
      <c r="F904" s="32"/>
      <c r="G904" s="32"/>
      <c r="H904" s="32"/>
      <c r="I904" s="32"/>
      <c r="J904" s="32"/>
      <c r="K904" s="29"/>
      <c r="L904" s="29"/>
      <c r="M904" s="29"/>
      <c r="N904" s="29"/>
      <c r="O904" s="38"/>
      <c r="P904" s="3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</row>
    <row r="905" spans="1:31">
      <c r="A905" s="38"/>
      <c r="B905" s="38"/>
      <c r="C905" s="38"/>
      <c r="D905" s="38"/>
      <c r="E905" s="32"/>
      <c r="F905" s="32"/>
      <c r="G905" s="32"/>
      <c r="H905" s="32"/>
      <c r="I905" s="32"/>
      <c r="J905" s="32"/>
      <c r="K905" s="29"/>
      <c r="L905" s="29"/>
      <c r="M905" s="29"/>
      <c r="N905" s="29"/>
      <c r="O905" s="38"/>
      <c r="P905" s="3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</row>
    <row r="906" spans="1:31">
      <c r="A906" s="38"/>
      <c r="B906" s="38"/>
      <c r="C906" s="38"/>
      <c r="D906" s="38"/>
      <c r="E906" s="32"/>
      <c r="F906" s="32"/>
      <c r="G906" s="32"/>
      <c r="H906" s="32"/>
      <c r="I906" s="32"/>
      <c r="J906" s="32"/>
      <c r="K906" s="29"/>
      <c r="L906" s="29"/>
      <c r="M906" s="29"/>
      <c r="N906" s="29"/>
      <c r="O906" s="38"/>
      <c r="P906" s="3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</row>
    <row r="907" spans="1:31">
      <c r="A907" s="38"/>
      <c r="B907" s="38"/>
      <c r="C907" s="38"/>
      <c r="D907" s="38"/>
      <c r="E907" s="32"/>
      <c r="F907" s="32"/>
      <c r="G907" s="32"/>
      <c r="H907" s="32"/>
      <c r="I907" s="32"/>
      <c r="J907" s="32"/>
      <c r="K907" s="29"/>
      <c r="L907" s="29"/>
      <c r="M907" s="29"/>
      <c r="N907" s="29"/>
      <c r="O907" s="38"/>
      <c r="P907" s="3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</row>
    <row r="908" spans="1:31">
      <c r="A908" s="38"/>
      <c r="B908" s="38"/>
      <c r="C908" s="38"/>
      <c r="D908" s="38"/>
      <c r="E908" s="32"/>
      <c r="F908" s="32"/>
      <c r="G908" s="32"/>
      <c r="H908" s="32"/>
      <c r="I908" s="32"/>
      <c r="J908" s="32"/>
      <c r="K908" s="29"/>
      <c r="L908" s="29"/>
      <c r="M908" s="29"/>
      <c r="N908" s="29"/>
      <c r="O908" s="38"/>
      <c r="P908" s="3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</row>
    <row r="909" spans="1:31">
      <c r="A909" s="38"/>
      <c r="B909" s="38"/>
      <c r="C909" s="38"/>
      <c r="D909" s="38"/>
      <c r="E909" s="32"/>
      <c r="F909" s="32"/>
      <c r="G909" s="32"/>
      <c r="H909" s="32"/>
      <c r="I909" s="32"/>
      <c r="J909" s="32"/>
      <c r="K909" s="29"/>
      <c r="L909" s="29"/>
      <c r="M909" s="29"/>
      <c r="N909" s="29"/>
      <c r="O909" s="38"/>
      <c r="P909" s="3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</row>
    <row r="910" spans="1:31">
      <c r="A910" s="38"/>
      <c r="B910" s="38"/>
      <c r="C910" s="38"/>
      <c r="D910" s="38"/>
      <c r="E910" s="32"/>
      <c r="F910" s="32"/>
      <c r="G910" s="32"/>
      <c r="H910" s="32"/>
      <c r="I910" s="32"/>
      <c r="J910" s="32"/>
      <c r="K910" s="29"/>
      <c r="L910" s="29"/>
      <c r="M910" s="29"/>
      <c r="N910" s="29"/>
      <c r="O910" s="38"/>
      <c r="P910" s="3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</row>
    <row r="911" spans="1:31">
      <c r="A911" s="38"/>
      <c r="B911" s="38"/>
      <c r="C911" s="38"/>
      <c r="D911" s="38"/>
      <c r="E911" s="32"/>
      <c r="F911" s="32"/>
      <c r="G911" s="32"/>
      <c r="H911" s="32"/>
      <c r="I911" s="32"/>
      <c r="J911" s="32"/>
      <c r="K911" s="29"/>
      <c r="L911" s="29"/>
      <c r="M911" s="29"/>
      <c r="N911" s="29"/>
      <c r="O911" s="38"/>
      <c r="P911" s="3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</row>
    <row r="912" spans="1:31">
      <c r="A912" s="38"/>
      <c r="B912" s="38"/>
      <c r="C912" s="38"/>
      <c r="D912" s="38"/>
      <c r="E912" s="32"/>
      <c r="F912" s="32"/>
      <c r="G912" s="32"/>
      <c r="H912" s="32"/>
      <c r="I912" s="32"/>
      <c r="J912" s="32"/>
      <c r="K912" s="29"/>
      <c r="L912" s="29"/>
      <c r="M912" s="29"/>
      <c r="N912" s="29"/>
      <c r="O912" s="38"/>
      <c r="P912" s="3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</row>
    <row r="913" spans="1:31">
      <c r="A913" s="38"/>
      <c r="B913" s="38"/>
      <c r="C913" s="38"/>
      <c r="D913" s="38"/>
      <c r="E913" s="32"/>
      <c r="F913" s="32"/>
      <c r="G913" s="32"/>
      <c r="H913" s="32"/>
      <c r="I913" s="32"/>
      <c r="J913" s="32"/>
      <c r="K913" s="29"/>
      <c r="L913" s="29"/>
      <c r="M913" s="29"/>
      <c r="N913" s="29"/>
      <c r="O913" s="38"/>
      <c r="P913" s="3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</row>
    <row r="914" spans="1:31">
      <c r="A914" s="38"/>
      <c r="B914" s="38"/>
      <c r="C914" s="38"/>
      <c r="D914" s="38"/>
      <c r="E914" s="32"/>
      <c r="F914" s="32"/>
      <c r="G914" s="32"/>
      <c r="H914" s="32"/>
      <c r="I914" s="32"/>
      <c r="J914" s="32"/>
      <c r="K914" s="29"/>
      <c r="L914" s="29"/>
      <c r="M914" s="29"/>
      <c r="N914" s="29"/>
      <c r="O914" s="38"/>
      <c r="P914" s="3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</row>
    <row r="915" spans="1:31">
      <c r="A915" s="38"/>
      <c r="B915" s="38"/>
      <c r="C915" s="38"/>
      <c r="D915" s="38"/>
      <c r="E915" s="32"/>
      <c r="F915" s="32"/>
      <c r="G915" s="32"/>
      <c r="H915" s="32"/>
      <c r="I915" s="32"/>
      <c r="J915" s="32"/>
      <c r="K915" s="29"/>
      <c r="L915" s="29"/>
      <c r="M915" s="29"/>
      <c r="N915" s="29"/>
      <c r="O915" s="38"/>
      <c r="P915" s="3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</row>
    <row r="916" spans="1:31">
      <c r="A916" s="38"/>
      <c r="B916" s="38"/>
      <c r="C916" s="38"/>
      <c r="D916" s="38"/>
      <c r="E916" s="32"/>
      <c r="F916" s="32"/>
      <c r="G916" s="32"/>
      <c r="H916" s="32"/>
      <c r="I916" s="32"/>
      <c r="J916" s="32"/>
      <c r="K916" s="29"/>
      <c r="L916" s="29"/>
      <c r="M916" s="29"/>
      <c r="N916" s="29"/>
      <c r="O916" s="38"/>
      <c r="P916" s="3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</row>
    <row r="917" spans="1:31">
      <c r="A917" s="38"/>
      <c r="B917" s="38"/>
      <c r="C917" s="38"/>
      <c r="D917" s="38"/>
      <c r="E917" s="32"/>
      <c r="F917" s="32"/>
      <c r="G917" s="32"/>
      <c r="H917" s="32"/>
      <c r="I917" s="32"/>
      <c r="J917" s="32"/>
      <c r="K917" s="29"/>
      <c r="L917" s="29"/>
      <c r="M917" s="29"/>
      <c r="N917" s="29"/>
      <c r="O917" s="38"/>
      <c r="P917" s="3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</row>
    <row r="918" spans="1:31">
      <c r="A918" s="38"/>
      <c r="B918" s="38"/>
      <c r="C918" s="38"/>
      <c r="D918" s="38"/>
      <c r="E918" s="32"/>
      <c r="F918" s="32"/>
      <c r="G918" s="32"/>
      <c r="H918" s="32"/>
      <c r="I918" s="32"/>
      <c r="J918" s="32"/>
      <c r="K918" s="29"/>
      <c r="L918" s="29"/>
      <c r="M918" s="29"/>
      <c r="N918" s="29"/>
      <c r="O918" s="38"/>
      <c r="P918" s="3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</row>
    <row r="919" spans="1:31">
      <c r="A919" s="38"/>
      <c r="B919" s="38"/>
      <c r="C919" s="38"/>
      <c r="D919" s="38"/>
      <c r="E919" s="32"/>
      <c r="F919" s="32"/>
      <c r="G919" s="32"/>
      <c r="H919" s="32"/>
      <c r="I919" s="32"/>
      <c r="J919" s="32"/>
      <c r="K919" s="29"/>
      <c r="L919" s="29"/>
      <c r="M919" s="29"/>
      <c r="N919" s="29"/>
      <c r="O919" s="38"/>
      <c r="P919" s="3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</row>
    <row r="920" spans="1:31">
      <c r="A920" s="38"/>
      <c r="B920" s="38"/>
      <c r="C920" s="38"/>
      <c r="D920" s="38"/>
      <c r="E920" s="32"/>
      <c r="F920" s="32"/>
      <c r="G920" s="32"/>
      <c r="H920" s="32"/>
      <c r="I920" s="32"/>
      <c r="J920" s="32"/>
      <c r="K920" s="29"/>
      <c r="L920" s="29"/>
      <c r="M920" s="29"/>
      <c r="N920" s="29"/>
      <c r="O920" s="38"/>
      <c r="P920" s="3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</row>
    <row r="921" spans="1:31">
      <c r="A921" s="38"/>
      <c r="B921" s="38"/>
      <c r="C921" s="38"/>
      <c r="D921" s="38"/>
      <c r="E921" s="32"/>
      <c r="F921" s="32"/>
      <c r="G921" s="32"/>
      <c r="H921" s="32"/>
      <c r="I921" s="32"/>
      <c r="J921" s="32"/>
      <c r="K921" s="29"/>
      <c r="L921" s="29"/>
      <c r="M921" s="29"/>
      <c r="N921" s="29"/>
      <c r="O921" s="38"/>
      <c r="P921" s="3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</row>
    <row r="922" spans="1:31">
      <c r="A922" s="38"/>
      <c r="B922" s="38"/>
      <c r="C922" s="38"/>
      <c r="D922" s="38"/>
      <c r="E922" s="32"/>
      <c r="F922" s="32"/>
      <c r="G922" s="32"/>
      <c r="H922" s="32"/>
      <c r="I922" s="32"/>
      <c r="J922" s="32"/>
      <c r="K922" s="29"/>
      <c r="L922" s="29"/>
      <c r="M922" s="29"/>
      <c r="N922" s="29"/>
      <c r="O922" s="38"/>
      <c r="P922" s="3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</row>
    <row r="923" spans="1:31">
      <c r="A923" s="38"/>
      <c r="B923" s="38"/>
      <c r="C923" s="38"/>
      <c r="D923" s="38"/>
      <c r="E923" s="32"/>
      <c r="F923" s="32"/>
      <c r="G923" s="32"/>
      <c r="H923" s="32"/>
      <c r="I923" s="32"/>
      <c r="J923" s="32"/>
      <c r="K923" s="29"/>
      <c r="L923" s="29"/>
      <c r="M923" s="29"/>
      <c r="N923" s="29"/>
      <c r="O923" s="38"/>
      <c r="P923" s="3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</row>
    <row r="924" spans="1:31">
      <c r="A924" s="38"/>
      <c r="B924" s="38"/>
      <c r="C924" s="38"/>
      <c r="D924" s="38"/>
      <c r="E924" s="32"/>
      <c r="F924" s="32"/>
      <c r="G924" s="32"/>
      <c r="H924" s="32"/>
      <c r="I924" s="32"/>
      <c r="J924" s="32"/>
      <c r="K924" s="29"/>
      <c r="L924" s="29"/>
      <c r="M924" s="29"/>
      <c r="N924" s="29"/>
      <c r="O924" s="38"/>
      <c r="P924" s="3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</row>
    <row r="925" spans="1:31">
      <c r="A925" s="38"/>
      <c r="B925" s="38"/>
      <c r="C925" s="38"/>
      <c r="D925" s="38"/>
      <c r="E925" s="32"/>
      <c r="F925" s="32"/>
      <c r="G925" s="32"/>
      <c r="H925" s="32"/>
      <c r="I925" s="32"/>
      <c r="J925" s="32"/>
      <c r="K925" s="29"/>
      <c r="L925" s="29"/>
      <c r="M925" s="29"/>
      <c r="N925" s="29"/>
      <c r="O925" s="38"/>
      <c r="P925" s="3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</row>
    <row r="926" spans="1:31">
      <c r="A926" s="38"/>
      <c r="B926" s="38"/>
      <c r="C926" s="38"/>
      <c r="D926" s="38"/>
      <c r="E926" s="32"/>
      <c r="F926" s="32"/>
      <c r="G926" s="32"/>
      <c r="H926" s="32"/>
      <c r="I926" s="32"/>
      <c r="J926" s="32"/>
      <c r="K926" s="29"/>
      <c r="L926" s="29"/>
      <c r="M926" s="29"/>
      <c r="N926" s="29"/>
      <c r="O926" s="38"/>
      <c r="P926" s="3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</row>
    <row r="927" spans="1:31">
      <c r="A927" s="38"/>
      <c r="B927" s="38"/>
      <c r="C927" s="38"/>
      <c r="D927" s="38"/>
      <c r="E927" s="32"/>
      <c r="F927" s="32"/>
      <c r="G927" s="32"/>
      <c r="H927" s="32"/>
      <c r="I927" s="32"/>
      <c r="J927" s="32"/>
      <c r="K927" s="29"/>
      <c r="L927" s="29"/>
      <c r="M927" s="29"/>
      <c r="N927" s="29"/>
      <c r="O927" s="38"/>
      <c r="P927" s="3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</row>
    <row r="928" spans="1:31">
      <c r="A928" s="38"/>
      <c r="B928" s="38"/>
      <c r="C928" s="38"/>
      <c r="D928" s="38"/>
      <c r="E928" s="32"/>
      <c r="F928" s="32"/>
      <c r="G928" s="32"/>
      <c r="H928" s="32"/>
      <c r="I928" s="32"/>
      <c r="J928" s="32"/>
      <c r="K928" s="29"/>
      <c r="L928" s="29"/>
      <c r="M928" s="29"/>
      <c r="N928" s="29"/>
      <c r="O928" s="38"/>
      <c r="P928" s="3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</row>
    <row r="929" spans="1:31">
      <c r="A929" s="38"/>
      <c r="B929" s="38"/>
      <c r="C929" s="38"/>
      <c r="D929" s="38"/>
      <c r="E929" s="32"/>
      <c r="F929" s="32"/>
      <c r="G929" s="32"/>
      <c r="H929" s="32"/>
      <c r="I929" s="32"/>
      <c r="J929" s="32"/>
      <c r="K929" s="29"/>
      <c r="L929" s="29"/>
      <c r="M929" s="29"/>
      <c r="N929" s="29"/>
      <c r="O929" s="38"/>
      <c r="P929" s="3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</row>
    <row r="930" spans="1:31">
      <c r="A930" s="38"/>
      <c r="B930" s="38"/>
      <c r="C930" s="38"/>
      <c r="D930" s="38"/>
      <c r="E930" s="32"/>
      <c r="F930" s="32"/>
      <c r="G930" s="32"/>
      <c r="H930" s="32"/>
      <c r="I930" s="32"/>
      <c r="J930" s="32"/>
      <c r="K930" s="29"/>
      <c r="L930" s="29"/>
      <c r="M930" s="29"/>
      <c r="N930" s="29"/>
      <c r="O930" s="38"/>
      <c r="P930" s="3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</row>
    <row r="931" spans="1:31">
      <c r="A931" s="38"/>
      <c r="B931" s="38"/>
      <c r="C931" s="38"/>
      <c r="D931" s="38"/>
      <c r="E931" s="32"/>
      <c r="F931" s="32"/>
      <c r="G931" s="32"/>
      <c r="H931" s="32"/>
      <c r="I931" s="32"/>
      <c r="J931" s="32"/>
      <c r="K931" s="29"/>
      <c r="L931" s="29"/>
      <c r="M931" s="29"/>
      <c r="N931" s="29"/>
      <c r="O931" s="38"/>
      <c r="P931" s="3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</row>
    <row r="932" spans="1:31">
      <c r="A932" s="38"/>
      <c r="B932" s="38"/>
      <c r="C932" s="38"/>
      <c r="D932" s="38"/>
      <c r="E932" s="32"/>
      <c r="F932" s="32"/>
      <c r="G932" s="32"/>
      <c r="H932" s="32"/>
      <c r="I932" s="32"/>
      <c r="J932" s="32"/>
      <c r="K932" s="29"/>
      <c r="L932" s="29"/>
      <c r="M932" s="29"/>
      <c r="N932" s="29"/>
      <c r="O932" s="38"/>
      <c r="P932" s="3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</row>
    <row r="933" spans="1:31">
      <c r="A933" s="38"/>
      <c r="B933" s="38"/>
      <c r="C933" s="38"/>
      <c r="D933" s="38"/>
      <c r="E933" s="32"/>
      <c r="F933" s="32"/>
      <c r="G933" s="32"/>
      <c r="H933" s="32"/>
      <c r="I933" s="32"/>
      <c r="J933" s="32"/>
      <c r="K933" s="29"/>
      <c r="L933" s="29"/>
      <c r="M933" s="29"/>
      <c r="N933" s="29"/>
      <c r="O933" s="38"/>
      <c r="P933" s="3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</row>
    <row r="934" spans="1:31">
      <c r="A934" s="38"/>
      <c r="B934" s="38"/>
      <c r="C934" s="38"/>
      <c r="D934" s="38"/>
      <c r="E934" s="32"/>
      <c r="F934" s="32"/>
      <c r="G934" s="32"/>
      <c r="H934" s="32"/>
      <c r="I934" s="32"/>
      <c r="J934" s="32"/>
      <c r="K934" s="29"/>
      <c r="L934" s="29"/>
      <c r="M934" s="29"/>
      <c r="N934" s="29"/>
      <c r="O934" s="38"/>
      <c r="P934" s="3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</row>
    <row r="935" spans="1:31">
      <c r="A935" s="38"/>
      <c r="B935" s="38"/>
      <c r="C935" s="38"/>
      <c r="D935" s="38"/>
      <c r="E935" s="32"/>
      <c r="F935" s="32"/>
      <c r="G935" s="32"/>
      <c r="H935" s="32"/>
      <c r="I935" s="32"/>
      <c r="J935" s="32"/>
      <c r="K935" s="29"/>
      <c r="L935" s="29"/>
      <c r="M935" s="29"/>
      <c r="N935" s="29"/>
      <c r="O935" s="38"/>
      <c r="P935" s="3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</row>
    <row r="936" spans="1:31">
      <c r="A936" s="38"/>
      <c r="B936" s="38"/>
      <c r="C936" s="38"/>
      <c r="D936" s="38"/>
      <c r="E936" s="32"/>
      <c r="F936" s="32"/>
      <c r="G936" s="32"/>
      <c r="H936" s="32"/>
      <c r="I936" s="32"/>
      <c r="J936" s="32"/>
      <c r="K936" s="29"/>
      <c r="L936" s="29"/>
      <c r="M936" s="29"/>
      <c r="N936" s="29"/>
      <c r="O936" s="38"/>
      <c r="P936" s="3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</row>
    <row r="937" spans="1:31">
      <c r="A937" s="38"/>
      <c r="B937" s="38"/>
      <c r="C937" s="38"/>
      <c r="D937" s="38"/>
      <c r="E937" s="32"/>
      <c r="F937" s="32"/>
      <c r="G937" s="32"/>
      <c r="H937" s="32"/>
      <c r="I937" s="32"/>
      <c r="J937" s="32"/>
      <c r="K937" s="29"/>
      <c r="L937" s="29"/>
      <c r="M937" s="29"/>
      <c r="N937" s="29"/>
      <c r="O937" s="38"/>
      <c r="P937" s="3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</row>
    <row r="938" spans="1:31">
      <c r="A938" s="38"/>
      <c r="B938" s="38"/>
      <c r="C938" s="38"/>
      <c r="D938" s="38"/>
      <c r="E938" s="32"/>
      <c r="F938" s="32"/>
      <c r="G938" s="32"/>
      <c r="H938" s="32"/>
      <c r="I938" s="32"/>
      <c r="J938" s="32"/>
      <c r="K938" s="29"/>
      <c r="L938" s="29"/>
      <c r="M938" s="29"/>
      <c r="N938" s="29"/>
      <c r="O938" s="38"/>
      <c r="P938" s="3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</row>
    <row r="939" spans="1:31">
      <c r="A939" s="38"/>
      <c r="B939" s="38"/>
      <c r="C939" s="38"/>
      <c r="D939" s="38"/>
      <c r="E939" s="32"/>
      <c r="F939" s="32"/>
      <c r="G939" s="32"/>
      <c r="H939" s="32"/>
      <c r="I939" s="32"/>
      <c r="J939" s="32"/>
      <c r="K939" s="29"/>
      <c r="L939" s="29"/>
      <c r="M939" s="29"/>
      <c r="N939" s="29"/>
      <c r="O939" s="38"/>
      <c r="P939" s="3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</row>
    <row r="940" spans="1:31">
      <c r="A940" s="38"/>
      <c r="B940" s="38"/>
      <c r="C940" s="38"/>
      <c r="D940" s="38"/>
      <c r="E940" s="32"/>
      <c r="F940" s="32"/>
      <c r="G940" s="32"/>
      <c r="H940" s="32"/>
      <c r="I940" s="32"/>
      <c r="J940" s="32"/>
      <c r="K940" s="29"/>
      <c r="L940" s="29"/>
      <c r="M940" s="29"/>
      <c r="N940" s="29"/>
      <c r="O940" s="38"/>
      <c r="P940" s="3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</row>
    <row r="941" spans="1:31">
      <c r="A941" s="38"/>
      <c r="B941" s="38"/>
      <c r="C941" s="38"/>
      <c r="D941" s="38"/>
      <c r="E941" s="32"/>
      <c r="F941" s="32"/>
      <c r="G941" s="32"/>
      <c r="H941" s="32"/>
      <c r="I941" s="32"/>
      <c r="J941" s="32"/>
      <c r="K941" s="29"/>
      <c r="L941" s="29"/>
      <c r="M941" s="29"/>
      <c r="N941" s="29"/>
      <c r="O941" s="38"/>
      <c r="P941" s="3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</row>
    <row r="942" spans="1:31">
      <c r="A942" s="38"/>
      <c r="B942" s="38"/>
      <c r="C942" s="38"/>
      <c r="D942" s="38"/>
      <c r="E942" s="32"/>
      <c r="F942" s="32"/>
      <c r="G942" s="32"/>
      <c r="H942" s="32"/>
      <c r="I942" s="32"/>
      <c r="J942" s="32"/>
      <c r="K942" s="29"/>
      <c r="L942" s="29"/>
      <c r="M942" s="29"/>
      <c r="N942" s="29"/>
      <c r="O942" s="38"/>
      <c r="P942" s="3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</row>
    <row r="943" spans="1:31">
      <c r="A943" s="38"/>
      <c r="B943" s="38"/>
      <c r="C943" s="38"/>
      <c r="D943" s="38"/>
      <c r="E943" s="32"/>
      <c r="F943" s="32"/>
      <c r="G943" s="32"/>
      <c r="H943" s="32"/>
      <c r="I943" s="32"/>
      <c r="J943" s="32"/>
      <c r="K943" s="29"/>
      <c r="L943" s="29"/>
      <c r="M943" s="29"/>
      <c r="N943" s="29"/>
      <c r="O943" s="38"/>
      <c r="P943" s="3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</row>
    <row r="944" spans="1:31">
      <c r="A944" s="38"/>
      <c r="B944" s="38"/>
      <c r="C944" s="38"/>
      <c r="D944" s="38"/>
      <c r="E944" s="32"/>
      <c r="F944" s="32"/>
      <c r="G944" s="32"/>
      <c r="H944" s="32"/>
      <c r="I944" s="32"/>
      <c r="J944" s="32"/>
      <c r="K944" s="29"/>
      <c r="L944" s="29"/>
      <c r="M944" s="29"/>
      <c r="N944" s="29"/>
      <c r="O944" s="38"/>
      <c r="P944" s="3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</row>
    <row r="945" spans="1:31">
      <c r="A945" s="38"/>
      <c r="B945" s="38"/>
      <c r="C945" s="38"/>
      <c r="D945" s="38"/>
      <c r="E945" s="32"/>
      <c r="F945" s="32"/>
      <c r="G945" s="32"/>
      <c r="H945" s="32"/>
      <c r="I945" s="32"/>
      <c r="J945" s="32"/>
      <c r="K945" s="29"/>
      <c r="L945" s="29"/>
      <c r="M945" s="29"/>
      <c r="N945" s="29"/>
      <c r="O945" s="38"/>
      <c r="P945" s="3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</row>
    <row r="946" spans="1:31">
      <c r="A946" s="38"/>
      <c r="B946" s="38"/>
      <c r="C946" s="38"/>
      <c r="D946" s="38"/>
      <c r="E946" s="32"/>
      <c r="F946" s="32"/>
      <c r="G946" s="32"/>
      <c r="H946" s="32"/>
      <c r="I946" s="32"/>
      <c r="J946" s="32"/>
      <c r="K946" s="29"/>
      <c r="L946" s="29"/>
      <c r="M946" s="29"/>
      <c r="N946" s="29"/>
      <c r="O946" s="38"/>
      <c r="P946" s="3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</row>
    <row r="947" spans="1:31">
      <c r="A947" s="38"/>
      <c r="B947" s="38"/>
      <c r="C947" s="38"/>
      <c r="D947" s="38"/>
      <c r="E947" s="32"/>
      <c r="F947" s="32"/>
      <c r="G947" s="32"/>
      <c r="H947" s="32"/>
      <c r="I947" s="32"/>
      <c r="J947" s="32"/>
      <c r="K947" s="29"/>
      <c r="L947" s="29"/>
      <c r="M947" s="29"/>
      <c r="N947" s="29"/>
      <c r="O947" s="38"/>
      <c r="P947" s="3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</row>
    <row r="948" spans="1:31">
      <c r="A948" s="38"/>
      <c r="B948" s="38"/>
      <c r="C948" s="38"/>
      <c r="D948" s="38"/>
      <c r="E948" s="32"/>
      <c r="F948" s="32"/>
      <c r="G948" s="32"/>
      <c r="H948" s="32"/>
      <c r="I948" s="32"/>
      <c r="J948" s="32"/>
      <c r="K948" s="29"/>
      <c r="L948" s="29"/>
      <c r="M948" s="29"/>
      <c r="N948" s="29"/>
      <c r="O948" s="38"/>
      <c r="P948" s="3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</row>
    <row r="949" spans="1:31">
      <c r="A949" s="38"/>
      <c r="B949" s="38"/>
      <c r="C949" s="38"/>
      <c r="D949" s="38"/>
      <c r="E949" s="32"/>
      <c r="F949" s="32"/>
      <c r="G949" s="32"/>
      <c r="H949" s="32"/>
      <c r="I949" s="32"/>
      <c r="J949" s="32"/>
      <c r="K949" s="29"/>
      <c r="L949" s="29"/>
      <c r="M949" s="29"/>
      <c r="N949" s="29"/>
      <c r="O949" s="38"/>
      <c r="P949" s="3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</row>
    <row r="950" spans="1:31">
      <c r="A950" s="38"/>
      <c r="B950" s="38"/>
      <c r="C950" s="38"/>
      <c r="D950" s="38"/>
      <c r="E950" s="32"/>
      <c r="F950" s="32"/>
      <c r="G950" s="32"/>
      <c r="H950" s="32"/>
      <c r="I950" s="32"/>
      <c r="J950" s="32"/>
      <c r="K950" s="29"/>
      <c r="L950" s="29"/>
      <c r="M950" s="29"/>
      <c r="N950" s="29"/>
      <c r="O950" s="38"/>
      <c r="P950" s="3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</row>
    <row r="951" spans="1:31">
      <c r="A951" s="38"/>
      <c r="B951" s="38"/>
      <c r="C951" s="38"/>
      <c r="D951" s="38"/>
      <c r="E951" s="32"/>
      <c r="F951" s="32"/>
      <c r="G951" s="32"/>
      <c r="H951" s="32"/>
      <c r="I951" s="32"/>
      <c r="J951" s="32"/>
      <c r="K951" s="29"/>
      <c r="L951" s="29"/>
      <c r="M951" s="29"/>
      <c r="N951" s="29"/>
      <c r="O951" s="38"/>
      <c r="P951" s="3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</row>
    <row r="952" spans="1:31">
      <c r="A952" s="38"/>
      <c r="B952" s="38"/>
      <c r="C952" s="38"/>
      <c r="D952" s="38"/>
      <c r="E952" s="32"/>
      <c r="F952" s="32"/>
      <c r="G952" s="32"/>
      <c r="H952" s="32"/>
      <c r="I952" s="32"/>
      <c r="J952" s="32"/>
      <c r="K952" s="29"/>
      <c r="L952" s="29"/>
      <c r="M952" s="29"/>
      <c r="N952" s="29"/>
      <c r="O952" s="38"/>
      <c r="P952" s="3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</row>
    <row r="953" spans="1:31">
      <c r="A953" s="38"/>
      <c r="B953" s="38"/>
      <c r="C953" s="38"/>
      <c r="D953" s="38"/>
      <c r="E953" s="32"/>
      <c r="F953" s="32"/>
      <c r="G953" s="32"/>
      <c r="H953" s="32"/>
      <c r="I953" s="32"/>
      <c r="J953" s="32"/>
      <c r="K953" s="29"/>
      <c r="L953" s="29"/>
      <c r="M953" s="29"/>
      <c r="N953" s="29"/>
      <c r="O953" s="38"/>
      <c r="P953" s="3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</row>
    <row r="954" spans="1:31">
      <c r="A954" s="38"/>
      <c r="B954" s="38"/>
      <c r="C954" s="38"/>
      <c r="D954" s="38"/>
      <c r="E954" s="32"/>
      <c r="F954" s="32"/>
      <c r="G954" s="32"/>
      <c r="H954" s="32"/>
      <c r="I954" s="32"/>
      <c r="J954" s="32"/>
      <c r="K954" s="29"/>
      <c r="L954" s="29"/>
      <c r="M954" s="29"/>
      <c r="N954" s="29"/>
      <c r="O954" s="38"/>
      <c r="P954" s="3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</row>
    <row r="955" spans="1:31">
      <c r="A955" s="38"/>
      <c r="B955" s="38"/>
      <c r="C955" s="38"/>
      <c r="D955" s="38"/>
      <c r="E955" s="32"/>
      <c r="F955" s="32"/>
      <c r="G955" s="32"/>
      <c r="H955" s="32"/>
      <c r="I955" s="32"/>
      <c r="J955" s="32"/>
      <c r="K955" s="29"/>
      <c r="L955" s="29"/>
      <c r="M955" s="29"/>
      <c r="N955" s="29"/>
      <c r="O955" s="38"/>
      <c r="P955" s="3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</row>
    <row r="956" spans="1:31">
      <c r="A956" s="38"/>
      <c r="B956" s="38"/>
      <c r="C956" s="38"/>
      <c r="D956" s="38"/>
      <c r="E956" s="32"/>
      <c r="F956" s="32"/>
      <c r="G956" s="32"/>
      <c r="H956" s="32"/>
      <c r="I956" s="32"/>
      <c r="J956" s="32"/>
      <c r="K956" s="29"/>
      <c r="L956" s="29"/>
      <c r="M956" s="29"/>
      <c r="N956" s="29"/>
      <c r="O956" s="38"/>
      <c r="P956" s="3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</row>
    <row r="957" spans="1:31">
      <c r="A957" s="38"/>
      <c r="B957" s="38"/>
      <c r="C957" s="38"/>
      <c r="D957" s="38"/>
      <c r="E957" s="32"/>
      <c r="F957" s="32"/>
      <c r="G957" s="32"/>
      <c r="H957" s="32"/>
      <c r="I957" s="32"/>
      <c r="J957" s="32"/>
      <c r="K957" s="29"/>
      <c r="L957" s="29"/>
      <c r="M957" s="29"/>
      <c r="N957" s="29"/>
      <c r="O957" s="38"/>
      <c r="P957" s="3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</row>
    <row r="958" spans="1:31">
      <c r="A958" s="38"/>
      <c r="B958" s="38"/>
      <c r="C958" s="38"/>
      <c r="D958" s="38"/>
      <c r="E958" s="32"/>
      <c r="F958" s="32"/>
      <c r="G958" s="32"/>
      <c r="H958" s="32"/>
      <c r="I958" s="32"/>
      <c r="J958" s="32"/>
      <c r="K958" s="29"/>
      <c r="L958" s="29"/>
      <c r="M958" s="29"/>
      <c r="N958" s="29"/>
      <c r="O958" s="38"/>
      <c r="P958" s="3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</row>
    <row r="959" spans="1:31">
      <c r="A959" s="38"/>
      <c r="B959" s="38"/>
      <c r="C959" s="38"/>
      <c r="D959" s="38"/>
      <c r="E959" s="32"/>
      <c r="F959" s="32"/>
      <c r="G959" s="32"/>
      <c r="H959" s="32"/>
      <c r="I959" s="32"/>
      <c r="J959" s="32"/>
      <c r="K959" s="29"/>
      <c r="L959" s="29"/>
      <c r="M959" s="29"/>
      <c r="N959" s="29"/>
      <c r="O959" s="38"/>
      <c r="P959" s="3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</row>
    <row r="960" spans="1:31">
      <c r="A960" s="38"/>
      <c r="B960" s="38"/>
      <c r="C960" s="38"/>
      <c r="D960" s="38"/>
      <c r="E960" s="32"/>
      <c r="F960" s="32"/>
      <c r="G960" s="32"/>
      <c r="H960" s="32"/>
      <c r="I960" s="32"/>
      <c r="J960" s="32"/>
      <c r="K960" s="29"/>
      <c r="L960" s="29"/>
      <c r="M960" s="29"/>
      <c r="N960" s="29"/>
      <c r="O960" s="38"/>
      <c r="P960" s="3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</row>
    <row r="961" spans="1:31">
      <c r="A961" s="38"/>
      <c r="B961" s="38"/>
      <c r="C961" s="38"/>
      <c r="D961" s="38"/>
      <c r="E961" s="32"/>
      <c r="F961" s="32"/>
      <c r="G961" s="32"/>
      <c r="H961" s="32"/>
      <c r="I961" s="32"/>
      <c r="J961" s="32"/>
      <c r="K961" s="29"/>
      <c r="L961" s="29"/>
      <c r="M961" s="29"/>
      <c r="N961" s="29"/>
      <c r="O961" s="38"/>
      <c r="P961" s="3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</row>
    <row r="962" spans="1:31">
      <c r="A962" s="38"/>
      <c r="B962" s="38"/>
      <c r="C962" s="38"/>
      <c r="D962" s="38"/>
      <c r="E962" s="32"/>
      <c r="F962" s="32"/>
      <c r="G962" s="32"/>
      <c r="H962" s="32"/>
      <c r="I962" s="32"/>
      <c r="J962" s="32"/>
      <c r="K962" s="29"/>
      <c r="L962" s="29"/>
      <c r="M962" s="29"/>
      <c r="N962" s="29"/>
      <c r="O962" s="38"/>
      <c r="P962" s="3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</row>
    <row r="963" spans="1:31">
      <c r="A963" s="38"/>
      <c r="B963" s="38"/>
      <c r="C963" s="38"/>
      <c r="D963" s="38"/>
      <c r="E963" s="32"/>
      <c r="F963" s="32"/>
      <c r="G963" s="32"/>
      <c r="H963" s="32"/>
      <c r="I963" s="32"/>
      <c r="J963" s="32"/>
      <c r="K963" s="29"/>
      <c r="L963" s="29"/>
      <c r="M963" s="29"/>
      <c r="N963" s="29"/>
      <c r="O963" s="38"/>
      <c r="P963" s="3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</row>
    <row r="964" spans="1:31">
      <c r="A964" s="38"/>
      <c r="B964" s="38"/>
      <c r="C964" s="38"/>
      <c r="D964" s="38"/>
      <c r="E964" s="32"/>
      <c r="F964" s="32"/>
      <c r="G964" s="32"/>
      <c r="H964" s="32"/>
      <c r="I964" s="32"/>
      <c r="J964" s="32"/>
      <c r="K964" s="29"/>
      <c r="L964" s="29"/>
      <c r="M964" s="29"/>
      <c r="N964" s="29"/>
      <c r="O964" s="38"/>
      <c r="P964" s="3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</row>
    <row r="965" spans="1:31">
      <c r="A965" s="38"/>
      <c r="B965" s="38"/>
      <c r="C965" s="38"/>
      <c r="D965" s="38"/>
      <c r="E965" s="32"/>
      <c r="F965" s="32"/>
      <c r="G965" s="32"/>
      <c r="H965" s="32"/>
      <c r="I965" s="32"/>
      <c r="J965" s="32"/>
      <c r="K965" s="29"/>
      <c r="L965" s="29"/>
      <c r="M965" s="29"/>
      <c r="N965" s="29"/>
      <c r="O965" s="38"/>
      <c r="P965" s="3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</row>
    <row r="966" spans="1:31">
      <c r="A966" s="38"/>
      <c r="B966" s="38"/>
      <c r="C966" s="38"/>
      <c r="D966" s="38"/>
      <c r="E966" s="32"/>
      <c r="F966" s="32"/>
      <c r="G966" s="32"/>
      <c r="H966" s="32"/>
      <c r="I966" s="32"/>
      <c r="J966" s="32"/>
      <c r="K966" s="29"/>
      <c r="L966" s="29"/>
      <c r="M966" s="29"/>
      <c r="N966" s="29"/>
      <c r="O966" s="38"/>
      <c r="P966" s="3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</row>
    <row r="967" spans="1:31">
      <c r="A967" s="38"/>
      <c r="B967" s="38"/>
      <c r="C967" s="38"/>
      <c r="D967" s="38"/>
      <c r="E967" s="32"/>
      <c r="F967" s="32"/>
      <c r="G967" s="32"/>
      <c r="H967" s="32"/>
      <c r="I967" s="32"/>
      <c r="J967" s="32"/>
      <c r="K967" s="29"/>
      <c r="L967" s="29"/>
      <c r="M967" s="29"/>
      <c r="N967" s="29"/>
      <c r="O967" s="38"/>
      <c r="P967" s="3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</row>
    <row r="968" spans="1:31">
      <c r="A968" s="38"/>
      <c r="B968" s="38"/>
      <c r="C968" s="38"/>
      <c r="D968" s="38"/>
      <c r="E968" s="32"/>
      <c r="F968" s="32"/>
      <c r="G968" s="32"/>
      <c r="H968" s="32"/>
      <c r="I968" s="32"/>
      <c r="J968" s="32"/>
      <c r="K968" s="29"/>
      <c r="L968" s="29"/>
      <c r="M968" s="29"/>
      <c r="N968" s="29"/>
      <c r="O968" s="38"/>
      <c r="P968" s="3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</row>
    <row r="969" spans="1:31">
      <c r="A969" s="38"/>
      <c r="B969" s="38"/>
      <c r="C969" s="38"/>
      <c r="D969" s="38"/>
      <c r="E969" s="32"/>
      <c r="F969" s="32"/>
      <c r="G969" s="32"/>
      <c r="H969" s="32"/>
      <c r="I969" s="32"/>
      <c r="J969" s="32"/>
      <c r="K969" s="29"/>
      <c r="L969" s="29"/>
      <c r="M969" s="29"/>
      <c r="N969" s="29"/>
      <c r="O969" s="38"/>
      <c r="P969" s="3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</row>
    <row r="970" spans="1:31">
      <c r="A970" s="38"/>
      <c r="B970" s="38"/>
      <c r="C970" s="38"/>
      <c r="D970" s="38"/>
      <c r="E970" s="32"/>
      <c r="F970" s="32"/>
      <c r="G970" s="32"/>
      <c r="H970" s="32"/>
      <c r="I970" s="32"/>
      <c r="J970" s="32"/>
      <c r="K970" s="29"/>
      <c r="L970" s="29"/>
      <c r="M970" s="29"/>
      <c r="N970" s="29"/>
      <c r="O970" s="38"/>
      <c r="P970" s="3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</row>
    <row r="971" spans="1:31">
      <c r="A971" s="38"/>
      <c r="B971" s="38"/>
      <c r="C971" s="38"/>
      <c r="D971" s="38"/>
      <c r="E971" s="32"/>
      <c r="F971" s="32"/>
      <c r="G971" s="32"/>
      <c r="H971" s="32"/>
      <c r="I971" s="32"/>
      <c r="J971" s="32"/>
      <c r="K971" s="29"/>
      <c r="L971" s="29"/>
      <c r="M971" s="29"/>
      <c r="N971" s="29"/>
      <c r="O971" s="38"/>
      <c r="P971" s="3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</row>
    <row r="972" spans="1:31">
      <c r="A972" s="38"/>
      <c r="B972" s="38"/>
      <c r="C972" s="38"/>
      <c r="D972" s="38"/>
      <c r="E972" s="32"/>
      <c r="F972" s="32"/>
      <c r="G972" s="32"/>
      <c r="H972" s="32"/>
      <c r="I972" s="32"/>
      <c r="J972" s="32"/>
      <c r="K972" s="29"/>
      <c r="L972" s="29"/>
      <c r="M972" s="29"/>
      <c r="N972" s="29"/>
      <c r="O972" s="38"/>
      <c r="P972" s="3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</row>
    <row r="973" spans="1:31">
      <c r="A973" s="38"/>
      <c r="B973" s="38"/>
      <c r="C973" s="38"/>
      <c r="D973" s="38"/>
      <c r="E973" s="32"/>
      <c r="F973" s="32"/>
      <c r="G973" s="32"/>
      <c r="H973" s="32"/>
      <c r="I973" s="32"/>
      <c r="J973" s="32"/>
      <c r="K973" s="29"/>
      <c r="L973" s="29"/>
      <c r="M973" s="29"/>
      <c r="N973" s="29"/>
      <c r="O973" s="38"/>
      <c r="P973" s="3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</row>
    <row r="974" spans="1:31">
      <c r="A974" s="38"/>
      <c r="B974" s="38"/>
      <c r="C974" s="38"/>
      <c r="D974" s="38"/>
      <c r="E974" s="32"/>
      <c r="F974" s="32"/>
      <c r="G974" s="32"/>
      <c r="H974" s="32"/>
      <c r="I974" s="32"/>
      <c r="J974" s="32"/>
      <c r="K974" s="29"/>
      <c r="L974" s="29"/>
      <c r="M974" s="29"/>
      <c r="N974" s="29"/>
      <c r="O974" s="38"/>
      <c r="P974" s="3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</row>
    <row r="975" spans="1:31">
      <c r="A975" s="38"/>
      <c r="B975" s="38"/>
      <c r="C975" s="38"/>
      <c r="D975" s="38"/>
      <c r="E975" s="32"/>
      <c r="F975" s="32"/>
      <c r="G975" s="32"/>
      <c r="H975" s="32"/>
      <c r="I975" s="32"/>
      <c r="J975" s="32"/>
      <c r="K975" s="29"/>
      <c r="L975" s="29"/>
      <c r="M975" s="29"/>
      <c r="N975" s="29"/>
      <c r="O975" s="38"/>
      <c r="P975" s="3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</row>
    <row r="976" spans="1:31">
      <c r="A976" s="38"/>
      <c r="B976" s="38"/>
      <c r="C976" s="38"/>
      <c r="D976" s="38"/>
      <c r="E976" s="32"/>
      <c r="F976" s="32"/>
      <c r="G976" s="32"/>
      <c r="H976" s="32"/>
      <c r="I976" s="32"/>
      <c r="J976" s="32"/>
      <c r="K976" s="29"/>
      <c r="L976" s="29"/>
      <c r="M976" s="29"/>
      <c r="N976" s="29"/>
      <c r="O976" s="38"/>
      <c r="P976" s="3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</row>
    <row r="977" spans="1:31">
      <c r="A977" s="38"/>
      <c r="B977" s="38"/>
      <c r="C977" s="38"/>
      <c r="D977" s="38"/>
      <c r="E977" s="32"/>
      <c r="F977" s="32"/>
      <c r="G977" s="32"/>
      <c r="H977" s="32"/>
      <c r="I977" s="32"/>
      <c r="J977" s="32"/>
      <c r="K977" s="29"/>
      <c r="L977" s="29"/>
      <c r="M977" s="29"/>
      <c r="N977" s="29"/>
      <c r="O977" s="38"/>
      <c r="P977" s="3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</row>
    <row r="978" spans="1:31">
      <c r="A978" s="38"/>
      <c r="B978" s="38"/>
      <c r="C978" s="38"/>
      <c r="D978" s="38"/>
      <c r="E978" s="32"/>
      <c r="F978" s="32"/>
      <c r="G978" s="32"/>
      <c r="H978" s="32"/>
      <c r="I978" s="32"/>
      <c r="J978" s="32"/>
      <c r="K978" s="29"/>
      <c r="L978" s="29"/>
      <c r="M978" s="29"/>
      <c r="N978" s="29"/>
      <c r="O978" s="38"/>
      <c r="P978" s="3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</row>
    <row r="979" spans="1:31">
      <c r="A979" s="38"/>
      <c r="B979" s="38"/>
      <c r="C979" s="38"/>
      <c r="D979" s="38"/>
      <c r="E979" s="32"/>
      <c r="F979" s="32"/>
      <c r="G979" s="32"/>
      <c r="H979" s="32"/>
      <c r="I979" s="32"/>
      <c r="J979" s="32"/>
      <c r="K979" s="29"/>
      <c r="L979" s="29"/>
      <c r="M979" s="29"/>
      <c r="N979" s="29"/>
      <c r="O979" s="38"/>
      <c r="P979" s="3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</row>
    <row r="980" spans="1:31">
      <c r="A980" s="38"/>
      <c r="B980" s="38"/>
      <c r="C980" s="38"/>
      <c r="D980" s="38"/>
      <c r="E980" s="32"/>
      <c r="F980" s="32"/>
      <c r="G980" s="32"/>
      <c r="H980" s="32"/>
      <c r="I980" s="32"/>
      <c r="J980" s="32"/>
      <c r="K980" s="29"/>
      <c r="L980" s="29"/>
      <c r="M980" s="29"/>
      <c r="N980" s="29"/>
      <c r="O980" s="38"/>
      <c r="P980" s="3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</row>
    <row r="981" spans="1:31">
      <c r="A981" s="38"/>
      <c r="B981" s="38"/>
      <c r="C981" s="38"/>
      <c r="D981" s="38"/>
      <c r="E981" s="32"/>
      <c r="F981" s="32"/>
      <c r="G981" s="32"/>
      <c r="H981" s="32"/>
      <c r="I981" s="32"/>
      <c r="J981" s="32"/>
      <c r="K981" s="29"/>
      <c r="L981" s="29"/>
      <c r="M981" s="29"/>
      <c r="N981" s="29"/>
      <c r="O981" s="38"/>
      <c r="P981" s="3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</row>
    <row r="982" spans="1:31">
      <c r="A982" s="38"/>
      <c r="B982" s="38"/>
      <c r="C982" s="38"/>
      <c r="D982" s="38"/>
      <c r="E982" s="32"/>
      <c r="F982" s="32"/>
      <c r="G982" s="32"/>
      <c r="H982" s="32"/>
      <c r="I982" s="32"/>
      <c r="J982" s="32"/>
      <c r="K982" s="29"/>
      <c r="L982" s="29"/>
      <c r="M982" s="29"/>
      <c r="N982" s="29"/>
      <c r="O982" s="38"/>
      <c r="P982" s="3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</row>
    <row r="983" spans="1:31">
      <c r="A983" s="38"/>
      <c r="B983" s="38"/>
      <c r="C983" s="38"/>
      <c r="D983" s="38"/>
      <c r="E983" s="32"/>
      <c r="F983" s="32"/>
      <c r="G983" s="32"/>
      <c r="H983" s="32"/>
      <c r="I983" s="32"/>
      <c r="J983" s="32"/>
      <c r="K983" s="29"/>
      <c r="L983" s="29"/>
      <c r="M983" s="29"/>
      <c r="N983" s="29"/>
      <c r="O983" s="38"/>
      <c r="P983" s="3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</row>
    <row r="984" spans="1:31">
      <c r="A984" s="38"/>
      <c r="B984" s="38"/>
      <c r="C984" s="38"/>
      <c r="D984" s="38"/>
      <c r="E984" s="32"/>
      <c r="F984" s="32"/>
      <c r="G984" s="32"/>
      <c r="H984" s="32"/>
      <c r="I984" s="32"/>
      <c r="J984" s="32"/>
      <c r="K984" s="29"/>
      <c r="L984" s="29"/>
      <c r="M984" s="29"/>
      <c r="N984" s="29"/>
      <c r="O984" s="38"/>
      <c r="P984" s="3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</row>
    <row r="985" spans="1:31">
      <c r="A985" s="38"/>
      <c r="B985" s="38"/>
      <c r="C985" s="38"/>
      <c r="D985" s="38"/>
      <c r="E985" s="32"/>
      <c r="F985" s="32"/>
      <c r="G985" s="32"/>
      <c r="H985" s="32"/>
      <c r="I985" s="32"/>
      <c r="J985" s="32"/>
      <c r="K985" s="29"/>
      <c r="L985" s="29"/>
      <c r="M985" s="29"/>
      <c r="N985" s="29"/>
      <c r="O985" s="38"/>
      <c r="P985" s="3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</row>
    <row r="986" spans="1:31">
      <c r="A986" s="38"/>
      <c r="B986" s="38"/>
      <c r="C986" s="38"/>
      <c r="D986" s="38"/>
      <c r="E986" s="32"/>
      <c r="F986" s="32"/>
      <c r="G986" s="32"/>
      <c r="H986" s="32"/>
      <c r="I986" s="32"/>
      <c r="J986" s="32"/>
      <c r="K986" s="29"/>
      <c r="L986" s="29"/>
      <c r="M986" s="29"/>
      <c r="N986" s="29"/>
      <c r="O986" s="38"/>
      <c r="P986" s="3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</row>
    <row r="987" spans="1:31">
      <c r="A987" s="38"/>
      <c r="B987" s="38"/>
      <c r="C987" s="38"/>
      <c r="D987" s="38"/>
      <c r="E987" s="32"/>
      <c r="F987" s="32"/>
      <c r="G987" s="32"/>
      <c r="H987" s="32"/>
      <c r="I987" s="32"/>
      <c r="J987" s="32"/>
      <c r="K987" s="29"/>
      <c r="L987" s="29"/>
      <c r="M987" s="29"/>
      <c r="N987" s="29"/>
      <c r="O987" s="38"/>
      <c r="P987" s="3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</row>
    <row r="988" spans="1:31">
      <c r="A988" s="38"/>
      <c r="B988" s="38"/>
      <c r="C988" s="38"/>
      <c r="D988" s="38"/>
      <c r="E988" s="32"/>
      <c r="F988" s="32"/>
      <c r="G988" s="32"/>
      <c r="H988" s="32"/>
      <c r="I988" s="32"/>
      <c r="J988" s="32"/>
      <c r="K988" s="29"/>
      <c r="L988" s="29"/>
      <c r="M988" s="29"/>
      <c r="N988" s="29"/>
      <c r="O988" s="38"/>
      <c r="P988" s="3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</row>
    <row r="989" spans="1:31">
      <c r="A989" s="38"/>
      <c r="B989" s="38"/>
      <c r="C989" s="38"/>
      <c r="D989" s="38"/>
      <c r="E989" s="32"/>
      <c r="F989" s="32"/>
      <c r="G989" s="32"/>
      <c r="H989" s="32"/>
      <c r="I989" s="32"/>
      <c r="J989" s="32"/>
      <c r="K989" s="29"/>
      <c r="L989" s="29"/>
      <c r="M989" s="29"/>
      <c r="N989" s="29"/>
      <c r="O989" s="38"/>
      <c r="P989" s="3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</row>
    <row r="990" spans="1:31">
      <c r="A990" s="38"/>
      <c r="B990" s="38"/>
      <c r="C990" s="38"/>
      <c r="D990" s="38"/>
      <c r="E990" s="32"/>
      <c r="F990" s="32"/>
      <c r="G990" s="32"/>
      <c r="H990" s="32"/>
      <c r="I990" s="32"/>
      <c r="J990" s="32"/>
      <c r="K990" s="29"/>
      <c r="L990" s="29"/>
      <c r="M990" s="29"/>
      <c r="N990" s="29"/>
      <c r="O990" s="38"/>
      <c r="P990" s="3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</row>
    <row r="991" spans="1:31">
      <c r="A991" s="38"/>
      <c r="B991" s="38"/>
      <c r="C991" s="38"/>
      <c r="D991" s="38"/>
      <c r="E991" s="32"/>
      <c r="F991" s="32"/>
      <c r="G991" s="32"/>
      <c r="H991" s="32"/>
      <c r="I991" s="32"/>
      <c r="J991" s="32"/>
      <c r="K991" s="29"/>
      <c r="L991" s="29"/>
      <c r="M991" s="29"/>
      <c r="N991" s="29"/>
      <c r="O991" s="38"/>
      <c r="P991" s="3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</row>
    <row r="992" spans="1:31">
      <c r="A992" s="38"/>
      <c r="B992" s="38"/>
      <c r="C992" s="38"/>
      <c r="D992" s="38"/>
      <c r="E992" s="32"/>
      <c r="F992" s="32"/>
      <c r="G992" s="32"/>
      <c r="H992" s="32"/>
      <c r="I992" s="32"/>
      <c r="J992" s="32"/>
      <c r="K992" s="29"/>
      <c r="L992" s="29"/>
      <c r="M992" s="29"/>
      <c r="N992" s="29"/>
      <c r="O992" s="38"/>
      <c r="P992" s="3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</row>
    <row r="993" spans="1:31">
      <c r="A993" s="38"/>
      <c r="B993" s="38"/>
      <c r="C993" s="38"/>
      <c r="D993" s="38"/>
      <c r="E993" s="32"/>
      <c r="F993" s="32"/>
      <c r="G993" s="32"/>
      <c r="H993" s="32"/>
      <c r="I993" s="32"/>
      <c r="J993" s="32"/>
      <c r="K993" s="29"/>
      <c r="L993" s="29"/>
      <c r="M993" s="29"/>
      <c r="N993" s="29"/>
      <c r="O993" s="38"/>
      <c r="P993" s="3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</row>
    <row r="994" spans="1:31">
      <c r="A994" s="38"/>
      <c r="B994" s="38"/>
      <c r="C994" s="38"/>
      <c r="D994" s="38"/>
      <c r="E994" s="32"/>
      <c r="F994" s="32"/>
      <c r="G994" s="32"/>
      <c r="H994" s="32"/>
      <c r="I994" s="32"/>
      <c r="J994" s="32"/>
      <c r="K994" s="29"/>
      <c r="L994" s="29"/>
      <c r="M994" s="29"/>
      <c r="N994" s="29"/>
      <c r="O994" s="38"/>
      <c r="P994" s="3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</row>
    <row r="995" spans="1:31">
      <c r="A995" s="38"/>
      <c r="B995" s="38"/>
      <c r="C995" s="38"/>
      <c r="D995" s="38"/>
      <c r="E995" s="32"/>
      <c r="F995" s="32"/>
      <c r="G995" s="32"/>
      <c r="H995" s="32"/>
      <c r="I995" s="32"/>
      <c r="J995" s="32"/>
      <c r="K995" s="29"/>
      <c r="L995" s="29"/>
      <c r="M995" s="29"/>
      <c r="N995" s="29"/>
      <c r="O995" s="38"/>
      <c r="P995" s="3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</row>
    <row r="996" spans="1:31">
      <c r="A996" s="38"/>
      <c r="B996" s="38"/>
      <c r="C996" s="38"/>
      <c r="D996" s="38"/>
      <c r="E996" s="32"/>
      <c r="F996" s="32"/>
      <c r="G996" s="32"/>
      <c r="H996" s="32"/>
      <c r="I996" s="32"/>
      <c r="J996" s="32"/>
      <c r="K996" s="29"/>
      <c r="L996" s="29"/>
      <c r="M996" s="29"/>
      <c r="N996" s="29"/>
      <c r="O996" s="38"/>
      <c r="P996" s="3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</row>
    <row r="997" spans="1:31">
      <c r="A997" s="38"/>
      <c r="B997" s="38"/>
      <c r="C997" s="38"/>
      <c r="D997" s="38"/>
      <c r="E997" s="32"/>
      <c r="F997" s="32"/>
      <c r="G997" s="32"/>
      <c r="H997" s="32"/>
      <c r="I997" s="32"/>
      <c r="J997" s="32"/>
      <c r="K997" s="29"/>
      <c r="L997" s="29"/>
      <c r="M997" s="29"/>
      <c r="N997" s="29"/>
      <c r="O997" s="38"/>
      <c r="P997" s="3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</row>
    <row r="998" spans="1:31">
      <c r="A998" s="38"/>
      <c r="B998" s="38"/>
      <c r="C998" s="38"/>
      <c r="D998" s="38"/>
      <c r="E998" s="32"/>
      <c r="F998" s="32"/>
      <c r="G998" s="32"/>
      <c r="H998" s="32"/>
      <c r="I998" s="32"/>
      <c r="J998" s="32"/>
      <c r="K998" s="29"/>
      <c r="L998" s="29"/>
      <c r="M998" s="29"/>
      <c r="N998" s="29"/>
      <c r="O998" s="38"/>
      <c r="P998" s="3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</row>
    <row r="999" spans="1:31">
      <c r="A999" s="38"/>
      <c r="B999" s="38"/>
      <c r="C999" s="38"/>
      <c r="D999" s="38"/>
      <c r="E999" s="32"/>
      <c r="F999" s="32"/>
      <c r="G999" s="32"/>
      <c r="H999" s="32"/>
      <c r="I999" s="32"/>
      <c r="J999" s="32"/>
      <c r="K999" s="29"/>
      <c r="L999" s="29"/>
      <c r="M999" s="29"/>
      <c r="N999" s="29"/>
      <c r="O999" s="38"/>
      <c r="P999" s="3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</row>
    <row r="1000" spans="1:31">
      <c r="A1000" s="38"/>
      <c r="B1000" s="38"/>
      <c r="C1000" s="38"/>
      <c r="D1000" s="38"/>
      <c r="E1000" s="32"/>
      <c r="F1000" s="32"/>
      <c r="G1000" s="32"/>
      <c r="H1000" s="32"/>
      <c r="I1000" s="32"/>
      <c r="J1000" s="32"/>
      <c r="K1000" s="29"/>
      <c r="L1000" s="29"/>
      <c r="M1000" s="29"/>
      <c r="N1000" s="29"/>
      <c r="O1000" s="38"/>
      <c r="P1000" s="3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</row>
    <row r="1001" spans="1:31">
      <c r="A1001" s="38"/>
      <c r="B1001" s="38"/>
      <c r="C1001" s="38"/>
      <c r="D1001" s="38"/>
      <c r="E1001" s="32"/>
      <c r="F1001" s="32"/>
      <c r="G1001" s="32"/>
      <c r="H1001" s="32"/>
      <c r="I1001" s="32"/>
      <c r="J1001" s="32"/>
      <c r="K1001" s="29"/>
      <c r="L1001" s="29"/>
      <c r="M1001" s="29"/>
      <c r="N1001" s="29"/>
      <c r="O1001" s="38"/>
      <c r="P1001" s="3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</row>
    <row r="1002" spans="1:31">
      <c r="A1002" s="38"/>
      <c r="B1002" s="38"/>
      <c r="C1002" s="38"/>
      <c r="D1002" s="38"/>
      <c r="E1002" s="32"/>
      <c r="F1002" s="32"/>
      <c r="G1002" s="32"/>
      <c r="H1002" s="32"/>
      <c r="I1002" s="32"/>
      <c r="J1002" s="32"/>
      <c r="K1002" s="29"/>
      <c r="L1002" s="29"/>
      <c r="M1002" s="29"/>
      <c r="N1002" s="29"/>
      <c r="O1002" s="38"/>
      <c r="P1002" s="3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</row>
    <row r="1003" spans="1:31">
      <c r="A1003" s="38"/>
      <c r="B1003" s="38"/>
      <c r="C1003" s="38"/>
      <c r="D1003" s="38"/>
      <c r="E1003" s="32"/>
      <c r="F1003" s="32"/>
      <c r="G1003" s="32"/>
      <c r="H1003" s="32"/>
      <c r="I1003" s="32"/>
      <c r="J1003" s="32"/>
      <c r="K1003" s="29"/>
      <c r="L1003" s="29"/>
      <c r="M1003" s="29"/>
      <c r="N1003" s="29"/>
      <c r="O1003" s="38"/>
      <c r="P1003" s="3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</row>
    <row r="1004" spans="1:31">
      <c r="A1004" s="38"/>
      <c r="B1004" s="38"/>
      <c r="C1004" s="38"/>
      <c r="D1004" s="38"/>
      <c r="E1004" s="32"/>
      <c r="F1004" s="32"/>
      <c r="G1004" s="32"/>
      <c r="H1004" s="32"/>
      <c r="I1004" s="32"/>
      <c r="J1004" s="32"/>
      <c r="K1004" s="29"/>
      <c r="L1004" s="29"/>
      <c r="M1004" s="29"/>
      <c r="N1004" s="29"/>
      <c r="O1004" s="38"/>
      <c r="P1004" s="3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</row>
  </sheetData>
  <phoneticPr fontId="32" type="noConversion"/>
  <hyperlinks>
    <hyperlink ref="K2" r:id="rId1" xr:uid="{00000000-0004-0000-0200-000000000000}"/>
    <hyperlink ref="K3" r:id="rId2" xr:uid="{00000000-0004-0000-0200-000001000000}"/>
    <hyperlink ref="K4" r:id="rId3" xr:uid="{00000000-0004-0000-0200-000002000000}"/>
    <hyperlink ref="K5" r:id="rId4" xr:uid="{00000000-0004-0000-0200-000003000000}"/>
    <hyperlink ref="K6" r:id="rId5" xr:uid="{00000000-0004-0000-0200-000004000000}"/>
    <hyperlink ref="K7" r:id="rId6" xr:uid="{00000000-0004-0000-0200-000005000000}"/>
    <hyperlink ref="K8" r:id="rId7" xr:uid="{00000000-0004-0000-0200-000006000000}"/>
    <hyperlink ref="K9" r:id="rId8" xr:uid="{00000000-0004-0000-0200-000007000000}"/>
    <hyperlink ref="K10" r:id="rId9" xr:uid="{00000000-0004-0000-0200-000008000000}"/>
    <hyperlink ref="K11" r:id="rId10" xr:uid="{00000000-0004-0000-0200-000009000000}"/>
    <hyperlink ref="K12" r:id="rId11" xr:uid="{00000000-0004-0000-0200-00000A000000}"/>
    <hyperlink ref="K13" r:id="rId12" xr:uid="{00000000-0004-0000-0200-00000B000000}"/>
    <hyperlink ref="K14" r:id="rId13" xr:uid="{00000000-0004-0000-0200-00000C000000}"/>
    <hyperlink ref="K15" r:id="rId14" xr:uid="{00000000-0004-0000-0200-00000D000000}"/>
    <hyperlink ref="K16" r:id="rId15" xr:uid="{00000000-0004-0000-0200-00000E000000}"/>
    <hyperlink ref="K17" r:id="rId16" xr:uid="{00000000-0004-0000-0200-00000F000000}"/>
    <hyperlink ref="K18" r:id="rId17" xr:uid="{00000000-0004-0000-0200-000010000000}"/>
    <hyperlink ref="K19" r:id="rId18" xr:uid="{00000000-0004-0000-0200-000011000000}"/>
    <hyperlink ref="K20" r:id="rId19" xr:uid="{00000000-0004-0000-0200-000012000000}"/>
    <hyperlink ref="K21" r:id="rId20" xr:uid="{00000000-0004-0000-0200-000013000000}"/>
    <hyperlink ref="K22" r:id="rId21" xr:uid="{00000000-0004-0000-0200-000014000000}"/>
    <hyperlink ref="K23" r:id="rId22" xr:uid="{00000000-0004-0000-0200-000015000000}"/>
    <hyperlink ref="D24" r:id="rId23" xr:uid="{00000000-0004-0000-0200-000016000000}"/>
    <hyperlink ref="K24" r:id="rId24" xr:uid="{00000000-0004-0000-0200-000017000000}"/>
    <hyperlink ref="K25" r:id="rId25" xr:uid="{00000000-0004-0000-0200-000018000000}"/>
    <hyperlink ref="K26" r:id="rId26" xr:uid="{00000000-0004-0000-0200-000019000000}"/>
    <hyperlink ref="K27" r:id="rId27" xr:uid="{00000000-0004-0000-0200-00001A000000}"/>
    <hyperlink ref="K28" r:id="rId28" xr:uid="{00000000-0004-0000-0200-00001B000000}"/>
    <hyperlink ref="K29" r:id="rId29" xr:uid="{00000000-0004-0000-0200-00001C000000}"/>
    <hyperlink ref="K30" r:id="rId30" xr:uid="{00000000-0004-0000-0200-00001D000000}"/>
    <hyperlink ref="K31" r:id="rId31" xr:uid="{00000000-0004-0000-0200-00001E000000}"/>
    <hyperlink ref="K32" r:id="rId32" xr:uid="{00000000-0004-0000-0200-00001F000000}"/>
    <hyperlink ref="K33" r:id="rId33" xr:uid="{00000000-0004-0000-0200-000020000000}"/>
    <hyperlink ref="K34" r:id="rId34" xr:uid="{00000000-0004-0000-0200-000021000000}"/>
    <hyperlink ref="K35" r:id="rId35" xr:uid="{00000000-0004-0000-0200-000022000000}"/>
    <hyperlink ref="K36" r:id="rId36" xr:uid="{00000000-0004-0000-0200-000023000000}"/>
    <hyperlink ref="K37" r:id="rId37" xr:uid="{00000000-0004-0000-0200-000024000000}"/>
    <hyperlink ref="K38" r:id="rId38" xr:uid="{00000000-0004-0000-0200-000025000000}"/>
    <hyperlink ref="K39" r:id="rId39" xr:uid="{00000000-0004-0000-0200-000026000000}"/>
    <hyperlink ref="K40" r:id="rId40" xr:uid="{00000000-0004-0000-0200-000027000000}"/>
    <hyperlink ref="K41" r:id="rId41" xr:uid="{00000000-0004-0000-0200-000028000000}"/>
    <hyperlink ref="K42" r:id="rId42" xr:uid="{00000000-0004-0000-0200-000029000000}"/>
    <hyperlink ref="K43" r:id="rId43" xr:uid="{00000000-0004-0000-0200-00002A000000}"/>
    <hyperlink ref="K44" r:id="rId44" xr:uid="{00000000-0004-0000-0200-00002B000000}"/>
    <hyperlink ref="K45" r:id="rId45" xr:uid="{00000000-0004-0000-0200-00002C000000}"/>
    <hyperlink ref="K46" r:id="rId46" xr:uid="{00000000-0004-0000-0200-00002D000000}"/>
    <hyperlink ref="K47" r:id="rId47" xr:uid="{00000000-0004-0000-0200-00002E000000}"/>
    <hyperlink ref="K48" r:id="rId48" xr:uid="{00000000-0004-0000-0200-00002F000000}"/>
    <hyperlink ref="K49" r:id="rId49" xr:uid="{00000000-0004-0000-0200-000030000000}"/>
    <hyperlink ref="K50" r:id="rId50" xr:uid="{00000000-0004-0000-0200-000031000000}"/>
    <hyperlink ref="K51" r:id="rId51" xr:uid="{00000000-0004-0000-0200-000032000000}"/>
    <hyperlink ref="K52" r:id="rId52" xr:uid="{00000000-0004-0000-0200-000033000000}"/>
    <hyperlink ref="K53" r:id="rId53" xr:uid="{00000000-0004-0000-0200-000034000000}"/>
    <hyperlink ref="K54" r:id="rId54" xr:uid="{00000000-0004-0000-0200-000035000000}"/>
    <hyperlink ref="K55" r:id="rId55" xr:uid="{00000000-0004-0000-0200-000036000000}"/>
    <hyperlink ref="K56" r:id="rId56" xr:uid="{00000000-0004-0000-0200-000037000000}"/>
    <hyperlink ref="K57" r:id="rId57" xr:uid="{00000000-0004-0000-0200-000038000000}"/>
    <hyperlink ref="K58" r:id="rId58" xr:uid="{00000000-0004-0000-0200-000039000000}"/>
    <hyperlink ref="K59" r:id="rId59" xr:uid="{00000000-0004-0000-0200-00003A000000}"/>
    <hyperlink ref="K60" r:id="rId60" xr:uid="{00000000-0004-0000-0200-00003B000000}"/>
    <hyperlink ref="K61" r:id="rId61" xr:uid="{00000000-0004-0000-0200-00003C000000}"/>
    <hyperlink ref="K62" r:id="rId62" xr:uid="{00000000-0004-0000-0200-00003D000000}"/>
    <hyperlink ref="K63" r:id="rId63" xr:uid="{00000000-0004-0000-0200-00003E000000}"/>
    <hyperlink ref="K64" r:id="rId64" xr:uid="{00000000-0004-0000-0200-00003F000000}"/>
    <hyperlink ref="K65" r:id="rId65" xr:uid="{00000000-0004-0000-0200-000040000000}"/>
    <hyperlink ref="K66" r:id="rId66" xr:uid="{00000000-0004-0000-0200-000041000000}"/>
    <hyperlink ref="K67" r:id="rId67" xr:uid="{00000000-0004-0000-0200-000042000000}"/>
    <hyperlink ref="K68" r:id="rId68" xr:uid="{00000000-0004-0000-0200-000043000000}"/>
    <hyperlink ref="K69" r:id="rId69" xr:uid="{00000000-0004-0000-0200-000044000000}"/>
    <hyperlink ref="K70" r:id="rId70" xr:uid="{00000000-0004-0000-0200-000045000000}"/>
    <hyperlink ref="K71" r:id="rId71" xr:uid="{00000000-0004-0000-0200-000046000000}"/>
    <hyperlink ref="K72" r:id="rId72" xr:uid="{00000000-0004-0000-0200-000047000000}"/>
    <hyperlink ref="K73" r:id="rId73" xr:uid="{00000000-0004-0000-0200-000048000000}"/>
    <hyperlink ref="K74" r:id="rId74" xr:uid="{00000000-0004-0000-0200-000049000000}"/>
    <hyperlink ref="K75" r:id="rId75" xr:uid="{00000000-0004-0000-0200-00004A000000}"/>
    <hyperlink ref="K76" r:id="rId76" xr:uid="{00000000-0004-0000-0200-00004B000000}"/>
    <hyperlink ref="K77" r:id="rId77" xr:uid="{00000000-0004-0000-0200-00004C000000}"/>
    <hyperlink ref="K78" r:id="rId78" xr:uid="{00000000-0004-0000-0200-00004D000000}"/>
    <hyperlink ref="K79" r:id="rId79" xr:uid="{00000000-0004-0000-0200-00004E000000}"/>
    <hyperlink ref="K80" r:id="rId80" xr:uid="{00000000-0004-0000-0200-00004F000000}"/>
    <hyperlink ref="K81" r:id="rId81" xr:uid="{00000000-0004-0000-0200-000050000000}"/>
    <hyperlink ref="K82" r:id="rId82" xr:uid="{00000000-0004-0000-0200-000051000000}"/>
    <hyperlink ref="K83" r:id="rId83" xr:uid="{00000000-0004-0000-0200-000052000000}"/>
    <hyperlink ref="K84" r:id="rId84" xr:uid="{00000000-0004-0000-0200-000053000000}"/>
    <hyperlink ref="K85" r:id="rId85" xr:uid="{00000000-0004-0000-0200-000054000000}"/>
    <hyperlink ref="K86" r:id="rId86" xr:uid="{00000000-0004-0000-0200-000055000000}"/>
    <hyperlink ref="K87" r:id="rId87" xr:uid="{00000000-0004-0000-0200-000056000000}"/>
    <hyperlink ref="K88" r:id="rId88" xr:uid="{00000000-0004-0000-0200-000057000000}"/>
    <hyperlink ref="K89" r:id="rId89" xr:uid="{00000000-0004-0000-0200-000058000000}"/>
    <hyperlink ref="K90" r:id="rId90" xr:uid="{00000000-0004-0000-0200-000059000000}"/>
    <hyperlink ref="K91" r:id="rId91" xr:uid="{00000000-0004-0000-0200-00005A000000}"/>
    <hyperlink ref="K92" r:id="rId92" xr:uid="{00000000-0004-0000-0200-00005B000000}"/>
    <hyperlink ref="K93" r:id="rId93" xr:uid="{00000000-0004-0000-0200-00005C000000}"/>
    <hyperlink ref="K94" r:id="rId94" xr:uid="{00000000-0004-0000-0200-00005D000000}"/>
    <hyperlink ref="K95" r:id="rId95" xr:uid="{00000000-0004-0000-0200-00005E000000}"/>
    <hyperlink ref="K96" r:id="rId96" xr:uid="{00000000-0004-0000-0200-00005F000000}"/>
    <hyperlink ref="K97" r:id="rId97" xr:uid="{00000000-0004-0000-0200-000060000000}"/>
    <hyperlink ref="K98" r:id="rId98" xr:uid="{00000000-0004-0000-0200-000061000000}"/>
    <hyperlink ref="K99" r:id="rId99" xr:uid="{00000000-0004-0000-0200-000062000000}"/>
    <hyperlink ref="K100" r:id="rId100" xr:uid="{00000000-0004-0000-0200-000063000000}"/>
    <hyperlink ref="K101" r:id="rId101" xr:uid="{00000000-0004-0000-0200-000064000000}"/>
    <hyperlink ref="K102" r:id="rId102" xr:uid="{00000000-0004-0000-0200-000065000000}"/>
    <hyperlink ref="K103" r:id="rId103" xr:uid="{00000000-0004-0000-0200-000066000000}"/>
    <hyperlink ref="K104" r:id="rId104" xr:uid="{00000000-0004-0000-0200-000067000000}"/>
  </hyperlinks>
  <pageMargins left="0.7" right="0.7" top="0.75" bottom="0.75" header="0.3" footer="0.3"/>
  <legacyDrawing r:id="rId10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04"/>
  <sheetViews>
    <sheetView tabSelected="1" workbookViewId="0">
      <pane ySplit="1" topLeftCell="A2" activePane="bottomLeft" state="frozen"/>
      <selection pane="bottomLeft" activeCell="J7" sqref="J7"/>
    </sheetView>
  </sheetViews>
  <sheetFormatPr defaultColWidth="12.5703125" defaultRowHeight="15.75" customHeight="1"/>
  <cols>
    <col min="1" max="1" width="7.28515625" customWidth="1"/>
    <col min="2" max="2" width="25.5703125" customWidth="1"/>
    <col min="3" max="3" width="42" customWidth="1"/>
    <col min="9" max="9" width="36.140625" customWidth="1"/>
    <col min="10" max="10" width="31.85546875" bestFit="1" customWidth="1"/>
  </cols>
  <sheetData>
    <row r="1" spans="1:10">
      <c r="A1" s="40" t="s">
        <v>993</v>
      </c>
      <c r="B1" s="40" t="s">
        <v>1</v>
      </c>
      <c r="C1" s="41" t="s">
        <v>450</v>
      </c>
      <c r="D1" s="41" t="s">
        <v>451</v>
      </c>
      <c r="E1" s="42" t="s">
        <v>994</v>
      </c>
      <c r="F1" s="40" t="s">
        <v>995</v>
      </c>
      <c r="G1" s="40" t="s">
        <v>996</v>
      </c>
      <c r="H1" s="40" t="s">
        <v>997</v>
      </c>
      <c r="I1" s="40" t="s">
        <v>453</v>
      </c>
      <c r="J1" s="40" t="s">
        <v>999</v>
      </c>
    </row>
    <row r="2" spans="1:10">
      <c r="A2" s="40">
        <v>1</v>
      </c>
      <c r="B2" s="40" t="s">
        <v>6</v>
      </c>
      <c r="C2" s="40" t="s">
        <v>6</v>
      </c>
      <c r="D2" s="40" t="s">
        <v>460</v>
      </c>
      <c r="E2" s="40">
        <v>45717781</v>
      </c>
      <c r="F2" s="40">
        <v>8178</v>
      </c>
      <c r="G2" s="40">
        <v>1495461</v>
      </c>
      <c r="H2" s="40">
        <v>501</v>
      </c>
      <c r="I2" s="44" t="s">
        <v>461</v>
      </c>
      <c r="J2" s="40" t="s">
        <v>1001</v>
      </c>
    </row>
    <row r="3" spans="1:10">
      <c r="A3" s="40">
        <v>2</v>
      </c>
      <c r="B3" s="40" t="s">
        <v>1021</v>
      </c>
      <c r="C3" s="40" t="s">
        <v>1022</v>
      </c>
      <c r="D3" s="40" t="s">
        <v>1023</v>
      </c>
      <c r="E3" s="40">
        <v>360484090</v>
      </c>
      <c r="F3" s="40">
        <v>1615</v>
      </c>
      <c r="G3" s="40">
        <v>666819</v>
      </c>
      <c r="H3" s="40">
        <v>996</v>
      </c>
      <c r="I3" s="44" t="s">
        <v>1024</v>
      </c>
      <c r="J3" s="40" t="s">
        <v>1025</v>
      </c>
    </row>
    <row r="4" spans="1:10">
      <c r="A4" s="40">
        <v>3</v>
      </c>
      <c r="B4" s="40" t="s">
        <v>1007</v>
      </c>
      <c r="C4" s="40" t="s">
        <v>1007</v>
      </c>
      <c r="D4" s="40" t="s">
        <v>1008</v>
      </c>
      <c r="E4" s="40">
        <v>1399123752</v>
      </c>
      <c r="F4" s="40">
        <v>4550</v>
      </c>
      <c r="G4" s="40">
        <v>1050878</v>
      </c>
      <c r="H4" s="40">
        <v>159</v>
      </c>
      <c r="I4" s="44" t="s">
        <v>1009</v>
      </c>
      <c r="J4" s="40" t="s">
        <v>1010</v>
      </c>
    </row>
    <row r="5" spans="1:10">
      <c r="A5" s="40">
        <v>4</v>
      </c>
      <c r="B5" s="40" t="s">
        <v>143</v>
      </c>
      <c r="C5" s="40" t="s">
        <v>634</v>
      </c>
      <c r="D5" s="40" t="s">
        <v>635</v>
      </c>
      <c r="E5" s="40">
        <v>254432523</v>
      </c>
      <c r="F5" s="40">
        <v>1002</v>
      </c>
      <c r="G5" s="40">
        <v>891802</v>
      </c>
      <c r="H5" s="40">
        <v>974</v>
      </c>
      <c r="I5" s="44" t="s">
        <v>636</v>
      </c>
      <c r="J5" s="40" t="s">
        <v>1047</v>
      </c>
    </row>
    <row r="6" spans="1:10">
      <c r="A6" s="40">
        <v>5</v>
      </c>
      <c r="B6" s="40" t="s">
        <v>1011</v>
      </c>
      <c r="C6" s="40" t="s">
        <v>1011</v>
      </c>
      <c r="D6" s="40" t="s">
        <v>1012</v>
      </c>
      <c r="E6" s="40">
        <v>484667815</v>
      </c>
      <c r="F6" s="40">
        <v>1888</v>
      </c>
      <c r="G6" s="40">
        <v>183273</v>
      </c>
      <c r="H6" s="40">
        <v>1129</v>
      </c>
      <c r="I6" s="44" t="s">
        <v>1013</v>
      </c>
      <c r="J6" s="40" t="s">
        <v>1014</v>
      </c>
    </row>
    <row r="7" spans="1:10">
      <c r="A7" s="40">
        <v>6</v>
      </c>
      <c r="B7" s="40" t="s">
        <v>275</v>
      </c>
      <c r="C7" s="40" t="s">
        <v>794</v>
      </c>
      <c r="D7" s="40" t="s">
        <v>795</v>
      </c>
      <c r="E7" s="40">
        <v>1701651749</v>
      </c>
      <c r="F7" s="40">
        <v>3146</v>
      </c>
      <c r="G7" s="40">
        <v>1030978</v>
      </c>
      <c r="H7" s="40">
        <v>3</v>
      </c>
      <c r="I7" s="44" t="s">
        <v>796</v>
      </c>
      <c r="J7" s="40" t="s">
        <v>1015</v>
      </c>
    </row>
    <row r="8" spans="1:10">
      <c r="A8" s="40">
        <v>7</v>
      </c>
      <c r="B8" s="40" t="s">
        <v>1061</v>
      </c>
      <c r="C8" s="40" t="s">
        <v>1062</v>
      </c>
      <c r="D8" s="40" t="s">
        <v>683</v>
      </c>
      <c r="E8" s="40">
        <v>6505088311</v>
      </c>
      <c r="F8" s="40">
        <v>1921</v>
      </c>
      <c r="G8" s="40">
        <v>523443</v>
      </c>
      <c r="H8" s="40">
        <v>103</v>
      </c>
      <c r="I8" s="44" t="s">
        <v>1063</v>
      </c>
      <c r="J8" s="40" t="s">
        <v>1001</v>
      </c>
    </row>
    <row r="9" spans="1:10">
      <c r="A9" s="40">
        <v>8</v>
      </c>
      <c r="B9" s="40" t="s">
        <v>1002</v>
      </c>
      <c r="C9" s="40" t="s">
        <v>1003</v>
      </c>
      <c r="D9" s="40" t="s">
        <v>1004</v>
      </c>
      <c r="E9" s="40">
        <v>1455058965</v>
      </c>
      <c r="F9" s="40">
        <v>1453</v>
      </c>
      <c r="G9" s="40">
        <v>283652</v>
      </c>
      <c r="H9" s="40">
        <v>399</v>
      </c>
      <c r="I9" s="44" t="s">
        <v>1005</v>
      </c>
      <c r="J9" s="40" t="s">
        <v>1006</v>
      </c>
    </row>
    <row r="10" spans="1:10">
      <c r="A10" s="40">
        <v>9</v>
      </c>
      <c r="B10" s="40" t="s">
        <v>171</v>
      </c>
      <c r="C10" s="40" t="s">
        <v>171</v>
      </c>
      <c r="D10" s="40" t="s">
        <v>673</v>
      </c>
      <c r="E10" s="40">
        <v>313471712</v>
      </c>
      <c r="F10" s="40">
        <v>3373</v>
      </c>
      <c r="G10" s="40">
        <v>563686</v>
      </c>
      <c r="H10" s="40">
        <v>593</v>
      </c>
      <c r="I10" s="44" t="s">
        <v>674</v>
      </c>
      <c r="J10" s="40" t="s">
        <v>1026</v>
      </c>
    </row>
    <row r="11" spans="1:10">
      <c r="A11" s="40">
        <v>10</v>
      </c>
      <c r="B11" s="40" t="s">
        <v>1240</v>
      </c>
      <c r="C11" s="40" t="s">
        <v>1240</v>
      </c>
      <c r="D11" s="40" t="s">
        <v>1241</v>
      </c>
      <c r="E11" s="40">
        <v>8320554996</v>
      </c>
      <c r="F11" s="40">
        <v>1411</v>
      </c>
      <c r="G11" s="40">
        <v>708449</v>
      </c>
      <c r="H11" s="40">
        <v>473</v>
      </c>
      <c r="I11" s="44" t="s">
        <v>1242</v>
      </c>
      <c r="J11" s="40" t="s">
        <v>1001</v>
      </c>
    </row>
    <row r="12" spans="1:10">
      <c r="A12" s="40">
        <v>11</v>
      </c>
      <c r="B12" s="40" t="s">
        <v>299</v>
      </c>
      <c r="C12" s="40" t="s">
        <v>299</v>
      </c>
      <c r="D12" s="40" t="s">
        <v>828</v>
      </c>
      <c r="E12" s="40">
        <v>5393203387</v>
      </c>
      <c r="F12" s="40">
        <v>1054</v>
      </c>
      <c r="G12" s="40">
        <v>395721</v>
      </c>
      <c r="H12" s="40">
        <v>591</v>
      </c>
      <c r="I12" s="44" t="s">
        <v>827</v>
      </c>
      <c r="J12" s="40" t="s">
        <v>1317</v>
      </c>
    </row>
    <row r="13" spans="1:10">
      <c r="A13" s="40">
        <v>12</v>
      </c>
      <c r="B13" s="40" t="s">
        <v>1318</v>
      </c>
      <c r="C13" s="40" t="s">
        <v>1319</v>
      </c>
      <c r="D13" s="40" t="s">
        <v>803</v>
      </c>
      <c r="E13" s="40">
        <v>6204281058</v>
      </c>
      <c r="F13" s="40">
        <v>1099</v>
      </c>
      <c r="G13" s="40">
        <v>289658</v>
      </c>
      <c r="H13" s="40">
        <v>511</v>
      </c>
      <c r="I13" s="44" t="s">
        <v>804</v>
      </c>
      <c r="J13" s="40" t="s">
        <v>1320</v>
      </c>
    </row>
    <row r="14" spans="1:10">
      <c r="A14" s="40">
        <v>13</v>
      </c>
      <c r="B14" s="40" t="s">
        <v>1321</v>
      </c>
      <c r="C14" s="40" t="s">
        <v>73</v>
      </c>
      <c r="D14" s="40" t="s">
        <v>542</v>
      </c>
      <c r="E14" s="40">
        <v>288968436</v>
      </c>
      <c r="F14" s="40">
        <v>1570</v>
      </c>
      <c r="G14" s="40">
        <v>1089513</v>
      </c>
      <c r="H14" s="40">
        <v>2228</v>
      </c>
      <c r="I14" s="44" t="s">
        <v>543</v>
      </c>
      <c r="J14" s="40" t="s">
        <v>1006</v>
      </c>
    </row>
    <row r="15" spans="1:10">
      <c r="A15" s="40">
        <v>14</v>
      </c>
      <c r="B15" s="40" t="s">
        <v>1039</v>
      </c>
      <c r="C15" s="40" t="s">
        <v>605</v>
      </c>
      <c r="D15" s="40" t="s">
        <v>606</v>
      </c>
      <c r="E15" s="40">
        <v>3417748590</v>
      </c>
      <c r="F15" s="40">
        <v>2094</v>
      </c>
      <c r="G15" s="40">
        <v>395768</v>
      </c>
      <c r="H15" s="40">
        <v>112</v>
      </c>
      <c r="I15" s="44" t="s">
        <v>607</v>
      </c>
      <c r="J15" s="40" t="s">
        <v>1040</v>
      </c>
    </row>
    <row r="16" spans="1:10">
      <c r="A16" s="40">
        <v>14</v>
      </c>
      <c r="B16" s="40" t="s">
        <v>1039</v>
      </c>
      <c r="C16" s="40" t="s">
        <v>608</v>
      </c>
      <c r="D16" s="40" t="s">
        <v>609</v>
      </c>
      <c r="E16" s="40">
        <v>3656815405</v>
      </c>
      <c r="F16" s="40">
        <v>1378</v>
      </c>
      <c r="G16" s="40">
        <v>369611</v>
      </c>
      <c r="H16" s="40">
        <v>122</v>
      </c>
      <c r="I16" s="44" t="s">
        <v>610</v>
      </c>
      <c r="J16" s="40"/>
    </row>
    <row r="17" spans="1:10">
      <c r="A17" s="40">
        <v>14</v>
      </c>
      <c r="B17" s="40" t="s">
        <v>1039</v>
      </c>
      <c r="C17" s="40" t="s">
        <v>611</v>
      </c>
      <c r="D17" s="40" t="s">
        <v>612</v>
      </c>
      <c r="E17" s="40">
        <v>53675526308</v>
      </c>
      <c r="F17" s="40">
        <v>472</v>
      </c>
      <c r="G17" s="40">
        <v>205735</v>
      </c>
      <c r="H17" s="40">
        <v>9</v>
      </c>
      <c r="I17" s="44" t="s">
        <v>613</v>
      </c>
      <c r="J17" s="40"/>
    </row>
    <row r="18" spans="1:10">
      <c r="A18" s="40">
        <v>15</v>
      </c>
      <c r="B18" s="40" t="s">
        <v>1125</v>
      </c>
      <c r="C18" s="40" t="s">
        <v>1126</v>
      </c>
      <c r="D18" s="40" t="s">
        <v>1127</v>
      </c>
      <c r="E18" s="40">
        <v>328078093</v>
      </c>
      <c r="F18" s="40">
        <v>1855</v>
      </c>
      <c r="G18" s="40">
        <v>415002</v>
      </c>
      <c r="H18" s="40">
        <v>4032</v>
      </c>
      <c r="I18" s="44" t="s">
        <v>1128</v>
      </c>
      <c r="J18" s="40" t="s">
        <v>1104</v>
      </c>
    </row>
    <row r="19" spans="1:10">
      <c r="A19" s="40">
        <v>16</v>
      </c>
      <c r="B19" s="40" t="s">
        <v>1084</v>
      </c>
      <c r="C19" s="40" t="s">
        <v>1085</v>
      </c>
      <c r="D19" s="40" t="s">
        <v>1086</v>
      </c>
      <c r="E19" s="40">
        <v>30136496472</v>
      </c>
      <c r="F19" s="40">
        <v>1922</v>
      </c>
      <c r="G19" s="40">
        <v>308786</v>
      </c>
      <c r="H19" s="40">
        <v>624</v>
      </c>
      <c r="I19" s="44" t="s">
        <v>1087</v>
      </c>
      <c r="J19" s="40" t="s">
        <v>1088</v>
      </c>
    </row>
    <row r="20" spans="1:10">
      <c r="A20" s="40">
        <v>17</v>
      </c>
      <c r="B20" s="40" t="s">
        <v>1143</v>
      </c>
      <c r="C20" s="40" t="s">
        <v>1143</v>
      </c>
      <c r="D20" s="40" t="s">
        <v>1144</v>
      </c>
      <c r="E20" s="40">
        <v>485234984</v>
      </c>
      <c r="F20" s="40">
        <v>6816</v>
      </c>
      <c r="G20" s="40">
        <v>1484140</v>
      </c>
      <c r="H20" s="40">
        <v>87</v>
      </c>
      <c r="I20" s="44" t="s">
        <v>1145</v>
      </c>
      <c r="J20" s="40" t="s">
        <v>1146</v>
      </c>
    </row>
    <row r="21" spans="1:10">
      <c r="A21" s="40">
        <v>18</v>
      </c>
      <c r="B21" s="40" t="s">
        <v>1027</v>
      </c>
      <c r="C21" s="40" t="s">
        <v>1028</v>
      </c>
      <c r="D21" s="40" t="s">
        <v>1029</v>
      </c>
      <c r="E21" s="40">
        <v>5556187464</v>
      </c>
      <c r="F21" s="40">
        <v>2242</v>
      </c>
      <c r="G21" s="40">
        <v>433921</v>
      </c>
      <c r="H21" s="40">
        <v>34</v>
      </c>
      <c r="I21" s="44" t="s">
        <v>1030</v>
      </c>
      <c r="J21" s="40" t="s">
        <v>1010</v>
      </c>
    </row>
    <row r="22" spans="1:10">
      <c r="A22" s="40">
        <v>19</v>
      </c>
      <c r="B22" s="40" t="s">
        <v>1159</v>
      </c>
      <c r="C22" s="40" t="s">
        <v>588</v>
      </c>
      <c r="D22" s="40" t="s">
        <v>589</v>
      </c>
      <c r="E22" s="40">
        <v>1981431196</v>
      </c>
      <c r="F22" s="40">
        <v>1177</v>
      </c>
      <c r="G22" s="40">
        <v>458424</v>
      </c>
      <c r="H22" s="40">
        <v>925</v>
      </c>
      <c r="I22" s="44" t="s">
        <v>590</v>
      </c>
      <c r="J22" s="40" t="s">
        <v>1034</v>
      </c>
    </row>
    <row r="23" spans="1:10">
      <c r="A23" s="40">
        <v>20</v>
      </c>
      <c r="B23" s="40" t="s">
        <v>1033</v>
      </c>
      <c r="C23" s="40" t="s">
        <v>1322</v>
      </c>
      <c r="D23" s="40" t="s">
        <v>570</v>
      </c>
      <c r="E23" s="40">
        <v>1959578996</v>
      </c>
      <c r="F23" s="40">
        <v>1066</v>
      </c>
      <c r="G23" s="40">
        <v>742233</v>
      </c>
      <c r="H23" s="40">
        <v>2830</v>
      </c>
      <c r="I23" s="44" t="s">
        <v>571</v>
      </c>
      <c r="J23" s="40" t="s">
        <v>1034</v>
      </c>
    </row>
    <row r="24" spans="1:10">
      <c r="A24" s="40">
        <v>21</v>
      </c>
      <c r="B24" s="40" t="s">
        <v>140</v>
      </c>
      <c r="C24" s="40" t="s">
        <v>140</v>
      </c>
      <c r="D24" s="40" t="s">
        <v>632</v>
      </c>
      <c r="E24" s="40">
        <v>2214964723</v>
      </c>
      <c r="F24" s="40">
        <v>882</v>
      </c>
      <c r="G24" s="40">
        <v>551530</v>
      </c>
      <c r="H24" s="40">
        <v>390</v>
      </c>
      <c r="I24" s="44" t="s">
        <v>633</v>
      </c>
      <c r="J24" s="40" t="s">
        <v>1001</v>
      </c>
    </row>
    <row r="25" spans="1:10">
      <c r="A25" s="40">
        <v>22</v>
      </c>
      <c r="B25" s="40" t="s">
        <v>48</v>
      </c>
      <c r="C25" s="40" t="s">
        <v>48</v>
      </c>
      <c r="D25" s="40" t="s">
        <v>513</v>
      </c>
      <c r="E25" s="40">
        <v>4017891221</v>
      </c>
      <c r="F25" s="40">
        <v>391</v>
      </c>
      <c r="G25" s="40">
        <v>1241259</v>
      </c>
      <c r="H25" s="40">
        <v>57</v>
      </c>
      <c r="I25" s="44" t="s">
        <v>514</v>
      </c>
      <c r="J25" s="40" t="s">
        <v>1123</v>
      </c>
    </row>
    <row r="26" spans="1:10">
      <c r="A26" s="40">
        <v>23</v>
      </c>
      <c r="B26" s="40" t="s">
        <v>1186</v>
      </c>
      <c r="C26" s="40" t="s">
        <v>679</v>
      </c>
      <c r="D26" s="40" t="s">
        <v>680</v>
      </c>
      <c r="E26" s="40">
        <v>8743462644</v>
      </c>
      <c r="F26" s="40">
        <v>1529</v>
      </c>
      <c r="G26" s="40">
        <v>138411</v>
      </c>
      <c r="H26" s="40">
        <v>751</v>
      </c>
      <c r="I26" s="44" t="s">
        <v>681</v>
      </c>
      <c r="J26" s="40" t="s">
        <v>1006</v>
      </c>
    </row>
    <row r="27" spans="1:10">
      <c r="A27" s="40">
        <v>24</v>
      </c>
      <c r="B27" s="40" t="s">
        <v>1151</v>
      </c>
      <c r="C27" s="40" t="s">
        <v>1152</v>
      </c>
      <c r="D27" s="40" t="s">
        <v>1153</v>
      </c>
      <c r="E27" s="40">
        <v>2036845994</v>
      </c>
      <c r="F27" s="40">
        <v>1147</v>
      </c>
      <c r="G27" s="40">
        <v>229384</v>
      </c>
      <c r="H27" s="40">
        <v>595</v>
      </c>
      <c r="I27" s="44" t="s">
        <v>1154</v>
      </c>
      <c r="J27" s="40" t="s">
        <v>1070</v>
      </c>
    </row>
    <row r="28" spans="1:10">
      <c r="A28" s="40">
        <v>25</v>
      </c>
      <c r="B28" s="40" t="s">
        <v>1031</v>
      </c>
      <c r="C28" s="40" t="s">
        <v>474</v>
      </c>
      <c r="D28" s="40" t="s">
        <v>475</v>
      </c>
      <c r="E28" s="40">
        <v>2122019014</v>
      </c>
      <c r="F28" s="40">
        <v>1735</v>
      </c>
      <c r="G28" s="40">
        <v>2136350</v>
      </c>
      <c r="H28" s="40">
        <v>291</v>
      </c>
      <c r="I28" s="44" t="s">
        <v>476</v>
      </c>
      <c r="J28" s="40" t="s">
        <v>1032</v>
      </c>
    </row>
    <row r="29" spans="1:10">
      <c r="A29" s="40">
        <v>26</v>
      </c>
      <c r="B29" s="40" t="s">
        <v>1323</v>
      </c>
      <c r="C29" s="40" t="s">
        <v>416</v>
      </c>
      <c r="D29" s="40" t="s">
        <v>956</v>
      </c>
      <c r="E29" s="40">
        <v>22597217534</v>
      </c>
      <c r="F29" s="40">
        <v>1101</v>
      </c>
      <c r="G29" s="40">
        <v>609185</v>
      </c>
      <c r="H29" s="40">
        <v>482</v>
      </c>
      <c r="I29" s="44" t="s">
        <v>957</v>
      </c>
      <c r="J29" s="40" t="s">
        <v>1070</v>
      </c>
    </row>
    <row r="30" spans="1:10">
      <c r="A30" s="40">
        <v>27</v>
      </c>
      <c r="B30" s="40" t="s">
        <v>70</v>
      </c>
      <c r="C30" s="40" t="s">
        <v>70</v>
      </c>
      <c r="D30" s="40" t="s">
        <v>540</v>
      </c>
      <c r="E30" s="40">
        <v>6231869789</v>
      </c>
      <c r="F30" s="40">
        <v>476</v>
      </c>
      <c r="G30" s="40">
        <v>454084</v>
      </c>
      <c r="H30" s="40">
        <v>2</v>
      </c>
      <c r="I30" s="44" t="s">
        <v>541</v>
      </c>
      <c r="J30" s="40" t="s">
        <v>1123</v>
      </c>
    </row>
    <row r="31" spans="1:10">
      <c r="A31" s="40">
        <v>28</v>
      </c>
      <c r="B31" s="40" t="s">
        <v>1324</v>
      </c>
      <c r="C31" s="40" t="s">
        <v>364</v>
      </c>
      <c r="D31" s="40" t="s">
        <v>897</v>
      </c>
      <c r="E31" s="40">
        <v>1325089238</v>
      </c>
      <c r="F31" s="40">
        <v>1429</v>
      </c>
      <c r="G31" s="40">
        <v>322374</v>
      </c>
      <c r="H31" s="40">
        <v>1071</v>
      </c>
      <c r="I31" s="45" t="str">
        <f>"https://www.instagram.com/"&amp; D31&amp;"/"</f>
        <v>https://www.instagram.com/weiteng0710/</v>
      </c>
      <c r="J31" s="40" t="s">
        <v>1034</v>
      </c>
    </row>
    <row r="32" spans="1:10">
      <c r="A32" s="40">
        <v>29</v>
      </c>
      <c r="B32" s="40" t="s">
        <v>1060</v>
      </c>
      <c r="C32" s="40" t="s">
        <v>556</v>
      </c>
      <c r="D32" s="40" t="s">
        <v>557</v>
      </c>
      <c r="E32" s="40">
        <v>262292089</v>
      </c>
      <c r="F32" s="40">
        <v>5232</v>
      </c>
      <c r="G32" s="40">
        <v>1036871</v>
      </c>
      <c r="H32" s="40">
        <v>2416</v>
      </c>
      <c r="I32" s="44" t="s">
        <v>558</v>
      </c>
      <c r="J32" s="40" t="s">
        <v>1034</v>
      </c>
    </row>
    <row r="33" spans="1:10">
      <c r="A33" s="40">
        <v>30</v>
      </c>
      <c r="B33" s="40" t="s">
        <v>159</v>
      </c>
      <c r="C33" s="40" t="s">
        <v>159</v>
      </c>
      <c r="D33" s="40" t="s">
        <v>657</v>
      </c>
      <c r="E33" s="40">
        <v>323227199</v>
      </c>
      <c r="F33" s="40">
        <v>1801</v>
      </c>
      <c r="G33" s="40">
        <v>1002519</v>
      </c>
      <c r="H33" s="40">
        <v>515</v>
      </c>
      <c r="I33" s="44" t="s">
        <v>658</v>
      </c>
      <c r="J33" s="40" t="s">
        <v>1001</v>
      </c>
    </row>
    <row r="34" spans="1:10">
      <c r="A34" s="40">
        <v>31</v>
      </c>
      <c r="B34" s="40" t="s">
        <v>1124</v>
      </c>
      <c r="C34" s="46" t="s">
        <v>1325</v>
      </c>
      <c r="D34" s="40" t="s">
        <v>714</v>
      </c>
      <c r="E34" s="40">
        <v>192726292</v>
      </c>
      <c r="F34" s="40">
        <v>1396</v>
      </c>
      <c r="G34" s="40">
        <v>232109</v>
      </c>
      <c r="H34" s="40">
        <v>389</v>
      </c>
      <c r="I34" s="44" t="s">
        <v>715</v>
      </c>
      <c r="J34" s="40" t="s">
        <v>1099</v>
      </c>
    </row>
    <row r="35" spans="1:10">
      <c r="A35" s="40">
        <v>32</v>
      </c>
      <c r="B35" s="40" t="s">
        <v>1326</v>
      </c>
      <c r="C35" s="40" t="s">
        <v>1326</v>
      </c>
      <c r="D35" s="40" t="s">
        <v>1327</v>
      </c>
      <c r="E35" s="40">
        <v>11941118848</v>
      </c>
      <c r="F35" s="40">
        <v>1266</v>
      </c>
      <c r="G35" s="40">
        <v>145675</v>
      </c>
      <c r="H35" s="40">
        <v>494</v>
      </c>
      <c r="I35" s="45" t="str">
        <f>"https://www.instagram.com/"&amp; D35&amp;"/"</f>
        <v>https://www.instagram.com/energydessert2019/</v>
      </c>
      <c r="J35" s="40" t="s">
        <v>1047</v>
      </c>
    </row>
    <row r="36" spans="1:10">
      <c r="A36" s="40">
        <v>33</v>
      </c>
      <c r="B36" s="40" t="s">
        <v>1017</v>
      </c>
      <c r="C36" s="40" t="s">
        <v>1018</v>
      </c>
      <c r="D36" s="40" t="s">
        <v>1019</v>
      </c>
      <c r="E36" s="40">
        <v>4053642540</v>
      </c>
      <c r="F36" s="40">
        <v>2147</v>
      </c>
      <c r="G36" s="40">
        <v>642973</v>
      </c>
      <c r="H36" s="40">
        <v>352</v>
      </c>
      <c r="I36" s="44" t="s">
        <v>1020</v>
      </c>
      <c r="J36" s="40" t="s">
        <v>1001</v>
      </c>
    </row>
    <row r="37" spans="1:10">
      <c r="A37" s="40">
        <v>34</v>
      </c>
      <c r="B37" s="40" t="s">
        <v>1234</v>
      </c>
      <c r="C37" s="40" t="s">
        <v>1234</v>
      </c>
      <c r="D37" s="40" t="s">
        <v>1235</v>
      </c>
      <c r="E37" s="40">
        <v>310596431</v>
      </c>
      <c r="F37" s="40">
        <v>1809</v>
      </c>
      <c r="G37" s="40">
        <v>350257</v>
      </c>
      <c r="H37" s="40">
        <v>500</v>
      </c>
      <c r="I37" s="44" t="s">
        <v>1236</v>
      </c>
      <c r="J37" s="40" t="s">
        <v>1237</v>
      </c>
    </row>
    <row r="38" spans="1:10">
      <c r="A38" s="40">
        <v>35</v>
      </c>
      <c r="B38" s="40" t="s">
        <v>15</v>
      </c>
      <c r="C38" s="40" t="s">
        <v>471</v>
      </c>
      <c r="D38" s="40" t="s">
        <v>472</v>
      </c>
      <c r="E38" s="40">
        <v>7011513421</v>
      </c>
      <c r="F38" s="40">
        <v>1093</v>
      </c>
      <c r="G38" s="40">
        <v>238862</v>
      </c>
      <c r="H38" s="40">
        <v>552</v>
      </c>
      <c r="I38" s="44" t="s">
        <v>473</v>
      </c>
      <c r="J38" s="40" t="s">
        <v>1239</v>
      </c>
    </row>
    <row r="39" spans="1:10">
      <c r="A39" s="40">
        <v>36</v>
      </c>
      <c r="B39" s="40" t="s">
        <v>228</v>
      </c>
      <c r="C39" s="40" t="s">
        <v>747</v>
      </c>
      <c r="D39" s="40" t="s">
        <v>748</v>
      </c>
      <c r="E39" s="40">
        <v>6666970922</v>
      </c>
      <c r="F39" s="40">
        <v>1154</v>
      </c>
      <c r="G39" s="40">
        <v>648553</v>
      </c>
      <c r="H39" s="40">
        <v>448</v>
      </c>
      <c r="I39" s="44" t="s">
        <v>749</v>
      </c>
      <c r="J39" s="40" t="s">
        <v>1068</v>
      </c>
    </row>
    <row r="40" spans="1:10">
      <c r="A40" s="40">
        <v>37</v>
      </c>
      <c r="B40" s="40" t="s">
        <v>1226</v>
      </c>
      <c r="C40" s="40" t="s">
        <v>1226</v>
      </c>
      <c r="D40" s="40" t="s">
        <v>1227</v>
      </c>
      <c r="E40" s="40">
        <v>5422332449</v>
      </c>
      <c r="F40" s="40">
        <v>817</v>
      </c>
      <c r="G40" s="40">
        <v>342007</v>
      </c>
      <c r="H40" s="40">
        <v>71</v>
      </c>
      <c r="I40" s="44" t="s">
        <v>1228</v>
      </c>
      <c r="J40" s="40" t="s">
        <v>1198</v>
      </c>
    </row>
    <row r="41" spans="1:10">
      <c r="A41" s="40">
        <v>38</v>
      </c>
      <c r="B41" s="40" t="s">
        <v>412</v>
      </c>
      <c r="C41" s="40" t="s">
        <v>413</v>
      </c>
      <c r="D41" s="40" t="s">
        <v>954</v>
      </c>
      <c r="E41" s="40">
        <v>1387337609</v>
      </c>
      <c r="F41" s="40">
        <v>1232</v>
      </c>
      <c r="G41" s="40">
        <v>257954</v>
      </c>
      <c r="H41" s="40">
        <v>2</v>
      </c>
      <c r="I41" s="44" t="s">
        <v>955</v>
      </c>
      <c r="J41" s="40" t="s">
        <v>1114</v>
      </c>
    </row>
    <row r="42" spans="1:10">
      <c r="A42" s="40">
        <v>39</v>
      </c>
      <c r="B42" s="40" t="s">
        <v>445</v>
      </c>
      <c r="C42" s="40" t="s">
        <v>445</v>
      </c>
      <c r="D42" s="40" t="s">
        <v>988</v>
      </c>
      <c r="E42" s="40">
        <v>47642521277</v>
      </c>
      <c r="F42" s="40">
        <v>21</v>
      </c>
      <c r="G42" s="40">
        <v>76276</v>
      </c>
      <c r="H42" s="40">
        <v>93</v>
      </c>
      <c r="I42" s="44" t="s">
        <v>989</v>
      </c>
      <c r="J42" s="40" t="s">
        <v>1046</v>
      </c>
    </row>
    <row r="43" spans="1:10">
      <c r="A43" s="40">
        <v>40</v>
      </c>
      <c r="B43" s="40" t="s">
        <v>1261</v>
      </c>
      <c r="C43" s="40" t="s">
        <v>1262</v>
      </c>
      <c r="D43" s="40" t="s">
        <v>1263</v>
      </c>
      <c r="E43" s="40">
        <v>2373420238</v>
      </c>
      <c r="F43" s="40">
        <v>2719</v>
      </c>
      <c r="G43" s="40">
        <v>335359</v>
      </c>
      <c r="H43" s="40">
        <v>1092</v>
      </c>
      <c r="I43" s="44" t="s">
        <v>1264</v>
      </c>
      <c r="J43" s="40" t="s">
        <v>1001</v>
      </c>
    </row>
    <row r="44" spans="1:10">
      <c r="A44" s="40">
        <v>41</v>
      </c>
      <c r="B44" s="40" t="s">
        <v>1328</v>
      </c>
      <c r="C44" s="40" t="s">
        <v>493</v>
      </c>
      <c r="D44" s="40" t="s">
        <v>1329</v>
      </c>
      <c r="E44" s="40">
        <v>3318362924</v>
      </c>
      <c r="F44" s="40">
        <v>407</v>
      </c>
      <c r="G44" s="40">
        <v>198349</v>
      </c>
      <c r="H44" s="40">
        <v>1034</v>
      </c>
      <c r="I44" s="44" t="s">
        <v>495</v>
      </c>
      <c r="J44" s="40" t="s">
        <v>1104</v>
      </c>
    </row>
    <row r="45" spans="1:10">
      <c r="A45" s="40">
        <v>42</v>
      </c>
      <c r="B45" s="40" t="s">
        <v>394</v>
      </c>
      <c r="C45" s="40" t="s">
        <v>394</v>
      </c>
      <c r="D45" s="40" t="s">
        <v>930</v>
      </c>
      <c r="E45" s="40">
        <v>22917989</v>
      </c>
      <c r="F45" s="40">
        <v>3181</v>
      </c>
      <c r="G45" s="40">
        <v>115573</v>
      </c>
      <c r="H45" s="40">
        <v>1267</v>
      </c>
      <c r="I45" s="44" t="s">
        <v>931</v>
      </c>
      <c r="J45" s="40" t="s">
        <v>1083</v>
      </c>
    </row>
    <row r="46" spans="1:10">
      <c r="A46" s="40">
        <v>43</v>
      </c>
      <c r="B46" s="40" t="s">
        <v>325</v>
      </c>
      <c r="C46" s="40" t="s">
        <v>325</v>
      </c>
      <c r="D46" s="40" t="s">
        <v>853</v>
      </c>
      <c r="E46" s="40">
        <v>6033704723</v>
      </c>
      <c r="F46" s="40">
        <v>714</v>
      </c>
      <c r="G46" s="40">
        <v>663533</v>
      </c>
      <c r="H46" s="40">
        <v>1782</v>
      </c>
      <c r="I46" s="44" t="s">
        <v>854</v>
      </c>
      <c r="J46" s="40" t="s">
        <v>1001</v>
      </c>
    </row>
    <row r="47" spans="1:10">
      <c r="A47" s="40">
        <v>44</v>
      </c>
      <c r="B47" s="40" t="s">
        <v>1134</v>
      </c>
      <c r="C47" s="40" t="s">
        <v>1134</v>
      </c>
      <c r="D47" s="40" t="s">
        <v>1135</v>
      </c>
      <c r="E47" s="40">
        <v>1962736611</v>
      </c>
      <c r="F47" s="40">
        <v>180</v>
      </c>
      <c r="G47" s="40">
        <v>621595</v>
      </c>
      <c r="H47" s="40">
        <v>1325</v>
      </c>
      <c r="I47" s="44" t="s">
        <v>1136</v>
      </c>
      <c r="J47" s="40" t="s">
        <v>1137</v>
      </c>
    </row>
    <row r="48" spans="1:10">
      <c r="A48" s="40">
        <v>45</v>
      </c>
      <c r="B48" s="40" t="s">
        <v>1330</v>
      </c>
      <c r="C48" s="40" t="s">
        <v>1331</v>
      </c>
      <c r="D48" s="40" t="s">
        <v>1332</v>
      </c>
      <c r="E48" s="40">
        <v>1566811610</v>
      </c>
      <c r="F48" s="40">
        <v>2358</v>
      </c>
      <c r="G48" s="40">
        <v>422848</v>
      </c>
      <c r="H48" s="40">
        <v>646</v>
      </c>
      <c r="I48" s="45" t="str">
        <f>"https://www.instagram.com/"&amp; D48&amp;"/"</f>
        <v>https://www.instagram.com/nickwang1988/</v>
      </c>
      <c r="J48" s="40" t="s">
        <v>1123</v>
      </c>
    </row>
    <row r="49" spans="1:10">
      <c r="A49" s="40">
        <v>46</v>
      </c>
      <c r="B49" s="40" t="s">
        <v>10</v>
      </c>
      <c r="C49" s="40" t="s">
        <v>10</v>
      </c>
      <c r="D49" s="40" t="s">
        <v>466</v>
      </c>
      <c r="E49" s="40">
        <v>8047388429</v>
      </c>
      <c r="F49" s="40">
        <v>4238</v>
      </c>
      <c r="G49" s="40">
        <v>1150147</v>
      </c>
      <c r="H49" s="40">
        <v>61</v>
      </c>
      <c r="I49" s="44" t="s">
        <v>467</v>
      </c>
      <c r="J49" s="40" t="s">
        <v>1110</v>
      </c>
    </row>
    <row r="50" spans="1:10">
      <c r="A50" s="40">
        <v>47</v>
      </c>
      <c r="B50" s="40" t="s">
        <v>1256</v>
      </c>
      <c r="C50" s="40" t="s">
        <v>784</v>
      </c>
      <c r="D50" s="40" t="s">
        <v>785</v>
      </c>
      <c r="E50" s="40">
        <v>589042879</v>
      </c>
      <c r="F50" s="40">
        <v>1350</v>
      </c>
      <c r="G50" s="40">
        <v>221940</v>
      </c>
      <c r="H50" s="40">
        <v>697</v>
      </c>
      <c r="I50" s="44" t="s">
        <v>786</v>
      </c>
      <c r="J50" s="40" t="s">
        <v>1032</v>
      </c>
    </row>
    <row r="51" spans="1:10">
      <c r="A51" s="40">
        <v>48</v>
      </c>
      <c r="B51" s="40" t="s">
        <v>1160</v>
      </c>
      <c r="C51" s="40" t="s">
        <v>272</v>
      </c>
      <c r="D51" s="40" t="s">
        <v>789</v>
      </c>
      <c r="E51" s="40">
        <v>2214961036</v>
      </c>
      <c r="F51" s="40">
        <v>583</v>
      </c>
      <c r="G51" s="40">
        <v>221635</v>
      </c>
      <c r="H51" s="40">
        <v>217</v>
      </c>
      <c r="I51" s="44" t="s">
        <v>790</v>
      </c>
      <c r="J51" s="40" t="s">
        <v>1034</v>
      </c>
    </row>
    <row r="52" spans="1:10">
      <c r="A52" s="40">
        <v>48</v>
      </c>
      <c r="B52" s="40" t="s">
        <v>1160</v>
      </c>
      <c r="C52" s="40" t="s">
        <v>791</v>
      </c>
      <c r="D52" s="40" t="s">
        <v>792</v>
      </c>
      <c r="E52" s="40">
        <v>6183789581</v>
      </c>
      <c r="F52" s="40">
        <v>113</v>
      </c>
      <c r="G52" s="40">
        <v>11113</v>
      </c>
      <c r="H52" s="40">
        <v>489</v>
      </c>
      <c r="I52" s="44" t="s">
        <v>793</v>
      </c>
      <c r="J52" s="40" t="s">
        <v>1034</v>
      </c>
    </row>
    <row r="53" spans="1:10">
      <c r="A53" s="40">
        <v>49</v>
      </c>
      <c r="B53" s="40" t="s">
        <v>1333</v>
      </c>
      <c r="C53" s="40" t="s">
        <v>1333</v>
      </c>
      <c r="D53" s="40" t="s">
        <v>1334</v>
      </c>
      <c r="E53" s="40">
        <v>40500436</v>
      </c>
      <c r="F53" s="40">
        <v>493</v>
      </c>
      <c r="G53" s="40">
        <v>522301</v>
      </c>
      <c r="H53" s="40">
        <v>493</v>
      </c>
      <c r="I53" s="45" t="str">
        <f>"https://www.instagram.com/"&amp; D53&amp;"/"</f>
        <v>https://www.instagram.com/da_chien_huang/</v>
      </c>
      <c r="J53" s="40" t="s">
        <v>1001</v>
      </c>
    </row>
    <row r="54" spans="1:10">
      <c r="A54" s="40">
        <v>50</v>
      </c>
      <c r="B54" s="40" t="s">
        <v>1081</v>
      </c>
      <c r="C54" s="40" t="s">
        <v>687</v>
      </c>
      <c r="D54" s="40" t="s">
        <v>688</v>
      </c>
      <c r="E54" s="40">
        <v>328949039</v>
      </c>
      <c r="F54" s="40">
        <v>1637</v>
      </c>
      <c r="G54" s="40">
        <v>615843</v>
      </c>
      <c r="H54" s="40">
        <v>1279</v>
      </c>
      <c r="I54" s="44" t="s">
        <v>689</v>
      </c>
      <c r="J54" s="40" t="s">
        <v>1082</v>
      </c>
    </row>
    <row r="55" spans="1:10">
      <c r="A55" s="40">
        <v>51</v>
      </c>
      <c r="B55" s="40" t="s">
        <v>92</v>
      </c>
      <c r="C55" s="40" t="s">
        <v>92</v>
      </c>
      <c r="D55" s="40" t="s">
        <v>564</v>
      </c>
      <c r="E55" s="40">
        <v>264560267</v>
      </c>
      <c r="F55" s="40">
        <v>1739</v>
      </c>
      <c r="G55" s="40">
        <v>760960</v>
      </c>
      <c r="H55" s="40">
        <v>770</v>
      </c>
      <c r="I55" s="44" t="s">
        <v>565</v>
      </c>
      <c r="J55" s="40" t="s">
        <v>1238</v>
      </c>
    </row>
    <row r="56" spans="1:10">
      <c r="A56" s="40">
        <v>52</v>
      </c>
      <c r="B56" s="40" t="s">
        <v>1335</v>
      </c>
      <c r="C56" s="40" t="s">
        <v>830</v>
      </c>
      <c r="D56" s="40" t="s">
        <v>831</v>
      </c>
      <c r="E56" s="40">
        <v>603730248</v>
      </c>
      <c r="F56" s="40">
        <v>2880</v>
      </c>
      <c r="G56" s="40">
        <v>344198</v>
      </c>
      <c r="H56" s="40">
        <v>1016</v>
      </c>
      <c r="I56" s="44" t="s">
        <v>832</v>
      </c>
      <c r="J56" s="40" t="s">
        <v>1026</v>
      </c>
    </row>
    <row r="57" spans="1:10">
      <c r="A57" s="40">
        <v>53</v>
      </c>
      <c r="B57" s="40" t="s">
        <v>1243</v>
      </c>
      <c r="C57" s="40" t="s">
        <v>942</v>
      </c>
      <c r="D57" s="40" t="s">
        <v>943</v>
      </c>
      <c r="E57" s="40">
        <v>255612709</v>
      </c>
      <c r="F57" s="40">
        <v>873</v>
      </c>
      <c r="G57" s="40">
        <v>267433</v>
      </c>
      <c r="H57" s="40">
        <v>1832</v>
      </c>
      <c r="I57" s="44" t="s">
        <v>944</v>
      </c>
      <c r="J57" s="40" t="s">
        <v>1169</v>
      </c>
    </row>
    <row r="58" spans="1:10">
      <c r="A58" s="40">
        <v>54</v>
      </c>
      <c r="B58" s="40" t="s">
        <v>1336</v>
      </c>
      <c r="C58" s="40" t="s">
        <v>1337</v>
      </c>
      <c r="D58" s="40" t="s">
        <v>1338</v>
      </c>
      <c r="E58" s="40">
        <v>7958155041</v>
      </c>
      <c r="F58" s="40">
        <v>600</v>
      </c>
      <c r="G58" s="40">
        <v>115072</v>
      </c>
      <c r="H58" s="40">
        <v>1042</v>
      </c>
      <c r="I58" s="45" t="str">
        <f t="shared" ref="I58:I59" si="0">"https://www.instagram.com/"&amp; D58&amp;"/"</f>
        <v>https://www.instagram.com/milasky_love/</v>
      </c>
      <c r="J58" s="40" t="s">
        <v>1099</v>
      </c>
    </row>
    <row r="59" spans="1:10">
      <c r="A59" s="40">
        <v>55</v>
      </c>
      <c r="B59" s="40" t="s">
        <v>1339</v>
      </c>
      <c r="C59" s="40" t="s">
        <v>1339</v>
      </c>
      <c r="D59" s="40" t="s">
        <v>1340</v>
      </c>
      <c r="E59" s="40">
        <v>1582312502</v>
      </c>
      <c r="F59" s="40">
        <v>2043</v>
      </c>
      <c r="G59" s="40">
        <v>218465</v>
      </c>
      <c r="H59" s="40">
        <v>10</v>
      </c>
      <c r="I59" s="45" t="str">
        <f t="shared" si="0"/>
        <v>https://www.instagram.com/corgimango/</v>
      </c>
      <c r="J59" s="40" t="s">
        <v>1341</v>
      </c>
    </row>
    <row r="60" spans="1:10">
      <c r="A60" s="40">
        <v>56</v>
      </c>
      <c r="B60" s="40" t="s">
        <v>1295</v>
      </c>
      <c r="C60" s="40" t="s">
        <v>1296</v>
      </c>
      <c r="D60" s="40" t="s">
        <v>1297</v>
      </c>
      <c r="E60" s="40">
        <v>255423608</v>
      </c>
      <c r="F60" s="40">
        <v>1901</v>
      </c>
      <c r="G60" s="40">
        <v>206043</v>
      </c>
      <c r="H60" s="40">
        <v>950</v>
      </c>
      <c r="I60" s="44" t="s">
        <v>1298</v>
      </c>
      <c r="J60" s="40" t="s">
        <v>1169</v>
      </c>
    </row>
    <row r="61" spans="1:10">
      <c r="A61" s="40">
        <v>57</v>
      </c>
      <c r="B61" s="40" t="s">
        <v>360</v>
      </c>
      <c r="C61" s="40" t="s">
        <v>360</v>
      </c>
      <c r="D61" s="40" t="s">
        <v>889</v>
      </c>
      <c r="E61" s="40">
        <v>453456033</v>
      </c>
      <c r="F61" s="40">
        <v>2044</v>
      </c>
      <c r="G61" s="40">
        <v>779766</v>
      </c>
      <c r="H61" s="40">
        <v>943</v>
      </c>
      <c r="I61" s="44" t="s">
        <v>890</v>
      </c>
      <c r="J61" s="40" t="s">
        <v>1016</v>
      </c>
    </row>
    <row r="62" spans="1:10">
      <c r="A62" s="40">
        <v>58</v>
      </c>
      <c r="B62" s="40" t="s">
        <v>1178</v>
      </c>
      <c r="C62" s="40" t="s">
        <v>1178</v>
      </c>
      <c r="D62" s="40" t="s">
        <v>1179</v>
      </c>
      <c r="E62" s="40">
        <v>2319795781</v>
      </c>
      <c r="F62" s="40">
        <v>389</v>
      </c>
      <c r="G62" s="40">
        <v>161521</v>
      </c>
      <c r="H62" s="40">
        <v>36</v>
      </c>
      <c r="I62" s="44" t="s">
        <v>1180</v>
      </c>
      <c r="J62" s="40" t="s">
        <v>1181</v>
      </c>
    </row>
    <row r="63" spans="1:10">
      <c r="A63" s="40">
        <v>59</v>
      </c>
      <c r="B63" s="40" t="s">
        <v>1311</v>
      </c>
      <c r="C63" s="40" t="s">
        <v>1312</v>
      </c>
      <c r="D63" s="40" t="s">
        <v>1313</v>
      </c>
      <c r="E63" s="40">
        <v>330362747</v>
      </c>
      <c r="F63" s="40">
        <v>2996</v>
      </c>
      <c r="G63" s="40">
        <v>1031037</v>
      </c>
      <c r="H63" s="40">
        <v>624</v>
      </c>
      <c r="I63" s="45" t="str">
        <f>"https://www.instagram.com/"&amp; D63&amp;"/"</f>
        <v>https://www.instagram.com/uccu0323/</v>
      </c>
      <c r="J63" s="40" t="s">
        <v>1315</v>
      </c>
    </row>
    <row r="64" spans="1:10">
      <c r="A64" s="40">
        <v>60</v>
      </c>
      <c r="B64" s="40" t="s">
        <v>1119</v>
      </c>
      <c r="C64" s="40" t="s">
        <v>1120</v>
      </c>
      <c r="D64" s="40" t="s">
        <v>1121</v>
      </c>
      <c r="E64" s="40">
        <v>3179636262</v>
      </c>
      <c r="F64" s="40">
        <v>2377</v>
      </c>
      <c r="G64" s="40">
        <v>634322</v>
      </c>
      <c r="H64" s="40">
        <v>15</v>
      </c>
      <c r="I64" s="44" t="s">
        <v>1122</v>
      </c>
      <c r="J64" s="40" t="s">
        <v>1001</v>
      </c>
    </row>
    <row r="65" spans="1:10">
      <c r="A65" s="40">
        <v>61</v>
      </c>
      <c r="B65" s="40" t="s">
        <v>1342</v>
      </c>
      <c r="C65" s="40" t="s">
        <v>1343</v>
      </c>
      <c r="D65" s="40" t="s">
        <v>1344</v>
      </c>
      <c r="E65" s="40">
        <v>51687345</v>
      </c>
      <c r="F65" s="40">
        <v>2926</v>
      </c>
      <c r="G65" s="40">
        <v>113102</v>
      </c>
      <c r="H65" s="40">
        <v>486</v>
      </c>
      <c r="I65" s="45" t="str">
        <f t="shared" ref="I65:I66" si="1">"https://www.instagram.com/"&amp; D65&amp;"/"</f>
        <v>https://www.instagram.com/3ctim/</v>
      </c>
      <c r="J65" s="40" t="s">
        <v>1303</v>
      </c>
    </row>
    <row r="66" spans="1:10">
      <c r="A66" s="40">
        <v>62</v>
      </c>
      <c r="B66" s="40" t="s">
        <v>1345</v>
      </c>
      <c r="C66" s="40" t="s">
        <v>1346</v>
      </c>
      <c r="D66" s="40" t="s">
        <v>1347</v>
      </c>
      <c r="E66" s="40">
        <v>326186089</v>
      </c>
      <c r="F66" s="40">
        <v>4650</v>
      </c>
      <c r="G66" s="40">
        <v>160223</v>
      </c>
      <c r="H66" s="40">
        <v>1082</v>
      </c>
      <c r="I66" s="45" t="str">
        <f t="shared" si="1"/>
        <v>https://www.instagram.com/peri168/</v>
      </c>
      <c r="J66" s="40" t="s">
        <v>1348</v>
      </c>
    </row>
    <row r="67" spans="1:10">
      <c r="A67" s="40">
        <v>63</v>
      </c>
      <c r="B67" s="40" t="s">
        <v>1111</v>
      </c>
      <c r="C67" s="40" t="s">
        <v>1111</v>
      </c>
      <c r="D67" s="40" t="s">
        <v>1112</v>
      </c>
      <c r="E67" s="40">
        <v>1422088439</v>
      </c>
      <c r="F67" s="40">
        <v>922</v>
      </c>
      <c r="G67" s="40">
        <v>415007</v>
      </c>
      <c r="H67" s="40">
        <v>208</v>
      </c>
      <c r="I67" s="44" t="s">
        <v>1113</v>
      </c>
      <c r="J67" s="40" t="s">
        <v>1034</v>
      </c>
    </row>
    <row r="68" spans="1:10">
      <c r="A68" s="40">
        <v>64</v>
      </c>
      <c r="B68" s="40" t="s">
        <v>1129</v>
      </c>
      <c r="C68" s="40" t="s">
        <v>1130</v>
      </c>
      <c r="D68" s="40" t="s">
        <v>1131</v>
      </c>
      <c r="E68" s="40">
        <v>270217123</v>
      </c>
      <c r="F68" s="40">
        <v>1929</v>
      </c>
      <c r="G68" s="40">
        <v>367960</v>
      </c>
      <c r="H68" s="40">
        <v>501</v>
      </c>
      <c r="I68" s="44" t="s">
        <v>1132</v>
      </c>
      <c r="J68" s="40" t="s">
        <v>1133</v>
      </c>
    </row>
    <row r="69" spans="1:10">
      <c r="A69" s="40">
        <v>65</v>
      </c>
      <c r="B69" s="40" t="s">
        <v>1166</v>
      </c>
      <c r="C69" s="40" t="s">
        <v>1166</v>
      </c>
      <c r="D69" s="40" t="s">
        <v>1167</v>
      </c>
      <c r="E69" s="40">
        <v>2945747715</v>
      </c>
      <c r="F69" s="40">
        <v>829</v>
      </c>
      <c r="G69" s="40">
        <v>262770</v>
      </c>
      <c r="H69" s="40">
        <v>827</v>
      </c>
      <c r="I69" s="44" t="s">
        <v>1168</v>
      </c>
      <c r="J69" s="40" t="s">
        <v>1169</v>
      </c>
    </row>
    <row r="70" spans="1:10">
      <c r="A70" s="40">
        <v>66</v>
      </c>
      <c r="B70" s="40" t="s">
        <v>1349</v>
      </c>
      <c r="C70" s="40" t="s">
        <v>1350</v>
      </c>
      <c r="D70" s="40" t="s">
        <v>1351</v>
      </c>
      <c r="E70" s="40">
        <v>2368322</v>
      </c>
      <c r="F70" s="40">
        <v>7076</v>
      </c>
      <c r="G70" s="40">
        <v>525796</v>
      </c>
      <c r="H70" s="40">
        <v>447</v>
      </c>
      <c r="I70" s="45" t="str">
        <f>"https://www.instagram.com/"&amp; D70&amp;"/"</f>
        <v>https://www.instagram.com/ginachiki/</v>
      </c>
      <c r="J70" s="40" t="s">
        <v>1026</v>
      </c>
    </row>
    <row r="71" spans="1:10">
      <c r="A71" s="40">
        <v>67</v>
      </c>
      <c r="B71" s="40" t="s">
        <v>1095</v>
      </c>
      <c r="C71" s="40" t="s">
        <v>1096</v>
      </c>
      <c r="D71" s="40" t="s">
        <v>1097</v>
      </c>
      <c r="E71" s="40">
        <v>3638274950</v>
      </c>
      <c r="F71" s="40">
        <v>554</v>
      </c>
      <c r="G71" s="40">
        <v>102766</v>
      </c>
      <c r="H71" s="40">
        <v>301</v>
      </c>
      <c r="I71" s="44" t="s">
        <v>1098</v>
      </c>
      <c r="J71" s="40" t="s">
        <v>1099</v>
      </c>
    </row>
    <row r="72" spans="1:10">
      <c r="A72" s="40">
        <v>68</v>
      </c>
      <c r="B72" s="40" t="s">
        <v>1352</v>
      </c>
      <c r="C72" s="40" t="s">
        <v>1353</v>
      </c>
      <c r="D72" s="40" t="s">
        <v>644</v>
      </c>
      <c r="E72" s="40">
        <v>1298476942</v>
      </c>
      <c r="F72" s="40">
        <v>760</v>
      </c>
      <c r="G72" s="40">
        <v>230287</v>
      </c>
      <c r="H72" s="40">
        <v>106</v>
      </c>
      <c r="I72" s="45" t="str">
        <f>"https://www.instagram.com/"&amp; D72&amp;"/"</f>
        <v>https://www.instagram.com/egg_things/</v>
      </c>
      <c r="J72" s="40" t="s">
        <v>1032</v>
      </c>
    </row>
    <row r="73" spans="1:10">
      <c r="A73" s="40">
        <v>69</v>
      </c>
      <c r="B73" s="40" t="s">
        <v>1354</v>
      </c>
      <c r="C73" s="40" t="s">
        <v>517</v>
      </c>
      <c r="D73" s="40" t="s">
        <v>518</v>
      </c>
      <c r="E73" s="40">
        <v>5545852629</v>
      </c>
      <c r="F73" s="40">
        <v>4261</v>
      </c>
      <c r="G73" s="40">
        <v>87182</v>
      </c>
      <c r="H73" s="40">
        <v>5</v>
      </c>
      <c r="I73" s="44" t="s">
        <v>519</v>
      </c>
      <c r="J73" s="40" t="s">
        <v>1109</v>
      </c>
    </row>
    <row r="74" spans="1:10">
      <c r="A74" s="40">
        <v>70</v>
      </c>
      <c r="B74" s="40" t="s">
        <v>1355</v>
      </c>
      <c r="C74" s="40" t="s">
        <v>805</v>
      </c>
      <c r="D74" s="40" t="s">
        <v>806</v>
      </c>
      <c r="E74" s="40">
        <v>7376429059</v>
      </c>
      <c r="F74" s="40">
        <v>1370</v>
      </c>
      <c r="G74" s="40">
        <v>296415</v>
      </c>
      <c r="H74" s="40">
        <v>794</v>
      </c>
      <c r="I74" s="44" t="s">
        <v>807</v>
      </c>
      <c r="J74" s="40" t="s">
        <v>1076</v>
      </c>
    </row>
    <row r="75" spans="1:10">
      <c r="A75" s="40">
        <v>71</v>
      </c>
      <c r="B75" s="40" t="s">
        <v>1356</v>
      </c>
      <c r="C75" s="40" t="s">
        <v>1356</v>
      </c>
      <c r="D75" s="40" t="s">
        <v>1357</v>
      </c>
      <c r="E75" s="40">
        <v>8390003630</v>
      </c>
      <c r="F75" s="40">
        <v>2536</v>
      </c>
      <c r="G75" s="40">
        <v>132212</v>
      </c>
      <c r="H75" s="40">
        <v>81</v>
      </c>
      <c r="I75" s="45" t="str">
        <f>"https://www.instagram.com/"&amp; D75&amp;"/"</f>
        <v>https://www.instagram.com/cb.otaku/</v>
      </c>
      <c r="J75" s="40" t="s">
        <v>1104</v>
      </c>
    </row>
    <row r="76" spans="1:10">
      <c r="A76" s="40">
        <v>72</v>
      </c>
      <c r="B76" s="40" t="s">
        <v>429</v>
      </c>
      <c r="C76" s="40" t="s">
        <v>429</v>
      </c>
      <c r="D76" s="40" t="s">
        <v>969</v>
      </c>
      <c r="E76" s="40">
        <v>4099485887</v>
      </c>
      <c r="F76" s="40">
        <v>186</v>
      </c>
      <c r="G76" s="40">
        <v>432782</v>
      </c>
      <c r="H76" s="40">
        <v>58</v>
      </c>
      <c r="I76" s="44" t="s">
        <v>970</v>
      </c>
      <c r="J76" s="40" t="s">
        <v>1358</v>
      </c>
    </row>
    <row r="77" spans="1:10">
      <c r="A77" s="40">
        <v>73</v>
      </c>
      <c r="B77" s="40" t="s">
        <v>1359</v>
      </c>
      <c r="C77" s="40" t="s">
        <v>1360</v>
      </c>
      <c r="D77" s="40" t="s">
        <v>1361</v>
      </c>
      <c r="E77" s="40">
        <v>1901574301</v>
      </c>
      <c r="F77" s="40">
        <v>1336</v>
      </c>
      <c r="G77" s="40">
        <v>542737</v>
      </c>
      <c r="H77" s="40">
        <v>217</v>
      </c>
      <c r="I77" s="45" t="str">
        <f>"https://www.instagram.com/"&amp; D77&amp;"/"</f>
        <v>https://www.instagram.com/chuchumei__/</v>
      </c>
      <c r="J77" s="40" t="s">
        <v>1362</v>
      </c>
    </row>
    <row r="78" spans="1:10">
      <c r="A78" s="40">
        <v>74</v>
      </c>
      <c r="B78" s="40" t="s">
        <v>1161</v>
      </c>
      <c r="C78" s="40" t="s">
        <v>1162</v>
      </c>
      <c r="D78" s="40" t="s">
        <v>1163</v>
      </c>
      <c r="E78" s="40">
        <v>3882104752</v>
      </c>
      <c r="F78" s="40">
        <v>5489</v>
      </c>
      <c r="G78" s="40">
        <v>100432</v>
      </c>
      <c r="H78" s="40">
        <v>96</v>
      </c>
      <c r="I78" s="44" t="s">
        <v>1164</v>
      </c>
      <c r="J78" s="40" t="s">
        <v>1104</v>
      </c>
    </row>
    <row r="79" spans="1:10">
      <c r="A79" s="40">
        <v>75</v>
      </c>
      <c r="B79" s="40" t="s">
        <v>1363</v>
      </c>
      <c r="C79" s="40" t="s">
        <v>1364</v>
      </c>
      <c r="D79" s="40" t="s">
        <v>1365</v>
      </c>
      <c r="E79" s="40">
        <v>191715892</v>
      </c>
      <c r="F79" s="40">
        <v>1485</v>
      </c>
      <c r="G79" s="40">
        <v>104492</v>
      </c>
      <c r="H79" s="40">
        <v>439</v>
      </c>
      <c r="I79" s="45" t="str">
        <f>"https://www.instagram.com/"&amp; D79&amp;"/"</f>
        <v>https://www.instagram.com/benwoooo/</v>
      </c>
      <c r="J79" s="40" t="s">
        <v>1198</v>
      </c>
    </row>
    <row r="80" spans="1:10">
      <c r="A80" s="40">
        <v>76</v>
      </c>
      <c r="B80" s="40" t="s">
        <v>1105</v>
      </c>
      <c r="C80" s="40" t="s">
        <v>1106</v>
      </c>
      <c r="D80" s="40" t="s">
        <v>1107</v>
      </c>
      <c r="E80" s="40">
        <v>1795150072</v>
      </c>
      <c r="F80" s="40">
        <v>1950</v>
      </c>
      <c r="G80" s="40">
        <v>180562</v>
      </c>
      <c r="H80" s="40">
        <v>1612</v>
      </c>
      <c r="I80" s="44" t="s">
        <v>1108</v>
      </c>
      <c r="J80" s="40" t="s">
        <v>1109</v>
      </c>
    </row>
    <row r="81" spans="1:10">
      <c r="A81" s="40">
        <v>77</v>
      </c>
      <c r="B81" s="40" t="s">
        <v>1055</v>
      </c>
      <c r="C81" s="40" t="s">
        <v>1056</v>
      </c>
      <c r="D81" s="44" t="s">
        <v>1057</v>
      </c>
      <c r="E81" s="40">
        <v>851583</v>
      </c>
      <c r="F81" s="40">
        <v>2961</v>
      </c>
      <c r="G81" s="40">
        <v>834659</v>
      </c>
      <c r="H81" s="40">
        <v>993</v>
      </c>
      <c r="I81" s="44" t="s">
        <v>1058</v>
      </c>
      <c r="J81" s="40" t="s">
        <v>1059</v>
      </c>
    </row>
    <row r="82" spans="1:10">
      <c r="A82" s="40">
        <v>78</v>
      </c>
      <c r="B82" s="40" t="s">
        <v>1366</v>
      </c>
      <c r="C82" s="40" t="s">
        <v>1366</v>
      </c>
      <c r="D82" s="40" t="s">
        <v>1367</v>
      </c>
      <c r="E82" s="40">
        <v>52381245</v>
      </c>
      <c r="F82" s="40">
        <v>1847</v>
      </c>
      <c r="G82" s="40">
        <v>168451</v>
      </c>
      <c r="H82" s="40">
        <v>1061</v>
      </c>
      <c r="I82" s="45" t="str">
        <f>"https://www.instagram.com/"&amp; D82&amp;"/"</f>
        <v>https://www.instagram.com/maomaotv/</v>
      </c>
      <c r="J82" s="40" t="s">
        <v>1198</v>
      </c>
    </row>
    <row r="83" spans="1:10">
      <c r="A83" s="40">
        <v>79</v>
      </c>
      <c r="B83" s="40" t="s">
        <v>1368</v>
      </c>
      <c r="C83" s="40" t="s">
        <v>808</v>
      </c>
      <c r="D83" s="40" t="s">
        <v>809</v>
      </c>
      <c r="E83" s="40">
        <v>7549469612</v>
      </c>
      <c r="F83" s="40">
        <v>700</v>
      </c>
      <c r="G83" s="40">
        <v>573035</v>
      </c>
      <c r="H83" s="40">
        <v>226</v>
      </c>
      <c r="I83" s="44" t="s">
        <v>810</v>
      </c>
      <c r="J83" s="40" t="s">
        <v>1369</v>
      </c>
    </row>
    <row r="84" spans="1:10">
      <c r="A84" s="40">
        <v>80</v>
      </c>
      <c r="B84" s="40" t="s">
        <v>1041</v>
      </c>
      <c r="C84" s="40" t="s">
        <v>1042</v>
      </c>
      <c r="D84" s="40" t="s">
        <v>1043</v>
      </c>
      <c r="E84" s="40">
        <v>5703523434</v>
      </c>
      <c r="F84" s="40">
        <v>1744</v>
      </c>
      <c r="G84" s="40">
        <v>354298</v>
      </c>
      <c r="H84" s="40">
        <v>1499</v>
      </c>
      <c r="I84" s="44" t="s">
        <v>1044</v>
      </c>
      <c r="J84" s="40" t="s">
        <v>1001</v>
      </c>
    </row>
    <row r="85" spans="1:10">
      <c r="A85" s="40">
        <v>81</v>
      </c>
      <c r="B85" s="40" t="s">
        <v>1370</v>
      </c>
      <c r="C85" s="40" t="s">
        <v>1371</v>
      </c>
      <c r="D85" s="40" t="s">
        <v>1372</v>
      </c>
      <c r="E85" s="40">
        <v>6932460472</v>
      </c>
      <c r="F85" s="40">
        <v>603</v>
      </c>
      <c r="G85" s="40">
        <v>259315</v>
      </c>
      <c r="H85" s="40">
        <v>1508</v>
      </c>
      <c r="I85" s="45" t="str">
        <f t="shared" ref="I85:I86" si="2">"https://www.instagram.com/"&amp; D85&amp;"/"</f>
        <v>https://www.instagram.com/colorfulinsideus/</v>
      </c>
      <c r="J85" s="40" t="s">
        <v>1198</v>
      </c>
    </row>
    <row r="86" spans="1:10">
      <c r="A86" s="40">
        <v>82</v>
      </c>
      <c r="B86" s="40" t="s">
        <v>1373</v>
      </c>
      <c r="C86" s="40" t="s">
        <v>1374</v>
      </c>
      <c r="D86" s="40" t="s">
        <v>1375</v>
      </c>
      <c r="E86" s="40">
        <v>2258824753</v>
      </c>
      <c r="F86" s="40">
        <v>765</v>
      </c>
      <c r="G86" s="40">
        <v>216284</v>
      </c>
      <c r="H86" s="40">
        <v>664</v>
      </c>
      <c r="I86" s="45" t="str">
        <f t="shared" si="2"/>
        <v>https://www.instagram.com/602avenue/</v>
      </c>
      <c r="J86" s="40" t="s">
        <v>1099</v>
      </c>
    </row>
    <row r="87" spans="1:10">
      <c r="A87" s="40">
        <v>83</v>
      </c>
      <c r="B87" s="40" t="s">
        <v>222</v>
      </c>
      <c r="C87" s="40" t="s">
        <v>222</v>
      </c>
      <c r="D87" s="40" t="s">
        <v>739</v>
      </c>
      <c r="E87" s="40">
        <v>212843255</v>
      </c>
      <c r="F87" s="40">
        <v>1173</v>
      </c>
      <c r="G87" s="40">
        <v>739639</v>
      </c>
      <c r="H87" s="40">
        <v>1635</v>
      </c>
      <c r="I87" s="44" t="s">
        <v>740</v>
      </c>
      <c r="J87" s="40" t="s">
        <v>1376</v>
      </c>
    </row>
    <row r="88" spans="1:10">
      <c r="A88" s="40">
        <v>84</v>
      </c>
      <c r="B88" s="40" t="s">
        <v>1377</v>
      </c>
      <c r="C88" s="40" t="s">
        <v>1378</v>
      </c>
      <c r="D88" s="40" t="s">
        <v>1379</v>
      </c>
      <c r="E88" s="40">
        <v>15272541</v>
      </c>
      <c r="F88" s="40">
        <v>405</v>
      </c>
      <c r="G88" s="40">
        <v>347424</v>
      </c>
      <c r="H88" s="40">
        <v>266</v>
      </c>
      <c r="I88" s="45" t="str">
        <f t="shared" ref="I88:I90" si="3">"https://www.instagram.com/"&amp; D88&amp;"/"</f>
        <v>https://www.instagram.com/hailey_jane/</v>
      </c>
      <c r="J88" s="40" t="s">
        <v>1109</v>
      </c>
    </row>
    <row r="89" spans="1:10">
      <c r="A89" s="40">
        <v>85</v>
      </c>
      <c r="B89" s="40" t="s">
        <v>1380</v>
      </c>
      <c r="C89" s="40" t="s">
        <v>1380</v>
      </c>
      <c r="D89" s="40" t="s">
        <v>1381</v>
      </c>
      <c r="E89" s="40">
        <v>4707330690</v>
      </c>
      <c r="F89" s="40">
        <v>302</v>
      </c>
      <c r="G89" s="40">
        <v>211320</v>
      </c>
      <c r="H89" s="40">
        <v>1</v>
      </c>
      <c r="I89" s="45" t="str">
        <f t="shared" si="3"/>
        <v>https://www.instagram.com/5inana/</v>
      </c>
      <c r="J89" s="40" t="s">
        <v>1382</v>
      </c>
    </row>
    <row r="90" spans="1:10">
      <c r="A90" s="40">
        <v>86</v>
      </c>
      <c r="B90" s="40" t="s">
        <v>1383</v>
      </c>
      <c r="C90" s="40" t="s">
        <v>1383</v>
      </c>
      <c r="D90" s="40" t="s">
        <v>1384</v>
      </c>
      <c r="E90" s="40">
        <v>5489294244</v>
      </c>
      <c r="F90" s="40">
        <v>300</v>
      </c>
      <c r="G90" s="40">
        <v>160154</v>
      </c>
      <c r="H90" s="40">
        <v>180</v>
      </c>
      <c r="I90" s="45" t="str">
        <f t="shared" si="3"/>
        <v>https://www.instagram.com/gary.0917/</v>
      </c>
      <c r="J90" s="40" t="s">
        <v>1104</v>
      </c>
    </row>
    <row r="91" spans="1:10">
      <c r="A91" s="40">
        <v>87</v>
      </c>
      <c r="B91" s="40" t="s">
        <v>1155</v>
      </c>
      <c r="C91" s="40" t="s">
        <v>1156</v>
      </c>
      <c r="D91" s="40" t="s">
        <v>1157</v>
      </c>
      <c r="E91" s="40">
        <v>32527641</v>
      </c>
      <c r="F91" s="40">
        <v>3853</v>
      </c>
      <c r="G91" s="40">
        <v>2450201</v>
      </c>
      <c r="H91" s="40">
        <v>69</v>
      </c>
      <c r="I91" s="44" t="s">
        <v>1158</v>
      </c>
      <c r="J91" s="40" t="s">
        <v>1032</v>
      </c>
    </row>
    <row r="92" spans="1:10">
      <c r="A92" s="40">
        <v>88</v>
      </c>
      <c r="B92" s="40" t="s">
        <v>1385</v>
      </c>
      <c r="C92" s="40" t="s">
        <v>1386</v>
      </c>
      <c r="D92" s="40" t="s">
        <v>1387</v>
      </c>
      <c r="E92" s="40">
        <v>859326544</v>
      </c>
      <c r="F92" s="40">
        <v>1973</v>
      </c>
      <c r="G92" s="40">
        <v>121028</v>
      </c>
      <c r="H92" s="40">
        <v>945</v>
      </c>
      <c r="I92" s="45" t="str">
        <f>"https://www.instagram.com/"&amp; D92&amp;"/"</f>
        <v>https://www.instagram.com/taiwanniu421/</v>
      </c>
      <c r="J92" s="40" t="s">
        <v>1388</v>
      </c>
    </row>
    <row r="93" spans="1:10">
      <c r="A93" s="40">
        <v>89</v>
      </c>
      <c r="B93" s="40" t="s">
        <v>1389</v>
      </c>
      <c r="C93" s="40" t="s">
        <v>468</v>
      </c>
      <c r="D93" s="40" t="s">
        <v>469</v>
      </c>
      <c r="E93" s="40">
        <v>1752644498</v>
      </c>
      <c r="F93" s="40">
        <v>398</v>
      </c>
      <c r="G93" s="40">
        <v>24615</v>
      </c>
      <c r="H93" s="40">
        <v>527</v>
      </c>
      <c r="I93" s="44" t="s">
        <v>470</v>
      </c>
      <c r="J93" s="40" t="s">
        <v>1390</v>
      </c>
    </row>
    <row r="94" spans="1:10">
      <c r="A94" s="40">
        <v>90</v>
      </c>
      <c r="B94" s="40" t="s">
        <v>1391</v>
      </c>
      <c r="C94" s="40" t="s">
        <v>1392</v>
      </c>
      <c r="D94" s="40" t="s">
        <v>1393</v>
      </c>
      <c r="E94" s="40">
        <v>7967543867</v>
      </c>
      <c r="F94" s="40">
        <v>489</v>
      </c>
      <c r="G94" s="40">
        <v>139725</v>
      </c>
      <c r="H94" s="40">
        <v>224</v>
      </c>
      <c r="I94" s="45" t="str">
        <f>"https://www.instagram.com/"&amp; D94&amp;"/"</f>
        <v>https://www.instagram.com/wanghungche/</v>
      </c>
      <c r="J94" s="40" t="s">
        <v>1394</v>
      </c>
    </row>
    <row r="95" spans="1:10">
      <c r="A95" s="40">
        <v>91</v>
      </c>
      <c r="B95" s="40" t="s">
        <v>1100</v>
      </c>
      <c r="C95" s="40" t="s">
        <v>1101</v>
      </c>
      <c r="D95" s="40" t="s">
        <v>1102</v>
      </c>
      <c r="E95" s="40">
        <v>1673522323</v>
      </c>
      <c r="F95" s="40">
        <v>1374</v>
      </c>
      <c r="G95" s="40">
        <v>178445</v>
      </c>
      <c r="H95" s="40">
        <v>764</v>
      </c>
      <c r="I95" s="44" t="s">
        <v>1103</v>
      </c>
      <c r="J95" s="40" t="s">
        <v>1104</v>
      </c>
    </row>
    <row r="96" spans="1:10">
      <c r="A96" s="40">
        <v>92</v>
      </c>
      <c r="B96" s="40" t="s">
        <v>1395</v>
      </c>
      <c r="C96" s="40" t="s">
        <v>1396</v>
      </c>
      <c r="D96" s="40" t="s">
        <v>1397</v>
      </c>
      <c r="E96" s="40">
        <v>1393717829</v>
      </c>
      <c r="F96" s="40">
        <v>1196</v>
      </c>
      <c r="G96" s="40">
        <v>125363</v>
      </c>
      <c r="H96" s="40">
        <v>745</v>
      </c>
      <c r="I96" s="45" t="str">
        <f t="shared" ref="I96:I99" si="4">"https://www.instagram.com/"&amp; D96&amp;"/"</f>
        <v>https://www.instagram.com/children0704/</v>
      </c>
      <c r="J96" s="40" t="s">
        <v>1001</v>
      </c>
    </row>
    <row r="97" spans="1:10">
      <c r="A97" s="40">
        <v>93</v>
      </c>
      <c r="B97" s="40" t="s">
        <v>1398</v>
      </c>
      <c r="C97" s="40" t="s">
        <v>591</v>
      </c>
      <c r="D97" s="40" t="s">
        <v>592</v>
      </c>
      <c r="E97" s="40">
        <v>5917730232</v>
      </c>
      <c r="F97" s="40">
        <v>1410</v>
      </c>
      <c r="G97" s="40">
        <v>78073</v>
      </c>
      <c r="H97" s="40">
        <v>44</v>
      </c>
      <c r="I97" s="45" t="str">
        <f t="shared" si="4"/>
        <v>https://www.instagram.com/lobo_is_good/</v>
      </c>
      <c r="J97" s="40" t="s">
        <v>1104</v>
      </c>
    </row>
    <row r="98" spans="1:10">
      <c r="A98" s="40">
        <v>94</v>
      </c>
      <c r="B98" s="40" t="s">
        <v>1399</v>
      </c>
      <c r="C98" s="40" t="s">
        <v>1400</v>
      </c>
      <c r="D98" s="40" t="s">
        <v>1401</v>
      </c>
      <c r="E98" s="40">
        <v>593475086</v>
      </c>
      <c r="F98" s="40">
        <v>2940</v>
      </c>
      <c r="G98" s="40">
        <v>232488</v>
      </c>
      <c r="H98" s="40">
        <v>992</v>
      </c>
      <c r="I98" s="45" t="str">
        <f t="shared" si="4"/>
        <v>https://www.instagram.com/lovemiihuang/</v>
      </c>
      <c r="J98" s="40" t="s">
        <v>1026</v>
      </c>
    </row>
    <row r="99" spans="1:10">
      <c r="A99" s="40">
        <v>95</v>
      </c>
      <c r="B99" s="40" t="s">
        <v>1402</v>
      </c>
      <c r="C99" s="40" t="s">
        <v>1403</v>
      </c>
      <c r="D99" s="40" t="s">
        <v>1404</v>
      </c>
      <c r="E99" s="40">
        <v>1324160468</v>
      </c>
      <c r="F99" s="40">
        <v>3766</v>
      </c>
      <c r="G99" s="40">
        <v>172773</v>
      </c>
      <c r="H99" s="40">
        <v>1276</v>
      </c>
      <c r="I99" s="45" t="str">
        <f t="shared" si="4"/>
        <v>https://www.instagram.com/bimay_nagging/</v>
      </c>
      <c r="J99" s="40" t="s">
        <v>1034</v>
      </c>
    </row>
    <row r="100" spans="1:10">
      <c r="A100" s="40">
        <v>96</v>
      </c>
      <c r="B100" s="40" t="s">
        <v>1048</v>
      </c>
      <c r="C100" s="40" t="s">
        <v>1049</v>
      </c>
      <c r="D100" s="40" t="s">
        <v>1050</v>
      </c>
      <c r="E100" s="40">
        <v>2620202</v>
      </c>
      <c r="F100" s="40">
        <v>3279</v>
      </c>
      <c r="G100" s="40">
        <v>292906</v>
      </c>
      <c r="H100" s="40">
        <v>479</v>
      </c>
      <c r="I100" s="44" t="s">
        <v>1051</v>
      </c>
      <c r="J100" s="40" t="s">
        <v>1052</v>
      </c>
    </row>
    <row r="101" spans="1:10">
      <c r="A101" s="40">
        <v>97</v>
      </c>
      <c r="B101" s="40" t="s">
        <v>1064</v>
      </c>
      <c r="C101" s="40" t="s">
        <v>1065</v>
      </c>
      <c r="D101" s="40" t="s">
        <v>1066</v>
      </c>
      <c r="E101" s="40">
        <v>3025123501</v>
      </c>
      <c r="F101" s="40">
        <v>2093</v>
      </c>
      <c r="G101" s="40">
        <v>351680</v>
      </c>
      <c r="H101" s="40">
        <v>682</v>
      </c>
      <c r="I101" s="44" t="s">
        <v>1067</v>
      </c>
      <c r="J101" s="40" t="s">
        <v>1032</v>
      </c>
    </row>
    <row r="102" spans="1:10">
      <c r="A102" s="40">
        <v>98</v>
      </c>
      <c r="B102" s="40" t="s">
        <v>309</v>
      </c>
      <c r="C102" s="40" t="s">
        <v>309</v>
      </c>
      <c r="D102" s="40" t="s">
        <v>841</v>
      </c>
      <c r="E102" s="40">
        <v>2307480066</v>
      </c>
      <c r="F102" s="40">
        <v>1593</v>
      </c>
      <c r="G102" s="40">
        <v>157798</v>
      </c>
      <c r="H102" s="40">
        <v>782</v>
      </c>
      <c r="I102" s="44" t="s">
        <v>842</v>
      </c>
      <c r="J102" s="40" t="s">
        <v>1405</v>
      </c>
    </row>
    <row r="103" spans="1:10">
      <c r="A103" s="40">
        <v>99</v>
      </c>
      <c r="B103" s="40" t="s">
        <v>1406</v>
      </c>
      <c r="C103" s="40" t="s">
        <v>1407</v>
      </c>
      <c r="D103" s="40" t="s">
        <v>1408</v>
      </c>
      <c r="E103" s="40">
        <v>1221421406</v>
      </c>
      <c r="F103" s="40">
        <v>517</v>
      </c>
      <c r="G103" s="40">
        <v>136420</v>
      </c>
      <c r="H103" s="40">
        <v>749</v>
      </c>
      <c r="I103" s="45" t="str">
        <f>"https://www.instagram.com/"&amp; D103&amp;"/"</f>
        <v>https://www.instagram.com/martinispig/</v>
      </c>
      <c r="J103" s="40" t="s">
        <v>1047</v>
      </c>
    </row>
    <row r="104" spans="1:10">
      <c r="A104" s="40">
        <v>100</v>
      </c>
      <c r="B104" s="40" t="s">
        <v>1299</v>
      </c>
      <c r="C104" s="40" t="s">
        <v>1300</v>
      </c>
      <c r="D104" s="40" t="s">
        <v>1301</v>
      </c>
      <c r="E104" s="40">
        <v>1918317716</v>
      </c>
      <c r="F104" s="40">
        <v>3099</v>
      </c>
      <c r="G104" s="40">
        <v>166174</v>
      </c>
      <c r="H104" s="40">
        <v>87</v>
      </c>
      <c r="I104" s="44" t="s">
        <v>1302</v>
      </c>
      <c r="J104" s="40" t="s">
        <v>1303</v>
      </c>
    </row>
    <row r="105" spans="1:10">
      <c r="A105" s="40">
        <v>101</v>
      </c>
      <c r="B105" s="40" t="s">
        <v>1409</v>
      </c>
      <c r="C105" s="40" t="s">
        <v>1410</v>
      </c>
      <c r="D105" s="40" t="s">
        <v>728</v>
      </c>
      <c r="E105" s="40">
        <v>349524494</v>
      </c>
      <c r="F105" s="40">
        <v>627</v>
      </c>
      <c r="G105" s="40">
        <v>213786</v>
      </c>
      <c r="H105" s="40">
        <v>804</v>
      </c>
      <c r="I105" s="44" t="s">
        <v>729</v>
      </c>
      <c r="J105" s="40" t="s">
        <v>1047</v>
      </c>
    </row>
    <row r="106" spans="1:10">
      <c r="A106" s="40">
        <v>102</v>
      </c>
      <c r="B106" s="40" t="s">
        <v>1411</v>
      </c>
      <c r="C106" s="40" t="s">
        <v>1412</v>
      </c>
      <c r="D106" s="40" t="s">
        <v>1413</v>
      </c>
      <c r="E106" s="40">
        <v>1480636439</v>
      </c>
      <c r="F106" s="40">
        <v>455</v>
      </c>
      <c r="G106" s="40">
        <v>43946</v>
      </c>
      <c r="H106" s="40">
        <v>1204</v>
      </c>
      <c r="I106" s="45" t="str">
        <f>"https://www.instagram.com/"&amp; D106&amp;"/"</f>
        <v>https://www.instagram.com/shirley_01_12/</v>
      </c>
      <c r="J106" s="40" t="s">
        <v>1146</v>
      </c>
    </row>
    <row r="107" spans="1:10">
      <c r="A107" s="40">
        <v>103</v>
      </c>
      <c r="B107" s="40" t="s">
        <v>1414</v>
      </c>
      <c r="C107" s="40" t="s">
        <v>1415</v>
      </c>
      <c r="D107" s="40" t="s">
        <v>775</v>
      </c>
      <c r="E107" s="40">
        <v>2004455899</v>
      </c>
      <c r="F107" s="40">
        <v>1556</v>
      </c>
      <c r="G107" s="40">
        <v>120088</v>
      </c>
      <c r="H107" s="40">
        <v>1168</v>
      </c>
      <c r="I107" s="44" t="s">
        <v>776</v>
      </c>
      <c r="J107" s="40" t="s">
        <v>1416</v>
      </c>
    </row>
    <row r="108" spans="1:10">
      <c r="A108" s="40">
        <v>104</v>
      </c>
      <c r="B108" s="40" t="s">
        <v>1417</v>
      </c>
      <c r="C108" s="40" t="s">
        <v>1417</v>
      </c>
      <c r="D108" s="40" t="s">
        <v>1418</v>
      </c>
      <c r="E108" s="40">
        <v>2671435</v>
      </c>
      <c r="F108" s="40">
        <v>983</v>
      </c>
      <c r="G108" s="40">
        <v>134393</v>
      </c>
      <c r="H108" s="40">
        <v>446</v>
      </c>
      <c r="I108" s="45" t="str">
        <f>"https://www.instagram.com/"&amp; D108&amp;"/"</f>
        <v>https://www.instagram.com/tiest0913/</v>
      </c>
      <c r="J108" s="40" t="s">
        <v>1419</v>
      </c>
    </row>
    <row r="109" spans="1:10">
      <c r="A109" s="40">
        <v>105</v>
      </c>
      <c r="B109" s="40" t="s">
        <v>307</v>
      </c>
      <c r="C109" s="40" t="s">
        <v>307</v>
      </c>
      <c r="D109" s="40" t="s">
        <v>839</v>
      </c>
      <c r="E109" s="40">
        <v>8235379892</v>
      </c>
      <c r="F109" s="40">
        <v>1368</v>
      </c>
      <c r="G109" s="40">
        <v>241128</v>
      </c>
      <c r="H109" s="40">
        <v>1959</v>
      </c>
      <c r="I109" s="44" t="s">
        <v>840</v>
      </c>
      <c r="J109" s="40" t="s">
        <v>1034</v>
      </c>
    </row>
    <row r="110" spans="1:10">
      <c r="A110" s="40">
        <v>106</v>
      </c>
      <c r="B110" s="40" t="s">
        <v>1420</v>
      </c>
      <c r="C110" s="40" t="s">
        <v>1421</v>
      </c>
      <c r="D110" s="40" t="s">
        <v>1422</v>
      </c>
      <c r="E110" s="40">
        <v>235456533</v>
      </c>
      <c r="F110" s="40">
        <v>952</v>
      </c>
      <c r="G110" s="40">
        <v>153279</v>
      </c>
      <c r="H110" s="40">
        <v>791</v>
      </c>
      <c r="I110" s="45" t="str">
        <f>"https://www.instagram.com/"&amp; D110&amp;"/"</f>
        <v>https://www.instagram.com/ciao_kitchen/</v>
      </c>
      <c r="J110" s="40" t="s">
        <v>1047</v>
      </c>
    </row>
    <row r="111" spans="1:10">
      <c r="A111" s="40">
        <v>107</v>
      </c>
      <c r="B111" s="40" t="s">
        <v>175</v>
      </c>
      <c r="C111" s="40" t="s">
        <v>175</v>
      </c>
      <c r="D111" s="40" t="s">
        <v>677</v>
      </c>
      <c r="E111" s="40">
        <v>1597978283</v>
      </c>
      <c r="F111" s="40">
        <v>1318</v>
      </c>
      <c r="G111" s="40">
        <v>35989</v>
      </c>
      <c r="H111" s="40">
        <v>75</v>
      </c>
      <c r="I111" s="44" t="s">
        <v>678</v>
      </c>
      <c r="J111" s="40" t="s">
        <v>1146</v>
      </c>
    </row>
    <row r="112" spans="1:10">
      <c r="A112" s="40">
        <v>108</v>
      </c>
      <c r="B112" s="40" t="s">
        <v>1077</v>
      </c>
      <c r="C112" s="40" t="s">
        <v>1078</v>
      </c>
      <c r="D112" s="40" t="s">
        <v>1079</v>
      </c>
      <c r="E112" s="40">
        <v>5694299090</v>
      </c>
      <c r="F112" s="40">
        <v>586</v>
      </c>
      <c r="G112" s="40">
        <v>519307</v>
      </c>
      <c r="H112" s="40">
        <v>248</v>
      </c>
      <c r="I112" s="44" t="s">
        <v>1080</v>
      </c>
      <c r="J112" s="40" t="s">
        <v>1032</v>
      </c>
    </row>
    <row r="113" spans="1:10">
      <c r="A113" s="40">
        <v>109</v>
      </c>
      <c r="B113" s="40" t="s">
        <v>1115</v>
      </c>
      <c r="C113" s="40" t="s">
        <v>1116</v>
      </c>
      <c r="D113" s="40" t="s">
        <v>1117</v>
      </c>
      <c r="E113" s="40">
        <v>588016383</v>
      </c>
      <c r="F113" s="40">
        <v>2560</v>
      </c>
      <c r="G113" s="40">
        <v>391889</v>
      </c>
      <c r="H113" s="40">
        <v>116</v>
      </c>
      <c r="I113" s="44" t="s">
        <v>1118</v>
      </c>
      <c r="J113" s="40" t="s">
        <v>1032</v>
      </c>
    </row>
    <row r="114" spans="1:10">
      <c r="A114" s="40">
        <v>110</v>
      </c>
      <c r="B114" s="40" t="s">
        <v>1177</v>
      </c>
      <c r="C114" s="40" t="s">
        <v>659</v>
      </c>
      <c r="D114" s="40" t="s">
        <v>161</v>
      </c>
      <c r="E114" s="40">
        <v>144080454</v>
      </c>
      <c r="F114" s="40">
        <v>2155</v>
      </c>
      <c r="G114" s="40">
        <v>236458</v>
      </c>
      <c r="H114" s="40">
        <v>447</v>
      </c>
      <c r="I114" s="44" t="s">
        <v>660</v>
      </c>
      <c r="J114" s="40" t="s">
        <v>1104</v>
      </c>
    </row>
    <row r="115" spans="1:10">
      <c r="A115" s="40">
        <v>111</v>
      </c>
      <c r="B115" s="40" t="s">
        <v>1190</v>
      </c>
      <c r="C115" s="40" t="s">
        <v>1191</v>
      </c>
      <c r="D115" s="40" t="s">
        <v>1192</v>
      </c>
      <c r="E115" s="40">
        <v>2926479106</v>
      </c>
      <c r="F115" s="40">
        <v>2917</v>
      </c>
      <c r="G115" s="40">
        <v>150544</v>
      </c>
      <c r="H115" s="40">
        <v>440</v>
      </c>
      <c r="I115" s="44" t="s">
        <v>1193</v>
      </c>
      <c r="J115" s="40" t="s">
        <v>1032</v>
      </c>
    </row>
    <row r="116" spans="1:10">
      <c r="A116" s="40">
        <v>112</v>
      </c>
      <c r="B116" s="40" t="s">
        <v>1423</v>
      </c>
      <c r="C116" s="40" t="s">
        <v>1424</v>
      </c>
      <c r="D116" s="40" t="s">
        <v>1425</v>
      </c>
      <c r="E116" s="40">
        <v>3283078407</v>
      </c>
      <c r="F116" s="40">
        <v>986</v>
      </c>
      <c r="G116" s="40">
        <v>64697</v>
      </c>
      <c r="H116" s="40">
        <v>11</v>
      </c>
      <c r="I116" s="45" t="str">
        <f>"https://www.instagram.com/"&amp; D116&amp;"/"</f>
        <v>https://www.instagram.com/wecook123123/</v>
      </c>
      <c r="J116" s="40" t="s">
        <v>1047</v>
      </c>
    </row>
    <row r="117" spans="1:10">
      <c r="A117" s="40">
        <v>113</v>
      </c>
      <c r="B117" s="40" t="s">
        <v>1094</v>
      </c>
      <c r="C117" s="40" t="s">
        <v>704</v>
      </c>
      <c r="D117" s="40" t="s">
        <v>705</v>
      </c>
      <c r="E117" s="40">
        <v>371630480</v>
      </c>
      <c r="F117" s="40">
        <v>8194</v>
      </c>
      <c r="G117" s="40">
        <v>722044</v>
      </c>
      <c r="H117" s="40">
        <v>2244</v>
      </c>
      <c r="I117" s="44" t="s">
        <v>706</v>
      </c>
      <c r="J117" s="40" t="s">
        <v>1001</v>
      </c>
    </row>
    <row r="118" spans="1:10">
      <c r="A118" s="40">
        <v>114</v>
      </c>
      <c r="B118" s="40" t="s">
        <v>1426</v>
      </c>
      <c r="C118" s="40" t="s">
        <v>1426</v>
      </c>
      <c r="D118" s="40" t="s">
        <v>1427</v>
      </c>
      <c r="E118" s="40">
        <v>6119947893</v>
      </c>
      <c r="F118" s="40">
        <v>2344</v>
      </c>
      <c r="G118" s="40">
        <v>289357</v>
      </c>
      <c r="H118" s="40">
        <v>1701</v>
      </c>
      <c r="I118" s="45" t="str">
        <f>"https://www.instagram.com/"&amp; D118&amp;"/"</f>
        <v>https://www.instagram.com/niniru621/</v>
      </c>
      <c r="J118" s="40" t="s">
        <v>1428</v>
      </c>
    </row>
    <row r="119" spans="1:10">
      <c r="A119" s="40">
        <v>115</v>
      </c>
      <c r="B119" s="40" t="s">
        <v>335</v>
      </c>
      <c r="C119" s="40" t="s">
        <v>335</v>
      </c>
      <c r="D119" s="40" t="s">
        <v>866</v>
      </c>
      <c r="E119" s="40">
        <v>1972535324</v>
      </c>
      <c r="F119" s="40">
        <v>1329</v>
      </c>
      <c r="G119" s="40">
        <v>187869</v>
      </c>
      <c r="H119" s="40">
        <v>142</v>
      </c>
      <c r="I119" s="44" t="s">
        <v>867</v>
      </c>
      <c r="J119" s="40" t="s">
        <v>1006</v>
      </c>
    </row>
    <row r="120" spans="1:10">
      <c r="A120" s="40">
        <v>116</v>
      </c>
      <c r="B120" s="40" t="s">
        <v>1429</v>
      </c>
      <c r="C120" s="40" t="s">
        <v>219</v>
      </c>
      <c r="D120" s="40" t="s">
        <v>737</v>
      </c>
      <c r="E120" s="40">
        <v>3207482766</v>
      </c>
      <c r="F120" s="40">
        <v>112</v>
      </c>
      <c r="G120" s="40">
        <v>269054</v>
      </c>
      <c r="H120" s="40">
        <v>1306</v>
      </c>
      <c r="I120" s="44" t="s">
        <v>738</v>
      </c>
      <c r="J120" s="40" t="s">
        <v>1104</v>
      </c>
    </row>
    <row r="121" spans="1:10">
      <c r="A121" s="40">
        <v>117</v>
      </c>
      <c r="B121" s="40" t="s">
        <v>1430</v>
      </c>
      <c r="C121" s="40" t="s">
        <v>1431</v>
      </c>
      <c r="D121" s="40" t="s">
        <v>1432</v>
      </c>
      <c r="E121" s="40">
        <v>7679841235</v>
      </c>
      <c r="F121" s="40">
        <v>1668</v>
      </c>
      <c r="G121" s="40">
        <v>160098</v>
      </c>
      <c r="H121" s="40">
        <v>7</v>
      </c>
      <c r="I121" s="45" t="str">
        <f>"https://www.instagram.com/"&amp; D121&amp;"/"</f>
        <v>https://www.instagram.com/yuniko0720/</v>
      </c>
      <c r="J121" s="40" t="s">
        <v>1433</v>
      </c>
    </row>
    <row r="122" spans="1:10">
      <c r="A122" s="40">
        <v>118</v>
      </c>
      <c r="B122" s="40" t="s">
        <v>1434</v>
      </c>
      <c r="C122" s="40" t="s">
        <v>1291</v>
      </c>
      <c r="D122" s="40" t="s">
        <v>1293</v>
      </c>
      <c r="E122" s="43">
        <v>356292460</v>
      </c>
      <c r="F122" s="40">
        <v>1397</v>
      </c>
      <c r="G122" s="40">
        <v>264414</v>
      </c>
      <c r="H122" s="40">
        <v>326</v>
      </c>
      <c r="I122" s="44" t="s">
        <v>1294</v>
      </c>
      <c r="J122" s="40" t="s">
        <v>1169</v>
      </c>
    </row>
    <row r="123" spans="1:10">
      <c r="A123" s="40">
        <v>119</v>
      </c>
      <c r="B123" s="40" t="s">
        <v>1435</v>
      </c>
      <c r="C123" s="40" t="s">
        <v>1436</v>
      </c>
      <c r="D123" s="40" t="s">
        <v>696</v>
      </c>
      <c r="E123" s="40">
        <v>5009046507</v>
      </c>
      <c r="F123" s="40">
        <v>1208</v>
      </c>
      <c r="G123" s="40">
        <v>61964</v>
      </c>
      <c r="H123" s="40">
        <v>168</v>
      </c>
      <c r="I123" s="44" t="s">
        <v>697</v>
      </c>
      <c r="J123" s="40" t="s">
        <v>1010</v>
      </c>
    </row>
    <row r="124" spans="1:10">
      <c r="A124" s="40">
        <v>120</v>
      </c>
      <c r="B124" s="40" t="s">
        <v>462</v>
      </c>
      <c r="C124" s="40" t="s">
        <v>462</v>
      </c>
      <c r="D124" s="40" t="s">
        <v>463</v>
      </c>
      <c r="E124" s="40">
        <v>2113732341</v>
      </c>
      <c r="F124" s="40">
        <v>4245</v>
      </c>
      <c r="G124" s="40">
        <v>774220</v>
      </c>
      <c r="H124" s="40">
        <v>703</v>
      </c>
      <c r="I124" s="44" t="s">
        <v>465</v>
      </c>
      <c r="J124" s="40" t="s">
        <v>1071</v>
      </c>
    </row>
    <row r="125" spans="1:10">
      <c r="A125" s="40">
        <v>121</v>
      </c>
      <c r="B125" s="40" t="s">
        <v>1437</v>
      </c>
      <c r="C125" s="40" t="s">
        <v>1438</v>
      </c>
      <c r="D125" s="40" t="s">
        <v>1439</v>
      </c>
      <c r="E125" s="40">
        <v>3823966970</v>
      </c>
      <c r="F125" s="40">
        <v>495</v>
      </c>
      <c r="G125" s="40">
        <v>176606</v>
      </c>
      <c r="H125" s="40">
        <v>337</v>
      </c>
      <c r="I125" s="45" t="str">
        <f t="shared" ref="I125:I127" si="5">"https://www.instagram.com/"&amp; D125&amp;"/"</f>
        <v>https://www.instagram.com/traveggo/</v>
      </c>
      <c r="J125" s="40" t="s">
        <v>1405</v>
      </c>
    </row>
    <row r="126" spans="1:10">
      <c r="A126" s="40">
        <v>122</v>
      </c>
      <c r="B126" s="40" t="s">
        <v>1440</v>
      </c>
      <c r="C126" s="40" t="s">
        <v>1441</v>
      </c>
      <c r="D126" s="40" t="s">
        <v>1442</v>
      </c>
      <c r="E126" s="40">
        <v>4607985831</v>
      </c>
      <c r="F126" s="40">
        <v>2397</v>
      </c>
      <c r="G126" s="40">
        <v>722582</v>
      </c>
      <c r="H126" s="40">
        <v>1917</v>
      </c>
      <c r="I126" s="45" t="str">
        <f t="shared" si="5"/>
        <v>https://www.instagram.com/alephant_0427/</v>
      </c>
      <c r="J126" s="40" t="s">
        <v>1443</v>
      </c>
    </row>
    <row r="127" spans="1:10">
      <c r="A127" s="40">
        <v>123</v>
      </c>
      <c r="B127" s="40" t="s">
        <v>1444</v>
      </c>
      <c r="C127" s="40" t="s">
        <v>1445</v>
      </c>
      <c r="D127" s="40" t="s">
        <v>1446</v>
      </c>
      <c r="E127" s="40">
        <v>298479014</v>
      </c>
      <c r="F127" s="40">
        <v>5550</v>
      </c>
      <c r="G127" s="40">
        <v>926658</v>
      </c>
      <c r="H127" s="40">
        <v>869</v>
      </c>
      <c r="I127" s="45" t="str">
        <f t="shared" si="5"/>
        <v>https://www.instagram.com/eatzzz7/</v>
      </c>
      <c r="J127" s="40" t="s">
        <v>1026</v>
      </c>
    </row>
    <row r="128" spans="1:10">
      <c r="A128" s="40">
        <v>124</v>
      </c>
      <c r="B128" s="40" t="s">
        <v>1138</v>
      </c>
      <c r="C128" s="40" t="s">
        <v>1139</v>
      </c>
      <c r="D128" s="40" t="s">
        <v>1140</v>
      </c>
      <c r="E128" s="40">
        <v>10724137476</v>
      </c>
      <c r="F128" s="40">
        <v>656</v>
      </c>
      <c r="G128" s="40">
        <v>95629</v>
      </c>
      <c r="H128" s="40">
        <v>176</v>
      </c>
      <c r="I128" s="44" t="s">
        <v>1141</v>
      </c>
      <c r="J128" s="40" t="s">
        <v>1142</v>
      </c>
    </row>
    <row r="129" spans="1:10">
      <c r="A129" s="40">
        <v>125</v>
      </c>
      <c r="B129" s="40" t="s">
        <v>1447</v>
      </c>
      <c r="C129" s="40" t="s">
        <v>1448</v>
      </c>
      <c r="D129" s="40" t="s">
        <v>1449</v>
      </c>
      <c r="E129" s="40">
        <v>434385389</v>
      </c>
      <c r="F129" s="40">
        <v>1485</v>
      </c>
      <c r="G129" s="40">
        <v>154706</v>
      </c>
      <c r="H129" s="40">
        <v>425</v>
      </c>
      <c r="I129" s="45" t="str">
        <f t="shared" ref="I129:I132" si="6">"https://www.instagram.com/"&amp; D129&amp;"/"</f>
        <v>https://www.instagram.com/pattihuang/</v>
      </c>
      <c r="J129" s="40" t="s">
        <v>1341</v>
      </c>
    </row>
    <row r="130" spans="1:10">
      <c r="A130" s="40">
        <v>126</v>
      </c>
      <c r="B130" s="40" t="s">
        <v>1450</v>
      </c>
      <c r="C130" s="40" t="s">
        <v>1451</v>
      </c>
      <c r="D130" s="40" t="s">
        <v>1452</v>
      </c>
      <c r="E130" s="40">
        <v>319558039</v>
      </c>
      <c r="F130" s="40">
        <v>1265</v>
      </c>
      <c r="G130" s="40">
        <v>155775</v>
      </c>
      <c r="H130" s="40">
        <v>945</v>
      </c>
      <c r="I130" s="45" t="str">
        <f t="shared" si="6"/>
        <v>https://www.instagram.com/kaoru_0409/</v>
      </c>
      <c r="J130" s="40" t="s">
        <v>1099</v>
      </c>
    </row>
    <row r="131" spans="1:10">
      <c r="A131" s="40">
        <v>127</v>
      </c>
      <c r="B131" s="40" t="s">
        <v>1453</v>
      </c>
      <c r="C131" s="40" t="s">
        <v>1454</v>
      </c>
      <c r="D131" s="40" t="s">
        <v>1455</v>
      </c>
      <c r="E131" s="40">
        <v>1438262381</v>
      </c>
      <c r="F131" s="40">
        <v>1109</v>
      </c>
      <c r="G131" s="40">
        <v>53767</v>
      </c>
      <c r="H131" s="40">
        <v>451</v>
      </c>
      <c r="I131" s="45" t="str">
        <f t="shared" si="6"/>
        <v>https://www.instagram.com/daisy.chiu/</v>
      </c>
      <c r="J131" s="40" t="s">
        <v>1456</v>
      </c>
    </row>
    <row r="132" spans="1:10">
      <c r="A132" s="40">
        <v>128</v>
      </c>
      <c r="B132" s="40" t="s">
        <v>1457</v>
      </c>
      <c r="C132" s="40" t="s">
        <v>1458</v>
      </c>
      <c r="D132" s="40" t="s">
        <v>1459</v>
      </c>
      <c r="E132" s="40">
        <v>25600184005</v>
      </c>
      <c r="F132" s="40">
        <v>1457</v>
      </c>
      <c r="G132" s="40">
        <v>43236</v>
      </c>
      <c r="H132" s="40">
        <v>204</v>
      </c>
      <c r="I132" s="45" t="str">
        <f t="shared" si="6"/>
        <v>https://www.instagram.com/hithisisachi/</v>
      </c>
      <c r="J132" s="40" t="s">
        <v>1460</v>
      </c>
    </row>
    <row r="133" spans="1:10">
      <c r="A133" s="40">
        <v>129</v>
      </c>
      <c r="B133" s="40" t="s">
        <v>208</v>
      </c>
      <c r="C133" s="40" t="s">
        <v>1461</v>
      </c>
      <c r="D133" s="40" t="s">
        <v>722</v>
      </c>
      <c r="E133" s="40">
        <v>585855954</v>
      </c>
      <c r="F133" s="40">
        <v>331</v>
      </c>
      <c r="G133" s="40">
        <v>415031</v>
      </c>
      <c r="H133" s="40">
        <v>759</v>
      </c>
      <c r="I133" s="44" t="s">
        <v>723</v>
      </c>
      <c r="J133" s="40" t="s">
        <v>1462</v>
      </c>
    </row>
    <row r="134" spans="1:10">
      <c r="A134" s="40">
        <v>130</v>
      </c>
      <c r="B134" s="40" t="s">
        <v>1463</v>
      </c>
      <c r="C134" s="40" t="s">
        <v>1464</v>
      </c>
      <c r="D134" s="40" t="s">
        <v>1465</v>
      </c>
      <c r="E134" s="40">
        <v>1095823729</v>
      </c>
      <c r="F134" s="40">
        <v>4307</v>
      </c>
      <c r="G134" s="40">
        <v>280507</v>
      </c>
      <c r="H134" s="40">
        <v>2463</v>
      </c>
      <c r="I134" s="45" t="str">
        <f t="shared" ref="I134:I135" si="7">"https://www.instagram.com/"&amp; D134&amp;"/"</f>
        <v>https://www.instagram.com/donehannah/</v>
      </c>
      <c r="J134" s="40" t="s">
        <v>1034</v>
      </c>
    </row>
    <row r="135" spans="1:10">
      <c r="A135" s="40">
        <v>131</v>
      </c>
      <c r="B135" s="40" t="s">
        <v>1270</v>
      </c>
      <c r="C135" s="40" t="s">
        <v>1271</v>
      </c>
      <c r="D135" s="40" t="s">
        <v>1272</v>
      </c>
      <c r="E135" s="40">
        <v>330953157</v>
      </c>
      <c r="F135" s="40">
        <v>5694</v>
      </c>
      <c r="G135" s="40">
        <v>296216</v>
      </c>
      <c r="H135" s="40">
        <v>813</v>
      </c>
      <c r="I135" s="45" t="str">
        <f t="shared" si="7"/>
        <v>https://www.instagram.com/inesinesw/</v>
      </c>
      <c r="J135" s="40" t="s">
        <v>1274</v>
      </c>
    </row>
    <row r="136" spans="1:10">
      <c r="A136" s="40">
        <v>132</v>
      </c>
      <c r="B136" s="40" t="s">
        <v>1466</v>
      </c>
      <c r="C136" s="40" t="s">
        <v>1090</v>
      </c>
      <c r="D136" s="40" t="s">
        <v>1091</v>
      </c>
      <c r="E136" s="40">
        <v>506333587</v>
      </c>
      <c r="F136" s="40">
        <v>1524</v>
      </c>
      <c r="G136" s="40">
        <v>1106945</v>
      </c>
      <c r="H136" s="40">
        <v>560</v>
      </c>
      <c r="I136" s="44" t="s">
        <v>1092</v>
      </c>
      <c r="J136" s="40" t="s">
        <v>1093</v>
      </c>
    </row>
    <row r="137" spans="1:10">
      <c r="A137" s="40">
        <v>133</v>
      </c>
      <c r="B137" s="40" t="s">
        <v>1467</v>
      </c>
      <c r="C137" s="40" t="s">
        <v>1468</v>
      </c>
      <c r="D137" s="40" t="s">
        <v>1469</v>
      </c>
      <c r="E137" s="40">
        <v>21175288786</v>
      </c>
      <c r="F137" s="40">
        <v>395</v>
      </c>
      <c r="G137" s="40">
        <v>34810</v>
      </c>
      <c r="H137" s="40">
        <v>441</v>
      </c>
      <c r="I137" s="45" t="str">
        <f>"https://www.instagram.com/"&amp; D137&amp;"/"</f>
        <v>https://www.instagram.com/stanley_sportslife/</v>
      </c>
      <c r="J137" s="40" t="s">
        <v>1169</v>
      </c>
    </row>
    <row r="138" spans="1:10">
      <c r="A138" s="40">
        <v>134</v>
      </c>
      <c r="B138" s="40" t="s">
        <v>375</v>
      </c>
      <c r="C138" s="40" t="s">
        <v>910</v>
      </c>
      <c r="D138" s="40" t="s">
        <v>911</v>
      </c>
      <c r="E138" s="40">
        <v>6300669232</v>
      </c>
      <c r="F138" s="40">
        <v>1469</v>
      </c>
      <c r="G138" s="40">
        <v>53635</v>
      </c>
      <c r="H138" s="40">
        <v>719</v>
      </c>
      <c r="I138" s="44" t="s">
        <v>912</v>
      </c>
      <c r="J138" s="40" t="s">
        <v>1169</v>
      </c>
    </row>
    <row r="139" spans="1:10">
      <c r="A139" s="40">
        <v>135</v>
      </c>
      <c r="B139" s="40" t="s">
        <v>1470</v>
      </c>
      <c r="C139" s="40" t="s">
        <v>1471</v>
      </c>
      <c r="D139" s="40" t="s">
        <v>1472</v>
      </c>
      <c r="E139" s="40">
        <v>1009926645</v>
      </c>
      <c r="F139" s="40">
        <v>1843</v>
      </c>
      <c r="G139" s="40">
        <v>180589</v>
      </c>
      <c r="H139" s="40">
        <v>607</v>
      </c>
      <c r="I139" s="45" t="str">
        <f t="shared" ref="I139:I141" si="8">"https://www.instagram.com/"&amp; D139&amp;"/"</f>
        <v>https://www.instagram.com/swhite523/</v>
      </c>
      <c r="J139" s="40" t="s">
        <v>1032</v>
      </c>
    </row>
    <row r="140" spans="1:10">
      <c r="A140" s="40">
        <v>136</v>
      </c>
      <c r="B140" s="40" t="s">
        <v>1473</v>
      </c>
      <c r="C140" s="40" t="s">
        <v>1474</v>
      </c>
      <c r="D140" s="40" t="s">
        <v>1475</v>
      </c>
      <c r="E140" s="40">
        <v>3799926248</v>
      </c>
      <c r="F140" s="40">
        <v>504</v>
      </c>
      <c r="G140" s="40">
        <v>123694</v>
      </c>
      <c r="H140" s="40">
        <v>1493</v>
      </c>
      <c r="I140" s="45" t="str">
        <f t="shared" si="8"/>
        <v>https://www.instagram.com/tzu_888/</v>
      </c>
      <c r="J140" s="40" t="s">
        <v>1251</v>
      </c>
    </row>
    <row r="141" spans="1:10">
      <c r="A141" s="40">
        <v>137</v>
      </c>
      <c r="B141" s="40" t="s">
        <v>1476</v>
      </c>
      <c r="C141" s="40" t="s">
        <v>1477</v>
      </c>
      <c r="D141" s="40" t="s">
        <v>1478</v>
      </c>
      <c r="E141" s="40">
        <v>4833663962</v>
      </c>
      <c r="F141" s="40">
        <v>2943</v>
      </c>
      <c r="G141" s="40">
        <v>189848</v>
      </c>
      <c r="H141" s="40">
        <v>259</v>
      </c>
      <c r="I141" s="45" t="str">
        <f t="shared" si="8"/>
        <v>https://www.instagram.com/dr.acne_scar_queen/</v>
      </c>
      <c r="J141" s="40" t="s">
        <v>1479</v>
      </c>
    </row>
    <row r="142" spans="1:10">
      <c r="A142" s="40">
        <v>138</v>
      </c>
      <c r="B142" s="40" t="s">
        <v>1480</v>
      </c>
      <c r="C142" s="40" t="s">
        <v>1481</v>
      </c>
      <c r="D142" s="40" t="s">
        <v>846</v>
      </c>
      <c r="E142" s="40">
        <v>5502934</v>
      </c>
      <c r="F142" s="40">
        <v>1407</v>
      </c>
      <c r="G142" s="40">
        <v>34159</v>
      </c>
      <c r="H142" s="40">
        <v>629</v>
      </c>
      <c r="I142" s="44" t="s">
        <v>847</v>
      </c>
      <c r="J142" s="40" t="s">
        <v>1303</v>
      </c>
    </row>
    <row r="143" spans="1:10">
      <c r="A143" s="40">
        <v>139</v>
      </c>
      <c r="B143" s="40" t="s">
        <v>1482</v>
      </c>
      <c r="C143" s="40" t="s">
        <v>1483</v>
      </c>
      <c r="D143" s="40" t="s">
        <v>1484</v>
      </c>
      <c r="E143" s="40">
        <v>6323962006</v>
      </c>
      <c r="F143" s="40">
        <v>715</v>
      </c>
      <c r="G143" s="40">
        <v>142634</v>
      </c>
      <c r="H143" s="40">
        <v>94</v>
      </c>
      <c r="I143" s="45" t="str">
        <f t="shared" ref="I143:I144" si="9">"https://www.instagram.com/"&amp; D143&amp;"/"</f>
        <v>https://www.instagram.com/20141010hero/</v>
      </c>
      <c r="J143" s="40" t="s">
        <v>1104</v>
      </c>
    </row>
    <row r="144" spans="1:10">
      <c r="A144" s="40">
        <v>140</v>
      </c>
      <c r="B144" s="40" t="s">
        <v>1485</v>
      </c>
      <c r="C144" s="40" t="s">
        <v>1485</v>
      </c>
      <c r="D144" s="40" t="s">
        <v>1486</v>
      </c>
      <c r="E144" s="40">
        <v>3461425698</v>
      </c>
      <c r="F144" s="40">
        <v>941</v>
      </c>
      <c r="G144" s="40">
        <v>214978</v>
      </c>
      <c r="H144" s="40">
        <v>1114</v>
      </c>
      <c r="I144" s="45" t="str">
        <f t="shared" si="9"/>
        <v>https://www.instagram.com/bonibaobao/</v>
      </c>
      <c r="J144" s="40" t="s">
        <v>1146</v>
      </c>
    </row>
    <row r="145" spans="1:10">
      <c r="A145" s="40">
        <v>141</v>
      </c>
      <c r="B145" s="40" t="s">
        <v>1244</v>
      </c>
      <c r="C145" s="40" t="s">
        <v>964</v>
      </c>
      <c r="D145" s="40" t="s">
        <v>965</v>
      </c>
      <c r="E145" s="40">
        <v>646090220</v>
      </c>
      <c r="F145" s="40">
        <v>1800</v>
      </c>
      <c r="G145" s="40">
        <v>432539</v>
      </c>
      <c r="H145" s="40">
        <v>579</v>
      </c>
      <c r="I145" s="44" t="s">
        <v>966</v>
      </c>
      <c r="J145" s="40" t="s">
        <v>1245</v>
      </c>
    </row>
    <row r="146" spans="1:10">
      <c r="A146" s="40">
        <v>142</v>
      </c>
      <c r="B146" s="40" t="s">
        <v>1487</v>
      </c>
      <c r="C146" s="40" t="s">
        <v>1488</v>
      </c>
      <c r="D146" s="40" t="s">
        <v>1489</v>
      </c>
      <c r="E146" s="40">
        <v>5721735</v>
      </c>
      <c r="F146" s="40">
        <v>1609</v>
      </c>
      <c r="G146" s="40">
        <v>225861</v>
      </c>
      <c r="H146" s="40">
        <v>1206</v>
      </c>
      <c r="I146" s="45" t="str">
        <f t="shared" ref="I146:I152" si="10">"https://www.instagram.com/"&amp; D146&amp;"/"</f>
        <v>https://www.instagram.com/kart_wang/</v>
      </c>
      <c r="J146" s="40" t="s">
        <v>1082</v>
      </c>
    </row>
    <row r="147" spans="1:10">
      <c r="A147" s="40">
        <v>143</v>
      </c>
      <c r="B147" s="40" t="s">
        <v>1490</v>
      </c>
      <c r="C147" s="40" t="s">
        <v>1491</v>
      </c>
      <c r="D147" s="40" t="s">
        <v>1492</v>
      </c>
      <c r="E147" s="40">
        <v>186966726</v>
      </c>
      <c r="F147" s="40">
        <v>1705</v>
      </c>
      <c r="G147" s="40">
        <v>322191</v>
      </c>
      <c r="H147" s="40">
        <v>668</v>
      </c>
      <c r="I147" s="45" t="str">
        <f t="shared" si="10"/>
        <v>https://www.instagram.com/shaogao/</v>
      </c>
      <c r="J147" s="40" t="s">
        <v>1034</v>
      </c>
    </row>
    <row r="148" spans="1:10">
      <c r="A148" s="40">
        <v>144</v>
      </c>
      <c r="B148" s="40" t="s">
        <v>1493</v>
      </c>
      <c r="C148" s="40" t="s">
        <v>1494</v>
      </c>
      <c r="D148" s="40" t="s">
        <v>1495</v>
      </c>
      <c r="E148" s="40">
        <v>770641030</v>
      </c>
      <c r="F148" s="40">
        <v>411</v>
      </c>
      <c r="G148" s="40">
        <v>538706</v>
      </c>
      <c r="H148" s="40">
        <v>774</v>
      </c>
      <c r="I148" s="45" t="str">
        <f t="shared" si="10"/>
        <v>https://www.instagram.com/lan0716/</v>
      </c>
      <c r="J148" s="40" t="s">
        <v>1496</v>
      </c>
    </row>
    <row r="149" spans="1:10">
      <c r="A149" s="40">
        <v>145</v>
      </c>
      <c r="B149" s="40" t="s">
        <v>1072</v>
      </c>
      <c r="C149" s="40" t="s">
        <v>1073</v>
      </c>
      <c r="D149" s="40" t="s">
        <v>1074</v>
      </c>
      <c r="E149" s="40">
        <v>2059966</v>
      </c>
      <c r="F149" s="40">
        <v>3594</v>
      </c>
      <c r="G149" s="40">
        <v>668099</v>
      </c>
      <c r="H149" s="40">
        <v>930</v>
      </c>
      <c r="I149" s="45" t="str">
        <f t="shared" si="10"/>
        <v>https://www.instagram.com/peter825/</v>
      </c>
      <c r="J149" s="40" t="s">
        <v>1076</v>
      </c>
    </row>
    <row r="150" spans="1:10">
      <c r="A150" s="40">
        <v>146</v>
      </c>
      <c r="B150" s="40" t="s">
        <v>1497</v>
      </c>
      <c r="C150" s="40" t="s">
        <v>1498</v>
      </c>
      <c r="D150" s="40" t="s">
        <v>1499</v>
      </c>
      <c r="E150" s="40">
        <v>1634971155</v>
      </c>
      <c r="F150" s="40">
        <v>1237</v>
      </c>
      <c r="G150" s="40">
        <v>159761</v>
      </c>
      <c r="H150" s="40">
        <v>236</v>
      </c>
      <c r="I150" s="45" t="str">
        <f t="shared" si="10"/>
        <v>https://www.instagram.com/manatee0701/</v>
      </c>
      <c r="J150" s="40" t="s">
        <v>1104</v>
      </c>
    </row>
    <row r="151" spans="1:10">
      <c r="A151" s="40">
        <v>147</v>
      </c>
      <c r="B151" s="40" t="s">
        <v>1500</v>
      </c>
      <c r="C151" s="40" t="s">
        <v>1501</v>
      </c>
      <c r="D151" s="40" t="s">
        <v>1502</v>
      </c>
      <c r="E151" s="40">
        <v>277665677</v>
      </c>
      <c r="F151" s="40">
        <v>6123</v>
      </c>
      <c r="G151" s="40">
        <v>526230</v>
      </c>
      <c r="H151" s="40">
        <v>1427</v>
      </c>
      <c r="I151" s="45" t="str">
        <f t="shared" si="10"/>
        <v>https://www.instagram.com/coffee_time_corgi/</v>
      </c>
      <c r="J151" s="40" t="s">
        <v>1010</v>
      </c>
    </row>
    <row r="152" spans="1:10">
      <c r="A152" s="40">
        <v>148</v>
      </c>
      <c r="B152" s="40" t="s">
        <v>1503</v>
      </c>
      <c r="C152" s="40" t="s">
        <v>1504</v>
      </c>
      <c r="D152" s="40" t="s">
        <v>1505</v>
      </c>
      <c r="E152" s="40">
        <v>2315555102</v>
      </c>
      <c r="F152" s="40">
        <v>642</v>
      </c>
      <c r="G152" s="40">
        <v>105955</v>
      </c>
      <c r="H152" s="40">
        <v>138</v>
      </c>
      <c r="I152" s="45" t="str">
        <f t="shared" si="10"/>
        <v>https://www.instagram.com/ruwenwen/</v>
      </c>
      <c r="J152" s="40" t="s">
        <v>1104</v>
      </c>
    </row>
    <row r="153" spans="1:10">
      <c r="A153" s="40">
        <v>149</v>
      </c>
      <c r="B153" s="40" t="s">
        <v>1506</v>
      </c>
      <c r="C153" s="40" t="s">
        <v>354</v>
      </c>
      <c r="D153" s="40" t="s">
        <v>884</v>
      </c>
      <c r="E153" s="40">
        <v>7962322896</v>
      </c>
      <c r="F153" s="40">
        <v>1134</v>
      </c>
      <c r="G153" s="40">
        <v>240547</v>
      </c>
      <c r="H153" s="40">
        <v>1313</v>
      </c>
      <c r="I153" s="44" t="s">
        <v>885</v>
      </c>
      <c r="J153" s="40" t="s">
        <v>1416</v>
      </c>
    </row>
    <row r="154" spans="1:10">
      <c r="A154" s="40">
        <v>150</v>
      </c>
      <c r="B154" s="40" t="s">
        <v>1187</v>
      </c>
      <c r="C154" s="40" t="s">
        <v>1187</v>
      </c>
      <c r="D154" s="40" t="s">
        <v>1188</v>
      </c>
      <c r="E154" s="40">
        <v>331734673</v>
      </c>
      <c r="F154" s="40">
        <v>797</v>
      </c>
      <c r="G154" s="40">
        <v>76496</v>
      </c>
      <c r="H154" s="40">
        <v>416</v>
      </c>
      <c r="I154" s="44" t="s">
        <v>1189</v>
      </c>
      <c r="J154" s="40" t="s">
        <v>1047</v>
      </c>
    </row>
    <row r="155" spans="1:10">
      <c r="A155" s="40">
        <v>151</v>
      </c>
      <c r="B155" s="40" t="s">
        <v>1507</v>
      </c>
      <c r="C155" s="40" t="s">
        <v>1507</v>
      </c>
      <c r="D155" s="40" t="s">
        <v>1508</v>
      </c>
      <c r="E155" s="40">
        <v>11948390607</v>
      </c>
      <c r="F155" s="40">
        <v>1383</v>
      </c>
      <c r="G155" s="40">
        <v>94059</v>
      </c>
      <c r="H155" s="40">
        <v>152</v>
      </c>
      <c r="I155" s="45" t="str">
        <f t="shared" ref="I155:I162" si="11">"https://www.instagram.com/"&amp; D155&amp;"/"</f>
        <v>https://www.instagram.com/three_muggles/</v>
      </c>
      <c r="J155" s="40" t="s">
        <v>1146</v>
      </c>
    </row>
    <row r="156" spans="1:10">
      <c r="A156" s="40">
        <v>152</v>
      </c>
      <c r="B156" s="40" t="s">
        <v>1509</v>
      </c>
      <c r="C156" s="40" t="s">
        <v>1509</v>
      </c>
      <c r="D156" s="40" t="s">
        <v>1510</v>
      </c>
      <c r="E156" s="40">
        <v>8166928869</v>
      </c>
      <c r="F156" s="40">
        <v>2270</v>
      </c>
      <c r="G156" s="40">
        <v>66376</v>
      </c>
      <c r="H156" s="40">
        <v>109</v>
      </c>
      <c r="I156" s="45" t="str">
        <f t="shared" si="11"/>
        <v>https://www.instagram.com/uni_catto/</v>
      </c>
      <c r="J156" s="40" t="s">
        <v>1010</v>
      </c>
    </row>
    <row r="157" spans="1:10">
      <c r="A157" s="40">
        <v>153</v>
      </c>
      <c r="B157" s="40" t="s">
        <v>1511</v>
      </c>
      <c r="C157" s="40" t="s">
        <v>1512</v>
      </c>
      <c r="D157" s="40" t="s">
        <v>1513</v>
      </c>
      <c r="E157" s="40">
        <v>3219846191</v>
      </c>
      <c r="F157" s="40">
        <v>334</v>
      </c>
      <c r="G157" s="40">
        <v>8713</v>
      </c>
      <c r="H157" s="40">
        <v>203</v>
      </c>
      <c r="I157" s="45" t="str">
        <f t="shared" si="11"/>
        <v>https://www.instagram.com/emmy_on_earth/</v>
      </c>
      <c r="J157" s="40" t="s">
        <v>1514</v>
      </c>
    </row>
    <row r="158" spans="1:10">
      <c r="A158" s="40">
        <v>154</v>
      </c>
      <c r="B158" s="40" t="s">
        <v>1515</v>
      </c>
      <c r="C158" s="40" t="s">
        <v>1516</v>
      </c>
      <c r="D158" s="40" t="s">
        <v>1517</v>
      </c>
      <c r="E158" s="40">
        <v>181344665</v>
      </c>
      <c r="F158" s="40">
        <v>1377</v>
      </c>
      <c r="G158" s="40">
        <v>44979</v>
      </c>
      <c r="H158" s="40">
        <v>682</v>
      </c>
      <c r="I158" s="45" t="str">
        <f t="shared" si="11"/>
        <v>https://www.instagram.com/logandbeck/</v>
      </c>
      <c r="J158" s="40" t="s">
        <v>1198</v>
      </c>
    </row>
    <row r="159" spans="1:10">
      <c r="A159" s="40">
        <v>155</v>
      </c>
      <c r="B159" s="40" t="s">
        <v>1518</v>
      </c>
      <c r="C159" s="40" t="s">
        <v>1519</v>
      </c>
      <c r="D159" s="40" t="s">
        <v>1520</v>
      </c>
      <c r="E159" s="40">
        <v>449856372</v>
      </c>
      <c r="F159" s="40">
        <v>3008</v>
      </c>
      <c r="G159" s="40">
        <v>330559</v>
      </c>
      <c r="H159" s="40">
        <v>1759</v>
      </c>
      <c r="I159" s="45" t="str">
        <f t="shared" si="11"/>
        <v>https://www.instagram.com/1_shiuan_0/</v>
      </c>
      <c r="J159" s="40" t="s">
        <v>1082</v>
      </c>
    </row>
    <row r="160" spans="1:10">
      <c r="A160" s="40">
        <v>156</v>
      </c>
      <c r="B160" s="40" t="s">
        <v>1521</v>
      </c>
      <c r="C160" s="40" t="s">
        <v>1522</v>
      </c>
      <c r="D160" s="40" t="s">
        <v>1523</v>
      </c>
      <c r="E160" s="40">
        <v>436603719</v>
      </c>
      <c r="F160" s="40">
        <v>4180</v>
      </c>
      <c r="G160" s="40">
        <v>517852</v>
      </c>
      <c r="H160" s="40">
        <v>43</v>
      </c>
      <c r="I160" s="45" t="str">
        <f t="shared" si="11"/>
        <v>https://www.instagram.com/japanuts/</v>
      </c>
      <c r="J160" s="40" t="s">
        <v>1524</v>
      </c>
    </row>
    <row r="161" spans="1:10">
      <c r="A161" s="40">
        <v>157</v>
      </c>
      <c r="B161" s="40" t="s">
        <v>1525</v>
      </c>
      <c r="C161" s="40" t="s">
        <v>1526</v>
      </c>
      <c r="D161" s="40" t="s">
        <v>1527</v>
      </c>
      <c r="E161" s="40">
        <v>7283453919</v>
      </c>
      <c r="F161" s="40">
        <v>2743</v>
      </c>
      <c r="G161" s="40">
        <v>39315</v>
      </c>
      <c r="H161" s="40">
        <v>468</v>
      </c>
      <c r="I161" s="45" t="str">
        <f t="shared" si="11"/>
        <v>https://www.instagram.com/campfire_tw/</v>
      </c>
      <c r="J161" s="40" t="s">
        <v>1198</v>
      </c>
    </row>
    <row r="162" spans="1:10">
      <c r="A162" s="40">
        <v>158</v>
      </c>
      <c r="B162" s="40" t="s">
        <v>1528</v>
      </c>
      <c r="C162" s="40"/>
      <c r="D162" s="40" t="s">
        <v>1529</v>
      </c>
      <c r="E162" s="40">
        <v>219651120</v>
      </c>
      <c r="F162" s="40">
        <v>2770</v>
      </c>
      <c r="G162" s="40">
        <v>221984</v>
      </c>
      <c r="H162" s="40">
        <v>946</v>
      </c>
      <c r="I162" s="45" t="str">
        <f t="shared" si="11"/>
        <v>https://www.instagram.com/blairechen/</v>
      </c>
      <c r="J162" s="40" t="s">
        <v>1026</v>
      </c>
    </row>
    <row r="163" spans="1:10">
      <c r="A163" s="40">
        <v>159</v>
      </c>
      <c r="B163" s="40" t="s">
        <v>1247</v>
      </c>
      <c r="C163" s="40" t="s">
        <v>1248</v>
      </c>
      <c r="D163" s="40" t="s">
        <v>1249</v>
      </c>
      <c r="E163" s="40">
        <v>6994695601</v>
      </c>
      <c r="F163" s="40">
        <v>892</v>
      </c>
      <c r="G163" s="40">
        <v>56940</v>
      </c>
      <c r="H163" s="40">
        <v>198</v>
      </c>
      <c r="I163" s="44" t="s">
        <v>1250</v>
      </c>
      <c r="J163" s="40" t="s">
        <v>1251</v>
      </c>
    </row>
    <row r="164" spans="1:10">
      <c r="A164" s="40">
        <v>160</v>
      </c>
      <c r="B164" s="40" t="s">
        <v>1530</v>
      </c>
      <c r="C164" s="40" t="s">
        <v>1531</v>
      </c>
      <c r="D164" s="40" t="s">
        <v>1532</v>
      </c>
      <c r="E164" s="40">
        <v>238260008</v>
      </c>
      <c r="F164" s="40">
        <v>1611</v>
      </c>
      <c r="G164" s="40">
        <v>404122</v>
      </c>
      <c r="H164" s="40">
        <v>834</v>
      </c>
      <c r="I164" s="45" t="str">
        <f t="shared" ref="I164:I166" si="12">"https://www.instagram.com/"&amp; D164&amp;"/"</f>
        <v>https://www.instagram.com/mengj215/</v>
      </c>
      <c r="J164" s="40" t="s">
        <v>1093</v>
      </c>
    </row>
    <row r="165" spans="1:10">
      <c r="A165" s="40">
        <v>161</v>
      </c>
      <c r="B165" s="40" t="s">
        <v>1533</v>
      </c>
      <c r="C165" s="40" t="s">
        <v>1534</v>
      </c>
      <c r="D165" s="40" t="s">
        <v>1535</v>
      </c>
      <c r="E165" s="40">
        <v>8910088</v>
      </c>
      <c r="F165" s="40">
        <v>762</v>
      </c>
      <c r="G165" s="40">
        <v>303926</v>
      </c>
      <c r="H165" s="40">
        <v>664</v>
      </c>
      <c r="I165" s="45" t="str">
        <f t="shared" si="12"/>
        <v>https://www.instagram.com/itsberrym/</v>
      </c>
      <c r="J165" s="40" t="s">
        <v>1443</v>
      </c>
    </row>
    <row r="166" spans="1:10">
      <c r="A166" s="40">
        <v>162</v>
      </c>
      <c r="B166" s="40" t="s">
        <v>1536</v>
      </c>
      <c r="C166" s="40" t="s">
        <v>1537</v>
      </c>
      <c r="D166" s="40" t="s">
        <v>1538</v>
      </c>
      <c r="E166" s="40">
        <v>449941481</v>
      </c>
      <c r="F166" s="40">
        <v>1947</v>
      </c>
      <c r="G166" s="40">
        <v>225341</v>
      </c>
      <c r="H166" s="40">
        <v>991</v>
      </c>
      <c r="I166" s="45" t="str">
        <f t="shared" si="12"/>
        <v>https://www.instagram.com/afunnywii/</v>
      </c>
      <c r="J166" s="40" t="s">
        <v>1034</v>
      </c>
    </row>
    <row r="167" spans="1:10">
      <c r="A167" s="40">
        <v>163</v>
      </c>
      <c r="B167" s="40" t="s">
        <v>1284</v>
      </c>
      <c r="C167" s="40" t="s">
        <v>1285</v>
      </c>
      <c r="D167" s="40" t="s">
        <v>532</v>
      </c>
      <c r="E167" s="40">
        <v>18346291</v>
      </c>
      <c r="F167" s="40">
        <v>8861</v>
      </c>
      <c r="G167" s="40">
        <v>309258</v>
      </c>
      <c r="H167" s="40">
        <v>1748</v>
      </c>
      <c r="I167" s="44" t="s">
        <v>533</v>
      </c>
      <c r="J167" s="40" t="s">
        <v>1286</v>
      </c>
    </row>
    <row r="168" spans="1:10">
      <c r="A168" s="40">
        <v>164</v>
      </c>
      <c r="B168" s="40" t="s">
        <v>1539</v>
      </c>
      <c r="C168" s="40" t="s">
        <v>1540</v>
      </c>
      <c r="D168" s="40" t="s">
        <v>1541</v>
      </c>
      <c r="E168" s="40">
        <v>1901157110</v>
      </c>
      <c r="F168" s="40">
        <v>185</v>
      </c>
      <c r="G168" s="40">
        <v>117022</v>
      </c>
      <c r="H168" s="40">
        <v>371</v>
      </c>
      <c r="I168" s="45" t="str">
        <f>"https://www.instagram.com/"&amp; D168&amp;"/"</f>
        <v>https://www.instagram.com/huzihuang1989/</v>
      </c>
      <c r="J168" s="40" t="s">
        <v>1001</v>
      </c>
    </row>
    <row r="169" spans="1:10">
      <c r="A169" s="40">
        <v>165</v>
      </c>
      <c r="B169" s="40" t="s">
        <v>1308</v>
      </c>
      <c r="C169" s="40" t="s">
        <v>1308</v>
      </c>
      <c r="D169" s="40" t="s">
        <v>1309</v>
      </c>
      <c r="E169" s="40">
        <v>259690279</v>
      </c>
      <c r="F169" s="40">
        <v>1056</v>
      </c>
      <c r="G169" s="40">
        <v>105966</v>
      </c>
      <c r="H169" s="40">
        <v>0</v>
      </c>
      <c r="I169" s="44" t="s">
        <v>1310</v>
      </c>
      <c r="J169" s="40" t="s">
        <v>1010</v>
      </c>
    </row>
    <row r="170" spans="1:10">
      <c r="A170" s="40">
        <v>166</v>
      </c>
      <c r="B170" s="40" t="s">
        <v>1542</v>
      </c>
      <c r="C170" s="40" t="s">
        <v>1542</v>
      </c>
      <c r="D170" s="40" t="s">
        <v>1543</v>
      </c>
      <c r="E170" s="40">
        <v>3899386714</v>
      </c>
      <c r="F170" s="40">
        <v>1273</v>
      </c>
      <c r="G170" s="40">
        <v>74477</v>
      </c>
      <c r="H170" s="40">
        <v>5177</v>
      </c>
      <c r="I170" s="45" t="str">
        <f t="shared" ref="I170:I175" si="13">"https://www.instagram.com/"&amp; D170&amp;"/"</f>
        <v>https://www.instagram.com/tinana_master/</v>
      </c>
      <c r="J170" s="40" t="s">
        <v>1001</v>
      </c>
    </row>
    <row r="171" spans="1:10">
      <c r="A171" s="40">
        <v>167</v>
      </c>
      <c r="B171" s="40" t="s">
        <v>1544</v>
      </c>
      <c r="C171" s="40" t="s">
        <v>1544</v>
      </c>
      <c r="D171" s="40" t="s">
        <v>1545</v>
      </c>
      <c r="E171" s="40">
        <v>8720224000</v>
      </c>
      <c r="F171" s="40">
        <v>674</v>
      </c>
      <c r="G171" s="40">
        <v>73874</v>
      </c>
      <c r="H171" s="40">
        <v>7</v>
      </c>
      <c r="I171" s="45" t="str">
        <f t="shared" si="13"/>
        <v>https://www.instagram.com/weisway18/</v>
      </c>
      <c r="J171" s="40" t="s">
        <v>1006</v>
      </c>
    </row>
    <row r="172" spans="1:10">
      <c r="A172" s="40">
        <v>168</v>
      </c>
      <c r="B172" s="40" t="s">
        <v>1546</v>
      </c>
      <c r="C172" s="40" t="s">
        <v>1547</v>
      </c>
      <c r="D172" s="40" t="s">
        <v>1548</v>
      </c>
      <c r="E172" s="40">
        <v>1516796980</v>
      </c>
      <c r="F172" s="40">
        <v>586</v>
      </c>
      <c r="G172" s="40">
        <v>415646</v>
      </c>
      <c r="H172" s="40">
        <v>74</v>
      </c>
      <c r="I172" s="45" t="str">
        <f t="shared" si="13"/>
        <v>https://www.instagram.com/neneko.n/</v>
      </c>
      <c r="J172" s="40" t="s">
        <v>1032</v>
      </c>
    </row>
    <row r="173" spans="1:10">
      <c r="A173" s="40">
        <v>169</v>
      </c>
      <c r="B173" s="40" t="s">
        <v>1549</v>
      </c>
      <c r="C173" s="40" t="s">
        <v>1550</v>
      </c>
      <c r="D173" s="40" t="s">
        <v>1551</v>
      </c>
      <c r="E173" s="40">
        <v>47921868</v>
      </c>
      <c r="F173" s="40">
        <v>5234</v>
      </c>
      <c r="G173" s="40">
        <v>164251</v>
      </c>
      <c r="H173" s="40">
        <v>2540</v>
      </c>
      <c r="I173" s="45" t="str">
        <f t="shared" si="13"/>
        <v>https://www.instagram.com/wia627/</v>
      </c>
      <c r="J173" s="40" t="s">
        <v>1552</v>
      </c>
    </row>
    <row r="174" spans="1:10">
      <c r="A174" s="40">
        <v>170</v>
      </c>
      <c r="B174" s="40" t="s">
        <v>1553</v>
      </c>
      <c r="C174" s="40" t="s">
        <v>1553</v>
      </c>
      <c r="D174" s="40" t="s">
        <v>1554</v>
      </c>
      <c r="E174" s="40">
        <v>1309755798</v>
      </c>
      <c r="F174" s="40">
        <v>871</v>
      </c>
      <c r="G174" s="40">
        <v>386105</v>
      </c>
      <c r="H174" s="40">
        <v>214</v>
      </c>
      <c r="I174" s="45" t="str">
        <f t="shared" si="13"/>
        <v>https://www.instagram.com/jam_steak/</v>
      </c>
      <c r="J174" s="40" t="s">
        <v>1001</v>
      </c>
    </row>
    <row r="175" spans="1:10">
      <c r="A175" s="40">
        <v>171</v>
      </c>
      <c r="B175" s="40" t="s">
        <v>181</v>
      </c>
      <c r="C175" s="40" t="s">
        <v>181</v>
      </c>
      <c r="D175" s="40" t="s">
        <v>685</v>
      </c>
      <c r="E175" s="40">
        <v>875931800</v>
      </c>
      <c r="F175" s="40">
        <v>1826</v>
      </c>
      <c r="G175" s="40">
        <v>48153</v>
      </c>
      <c r="H175" s="40">
        <v>1038</v>
      </c>
      <c r="I175" s="45" t="str">
        <f t="shared" si="13"/>
        <v>https://www.instagram.com/getwie__/</v>
      </c>
      <c r="J175" s="40" t="s">
        <v>1010</v>
      </c>
    </row>
    <row r="176" spans="1:10">
      <c r="A176" s="40">
        <v>172</v>
      </c>
      <c r="B176" s="40" t="s">
        <v>1222</v>
      </c>
      <c r="C176" s="40" t="s">
        <v>1222</v>
      </c>
      <c r="D176" s="40" t="s">
        <v>1223</v>
      </c>
      <c r="E176" s="40">
        <v>1269919808</v>
      </c>
      <c r="F176" s="40">
        <v>313</v>
      </c>
      <c r="G176" s="40">
        <v>390092</v>
      </c>
      <c r="H176" s="40">
        <v>1</v>
      </c>
      <c r="I176" s="44" t="s">
        <v>1224</v>
      </c>
      <c r="J176" s="40" t="s">
        <v>1225</v>
      </c>
    </row>
    <row r="177" spans="1:10">
      <c r="A177" s="40">
        <v>173</v>
      </c>
      <c r="B177" s="40" t="s">
        <v>1204</v>
      </c>
      <c r="C177" s="40" t="s">
        <v>1205</v>
      </c>
      <c r="D177" s="40" t="s">
        <v>1206</v>
      </c>
      <c r="E177" s="40">
        <v>594657</v>
      </c>
      <c r="F177" s="40">
        <v>914</v>
      </c>
      <c r="G177" s="40">
        <v>353699</v>
      </c>
      <c r="H177" s="40">
        <v>627</v>
      </c>
      <c r="I177" s="44" t="s">
        <v>1207</v>
      </c>
      <c r="J177" s="40" t="s">
        <v>1208</v>
      </c>
    </row>
    <row r="178" spans="1:10">
      <c r="A178" s="40">
        <v>174</v>
      </c>
      <c r="B178" s="40" t="s">
        <v>1555</v>
      </c>
      <c r="C178" s="40" t="s">
        <v>1555</v>
      </c>
      <c r="D178" s="40" t="s">
        <v>1556</v>
      </c>
      <c r="E178" s="40">
        <v>19631565</v>
      </c>
      <c r="F178" s="40">
        <v>3568</v>
      </c>
      <c r="G178" s="40">
        <v>372383</v>
      </c>
      <c r="H178" s="40">
        <v>452</v>
      </c>
      <c r="I178" s="45" t="str">
        <f t="shared" ref="I178:I180" si="14">"https://www.instagram.com/"&amp; D178&amp;"/"</f>
        <v>https://www.instagram.com/wufeili/</v>
      </c>
      <c r="J178" s="40" t="s">
        <v>1026</v>
      </c>
    </row>
    <row r="179" spans="1:10">
      <c r="A179" s="40">
        <v>175</v>
      </c>
      <c r="B179" s="40" t="s">
        <v>1557</v>
      </c>
      <c r="C179" s="47" t="s">
        <v>1558</v>
      </c>
      <c r="D179" s="40" t="s">
        <v>1559</v>
      </c>
      <c r="E179" s="40">
        <v>1656806538</v>
      </c>
      <c r="F179" s="40">
        <v>172</v>
      </c>
      <c r="G179" s="40">
        <v>192357</v>
      </c>
      <c r="H179" s="40">
        <v>899</v>
      </c>
      <c r="I179" s="45" t="str">
        <f t="shared" si="14"/>
        <v>https://www.instagram.com/zxsdexz/</v>
      </c>
      <c r="J179" s="40" t="s">
        <v>1104</v>
      </c>
    </row>
    <row r="180" spans="1:10">
      <c r="A180" s="40">
        <v>176</v>
      </c>
      <c r="B180" s="40" t="s">
        <v>1560</v>
      </c>
      <c r="C180" s="40" t="s">
        <v>1560</v>
      </c>
      <c r="D180" s="40" t="s">
        <v>1561</v>
      </c>
      <c r="E180" s="40">
        <v>1872616</v>
      </c>
      <c r="F180" s="40">
        <v>4589</v>
      </c>
      <c r="G180" s="40">
        <v>80754</v>
      </c>
      <c r="H180" s="40">
        <v>1211</v>
      </c>
      <c r="I180" s="45" t="str">
        <f t="shared" si="14"/>
        <v>https://www.instagram.com/kellyshen40/</v>
      </c>
      <c r="J180" s="40" t="s">
        <v>1083</v>
      </c>
    </row>
    <row r="181" spans="1:10">
      <c r="A181" s="40">
        <v>177</v>
      </c>
      <c r="B181" s="40" t="s">
        <v>1562</v>
      </c>
      <c r="C181" s="48" t="s">
        <v>1563</v>
      </c>
      <c r="D181" s="48" t="s">
        <v>1564</v>
      </c>
      <c r="E181" s="40">
        <v>3216171228</v>
      </c>
      <c r="F181" s="40">
        <v>289</v>
      </c>
      <c r="G181" s="40">
        <v>121681</v>
      </c>
      <c r="H181" s="40">
        <v>57</v>
      </c>
      <c r="I181" s="44" t="s">
        <v>1565</v>
      </c>
      <c r="J181" s="40" t="s">
        <v>1246</v>
      </c>
    </row>
    <row r="182" spans="1:10">
      <c r="A182" s="40">
        <v>178</v>
      </c>
      <c r="B182" s="40" t="s">
        <v>1566</v>
      </c>
      <c r="C182" s="40" t="s">
        <v>1567</v>
      </c>
      <c r="D182" s="40" t="s">
        <v>1568</v>
      </c>
      <c r="E182" s="40">
        <v>1567787720</v>
      </c>
      <c r="F182" s="40">
        <v>1786</v>
      </c>
      <c r="G182" s="40">
        <v>83681</v>
      </c>
      <c r="H182" s="40">
        <v>563</v>
      </c>
      <c r="I182" s="45" t="str">
        <f>"https://www.instagram.com/"&amp; D182&amp;"/"</f>
        <v>https://www.instagram.com/mypink0911/</v>
      </c>
      <c r="J182" s="40" t="s">
        <v>1109</v>
      </c>
    </row>
    <row r="183" spans="1:10">
      <c r="A183" s="40">
        <v>179</v>
      </c>
      <c r="B183" s="40" t="s">
        <v>1209</v>
      </c>
      <c r="C183" s="40" t="s">
        <v>1210</v>
      </c>
      <c r="D183" s="40" t="s">
        <v>1211</v>
      </c>
      <c r="E183" s="40">
        <v>987577757</v>
      </c>
      <c r="F183" s="40">
        <v>3628</v>
      </c>
      <c r="G183" s="40">
        <v>285219</v>
      </c>
      <c r="H183" s="40">
        <v>76</v>
      </c>
      <c r="I183" s="44" t="s">
        <v>1212</v>
      </c>
      <c r="J183" s="40" t="s">
        <v>1047</v>
      </c>
    </row>
    <row r="184" spans="1:10">
      <c r="A184" s="40">
        <v>180</v>
      </c>
      <c r="B184" s="40" t="s">
        <v>68</v>
      </c>
      <c r="C184" s="40" t="s">
        <v>1569</v>
      </c>
      <c r="D184" s="40" t="s">
        <v>538</v>
      </c>
      <c r="E184" s="40">
        <v>53537654512</v>
      </c>
      <c r="F184" s="40">
        <v>2229</v>
      </c>
      <c r="G184" s="40">
        <v>72829</v>
      </c>
      <c r="H184" s="40">
        <v>10</v>
      </c>
      <c r="I184" s="45" t="str">
        <f t="shared" ref="I184:I191" si="15">"https://www.instagram.com/"&amp; D184&amp;"/"</f>
        <v>https://www.instagram.com/oldwangstock/</v>
      </c>
      <c r="J184" s="40" t="s">
        <v>1514</v>
      </c>
    </row>
    <row r="185" spans="1:10">
      <c r="A185" s="40">
        <v>181</v>
      </c>
      <c r="B185" s="40" t="s">
        <v>1570</v>
      </c>
      <c r="C185" s="40" t="s">
        <v>1570</v>
      </c>
      <c r="D185" s="40" t="s">
        <v>1571</v>
      </c>
      <c r="E185" s="40">
        <v>1693376105</v>
      </c>
      <c r="F185" s="40">
        <v>1301</v>
      </c>
      <c r="G185" s="40">
        <v>116757</v>
      </c>
      <c r="H185" s="40">
        <v>380</v>
      </c>
      <c r="I185" s="45" t="str">
        <f t="shared" si="15"/>
        <v>https://www.instagram.com/walkerdad1228/</v>
      </c>
      <c r="J185" s="40" t="s">
        <v>1110</v>
      </c>
    </row>
    <row r="186" spans="1:10">
      <c r="A186" s="40">
        <v>182</v>
      </c>
      <c r="B186" s="40" t="s">
        <v>1572</v>
      </c>
      <c r="C186" s="40" t="s">
        <v>1573</v>
      </c>
      <c r="D186" s="40" t="s">
        <v>1574</v>
      </c>
      <c r="E186" s="40">
        <v>7388930404</v>
      </c>
      <c r="F186" s="40">
        <v>1730</v>
      </c>
      <c r="G186" s="40">
        <v>70600</v>
      </c>
      <c r="H186" s="40">
        <v>594</v>
      </c>
      <c r="I186" s="45" t="str">
        <f t="shared" si="15"/>
        <v>https://www.instagram.com/boyplaymj/</v>
      </c>
      <c r="J186" s="40" t="s">
        <v>1104</v>
      </c>
    </row>
    <row r="187" spans="1:10">
      <c r="A187" s="40">
        <v>183</v>
      </c>
      <c r="B187" s="40" t="s">
        <v>1575</v>
      </c>
      <c r="C187" s="40" t="s">
        <v>1575</v>
      </c>
      <c r="D187" s="40" t="s">
        <v>1576</v>
      </c>
      <c r="E187" s="40">
        <v>289951542</v>
      </c>
      <c r="F187" s="40">
        <v>1798</v>
      </c>
      <c r="G187" s="40">
        <v>159302</v>
      </c>
      <c r="H187" s="40">
        <v>1212</v>
      </c>
      <c r="I187" s="45" t="str">
        <f t="shared" si="15"/>
        <v>https://www.instagram.com/b2btramy888888/</v>
      </c>
      <c r="J187" s="40" t="s">
        <v>1093</v>
      </c>
    </row>
    <row r="188" spans="1:10">
      <c r="A188" s="40">
        <v>184</v>
      </c>
      <c r="B188" s="40" t="s">
        <v>1577</v>
      </c>
      <c r="C188" s="40" t="s">
        <v>1578</v>
      </c>
      <c r="D188" s="40" t="s">
        <v>1579</v>
      </c>
      <c r="E188" s="40">
        <v>20909913</v>
      </c>
      <c r="F188" s="40">
        <v>1683</v>
      </c>
      <c r="G188" s="40">
        <v>182298</v>
      </c>
      <c r="H188" s="40">
        <v>417</v>
      </c>
      <c r="I188" s="45" t="str">
        <f t="shared" si="15"/>
        <v>https://www.instagram.com/cindyhhh32/</v>
      </c>
      <c r="J188" s="40" t="s">
        <v>1082</v>
      </c>
    </row>
    <row r="189" spans="1:10">
      <c r="A189" s="40">
        <v>185</v>
      </c>
      <c r="B189" s="40" t="s">
        <v>1580</v>
      </c>
      <c r="C189" s="40" t="s">
        <v>1581</v>
      </c>
      <c r="D189" s="40" t="s">
        <v>764</v>
      </c>
      <c r="E189" s="40">
        <v>6362870504</v>
      </c>
      <c r="F189" s="40">
        <v>1087</v>
      </c>
      <c r="G189" s="40">
        <v>47570</v>
      </c>
      <c r="H189" s="40">
        <v>169</v>
      </c>
      <c r="I189" s="45" t="str">
        <f t="shared" si="15"/>
        <v>https://www.instagram.com/mr.joehobby/</v>
      </c>
      <c r="J189" s="40" t="s">
        <v>1104</v>
      </c>
    </row>
    <row r="190" spans="1:10">
      <c r="A190" s="40">
        <v>186</v>
      </c>
      <c r="B190" s="40" t="s">
        <v>1582</v>
      </c>
      <c r="C190" s="40" t="s">
        <v>1583</v>
      </c>
      <c r="D190" s="40" t="s">
        <v>1584</v>
      </c>
      <c r="E190" s="40">
        <v>415967628</v>
      </c>
      <c r="F190" s="40">
        <v>3293</v>
      </c>
      <c r="G190" s="40">
        <v>226451</v>
      </c>
      <c r="H190" s="40">
        <v>1105</v>
      </c>
      <c r="I190" s="45" t="str">
        <f t="shared" si="15"/>
        <v>https://www.instagram.com/sunnie_cat0111/</v>
      </c>
      <c r="J190" s="40" t="s">
        <v>1585</v>
      </c>
    </row>
    <row r="191" spans="1:10">
      <c r="A191" s="40">
        <v>187</v>
      </c>
      <c r="B191" s="40" t="s">
        <v>1586</v>
      </c>
      <c r="C191" s="40" t="s">
        <v>1587</v>
      </c>
      <c r="D191" s="40" t="s">
        <v>1588</v>
      </c>
      <c r="E191" s="40">
        <v>1368897</v>
      </c>
      <c r="F191" s="40">
        <v>7960</v>
      </c>
      <c r="G191" s="40">
        <v>161740</v>
      </c>
      <c r="H191" s="40">
        <v>196</v>
      </c>
      <c r="I191" s="45" t="str">
        <f t="shared" si="15"/>
        <v>https://www.instagram.com/goris.sky/</v>
      </c>
      <c r="J191" s="40" t="s">
        <v>1589</v>
      </c>
    </row>
    <row r="192" spans="1:10">
      <c r="A192" s="40">
        <v>188</v>
      </c>
      <c r="B192" s="40" t="s">
        <v>1279</v>
      </c>
      <c r="C192" s="40" t="s">
        <v>1280</v>
      </c>
      <c r="D192" s="40" t="s">
        <v>1281</v>
      </c>
      <c r="E192" s="40">
        <v>334198510</v>
      </c>
      <c r="F192" s="40">
        <v>551</v>
      </c>
      <c r="G192" s="40">
        <v>536194</v>
      </c>
      <c r="H192" s="40">
        <v>196</v>
      </c>
      <c r="I192" s="44" t="s">
        <v>1282</v>
      </c>
      <c r="J192" s="40" t="s">
        <v>1283</v>
      </c>
    </row>
    <row r="193" spans="1:10">
      <c r="A193" s="40">
        <v>189</v>
      </c>
      <c r="B193" s="40" t="s">
        <v>1590</v>
      </c>
      <c r="C193" s="40" t="s">
        <v>1591</v>
      </c>
      <c r="D193" s="40" t="s">
        <v>1592</v>
      </c>
      <c r="E193" s="40">
        <v>41410936</v>
      </c>
      <c r="F193" s="40">
        <v>7638</v>
      </c>
      <c r="G193" s="40">
        <v>318515</v>
      </c>
      <c r="H193" s="40">
        <v>1355</v>
      </c>
      <c r="I193" s="45" t="str">
        <f t="shared" ref="I193:I194" si="16">"https://www.instagram.com/"&amp; D193&amp;"/"</f>
        <v>https://www.instagram.com/byleway/</v>
      </c>
      <c r="J193" s="40" t="s">
        <v>1082</v>
      </c>
    </row>
    <row r="194" spans="1:10">
      <c r="A194" s="40">
        <v>190</v>
      </c>
      <c r="B194" s="40" t="s">
        <v>1593</v>
      </c>
      <c r="C194" s="40" t="s">
        <v>1593</v>
      </c>
      <c r="D194" s="40" t="s">
        <v>1594</v>
      </c>
      <c r="E194" s="40">
        <v>15995799029</v>
      </c>
      <c r="F194" s="40">
        <v>510</v>
      </c>
      <c r="G194" s="40">
        <v>43933</v>
      </c>
      <c r="H194" s="40">
        <v>150</v>
      </c>
      <c r="I194" s="45" t="str">
        <f t="shared" si="16"/>
        <v>https://www.instagram.com/nowyouon/</v>
      </c>
      <c r="J194" s="40" t="s">
        <v>1099</v>
      </c>
    </row>
    <row r="195" spans="1:10">
      <c r="A195" s="40">
        <v>191</v>
      </c>
      <c r="B195" s="40" t="s">
        <v>1213</v>
      </c>
      <c r="C195" s="40" t="s">
        <v>1214</v>
      </c>
      <c r="D195" s="40" t="s">
        <v>1215</v>
      </c>
      <c r="E195" s="40">
        <v>2616472977</v>
      </c>
      <c r="F195" s="40">
        <v>1371</v>
      </c>
      <c r="G195" s="40">
        <v>883571</v>
      </c>
      <c r="H195" s="40">
        <v>547</v>
      </c>
      <c r="I195" s="44" t="s">
        <v>1216</v>
      </c>
      <c r="J195" s="40" t="s">
        <v>1109</v>
      </c>
    </row>
    <row r="196" spans="1:10">
      <c r="A196" s="40">
        <v>192</v>
      </c>
      <c r="B196" s="40" t="s">
        <v>1595</v>
      </c>
      <c r="C196" s="40" t="s">
        <v>1596</v>
      </c>
      <c r="D196" s="40" t="s">
        <v>1597</v>
      </c>
      <c r="E196" s="40">
        <v>1689257860</v>
      </c>
      <c r="F196" s="40">
        <v>906</v>
      </c>
      <c r="G196" s="40">
        <v>74943</v>
      </c>
      <c r="H196" s="40">
        <v>483</v>
      </c>
      <c r="I196" s="45" t="str">
        <f t="shared" ref="I196:I198" si="17">"https://www.instagram.com/"&amp; D196&amp;"/"</f>
        <v>https://www.instagram.com/momanddad_band/</v>
      </c>
      <c r="J196" s="40" t="s">
        <v>1059</v>
      </c>
    </row>
    <row r="197" spans="1:10">
      <c r="A197" s="40">
        <v>193</v>
      </c>
      <c r="B197" s="40" t="s">
        <v>1598</v>
      </c>
      <c r="C197" s="40" t="s">
        <v>1599</v>
      </c>
      <c r="D197" s="40" t="s">
        <v>1600</v>
      </c>
      <c r="E197" s="40">
        <v>34863628</v>
      </c>
      <c r="F197" s="40">
        <v>1504</v>
      </c>
      <c r="G197" s="40">
        <v>199066</v>
      </c>
      <c r="H197" s="40">
        <v>1045</v>
      </c>
      <c r="I197" s="45" t="str">
        <f t="shared" si="17"/>
        <v>https://www.instagram.com/maygobla/</v>
      </c>
      <c r="J197" s="40" t="s">
        <v>1082</v>
      </c>
    </row>
    <row r="198" spans="1:10">
      <c r="A198" s="40">
        <v>194</v>
      </c>
      <c r="B198" s="40" t="s">
        <v>1601</v>
      </c>
      <c r="C198" s="40" t="s">
        <v>1601</v>
      </c>
      <c r="D198" s="40" t="s">
        <v>1602</v>
      </c>
      <c r="E198" s="40">
        <v>198797117</v>
      </c>
      <c r="F198" s="40">
        <v>2085</v>
      </c>
      <c r="G198" s="40">
        <v>136460</v>
      </c>
      <c r="H198" s="40">
        <v>647</v>
      </c>
      <c r="I198" s="45" t="str">
        <f t="shared" si="17"/>
        <v>https://www.instagram.com/kai_makeup_/</v>
      </c>
      <c r="J198" s="40" t="s">
        <v>1603</v>
      </c>
    </row>
    <row r="199" spans="1:10">
      <c r="A199" s="40">
        <v>195</v>
      </c>
      <c r="B199" s="49" t="s">
        <v>1217</v>
      </c>
      <c r="C199" s="40" t="s">
        <v>1218</v>
      </c>
      <c r="D199" s="40" t="s">
        <v>1219</v>
      </c>
      <c r="E199" s="40">
        <v>515352630</v>
      </c>
      <c r="F199" s="40">
        <v>0</v>
      </c>
      <c r="G199" s="40">
        <v>0</v>
      </c>
      <c r="H199" s="40">
        <v>0</v>
      </c>
      <c r="I199" s="44" t="s">
        <v>1220</v>
      </c>
      <c r="J199" s="40" t="s">
        <v>1221</v>
      </c>
    </row>
    <row r="200" spans="1:10">
      <c r="A200" s="40">
        <v>196</v>
      </c>
      <c r="B200" s="40" t="s">
        <v>1604</v>
      </c>
      <c r="C200" s="40" t="s">
        <v>1604</v>
      </c>
      <c r="D200" s="40" t="s">
        <v>1605</v>
      </c>
      <c r="E200" s="40">
        <v>5788109002</v>
      </c>
      <c r="F200" s="40">
        <v>1203</v>
      </c>
      <c r="G200" s="40">
        <v>107527</v>
      </c>
      <c r="H200" s="40">
        <v>1001</v>
      </c>
      <c r="I200" s="45" t="str">
        <f t="shared" ref="I200:I203" si="18">"https://www.instagram.com/"&amp; D200&amp;"/"</f>
        <v>https://www.instagram.com/ninggoose/</v>
      </c>
      <c r="J200" s="40" t="s">
        <v>1251</v>
      </c>
    </row>
    <row r="201" spans="1:10">
      <c r="A201" s="40">
        <v>197</v>
      </c>
      <c r="B201" s="40" t="s">
        <v>1606</v>
      </c>
      <c r="C201" s="40" t="s">
        <v>1607</v>
      </c>
      <c r="D201" s="40" t="s">
        <v>1608</v>
      </c>
      <c r="E201" s="40">
        <v>3051141459</v>
      </c>
      <c r="F201" s="40">
        <v>497</v>
      </c>
      <c r="G201" s="40">
        <v>385142</v>
      </c>
      <c r="H201" s="40">
        <v>215</v>
      </c>
      <c r="I201" s="45" t="str">
        <f t="shared" si="18"/>
        <v>https://www.instagram.com/anjouclever/</v>
      </c>
      <c r="J201" s="40" t="s">
        <v>1609</v>
      </c>
    </row>
    <row r="202" spans="1:10">
      <c r="A202" s="40">
        <v>198</v>
      </c>
      <c r="B202" s="40" t="s">
        <v>1610</v>
      </c>
      <c r="C202" s="40" t="s">
        <v>1611</v>
      </c>
      <c r="D202" s="44" t="s">
        <v>1612</v>
      </c>
      <c r="E202" s="40">
        <v>3051141459</v>
      </c>
      <c r="F202" s="40">
        <v>1001</v>
      </c>
      <c r="G202" s="40">
        <v>31005</v>
      </c>
      <c r="H202" s="40">
        <v>19</v>
      </c>
      <c r="I202" s="45" t="str">
        <f t="shared" si="18"/>
        <v>https://www.instagram.com/linzin.yt/</v>
      </c>
      <c r="J202" s="40" t="s">
        <v>1303</v>
      </c>
    </row>
    <row r="203" spans="1:10">
      <c r="A203" s="40">
        <v>199</v>
      </c>
      <c r="B203" s="40" t="s">
        <v>1613</v>
      </c>
      <c r="C203" s="40" t="s">
        <v>1614</v>
      </c>
      <c r="D203" s="40" t="s">
        <v>1615</v>
      </c>
      <c r="E203" s="40">
        <v>8071917422</v>
      </c>
      <c r="F203" s="40">
        <v>930</v>
      </c>
      <c r="G203" s="40">
        <v>183927</v>
      </c>
      <c r="H203" s="40">
        <v>1037</v>
      </c>
      <c r="I203" s="45" t="str">
        <f t="shared" si="18"/>
        <v>https://www.instagram.com/thechef_fred/</v>
      </c>
      <c r="J203" s="40" t="s">
        <v>1181</v>
      </c>
    </row>
    <row r="204" spans="1:10">
      <c r="A204" s="40">
        <v>200</v>
      </c>
      <c r="B204" s="40" t="s">
        <v>1616</v>
      </c>
      <c r="C204" s="40" t="s">
        <v>1617</v>
      </c>
      <c r="D204" s="40" t="s">
        <v>849</v>
      </c>
      <c r="E204" s="40">
        <v>15848559</v>
      </c>
      <c r="F204" s="40">
        <v>2037</v>
      </c>
      <c r="G204" s="40">
        <v>314116</v>
      </c>
      <c r="H204" s="40">
        <v>4829</v>
      </c>
      <c r="I204" s="44" t="s">
        <v>850</v>
      </c>
      <c r="J204" s="40" t="s">
        <v>1169</v>
      </c>
    </row>
  </sheetData>
  <phoneticPr fontId="32" type="noConversion"/>
  <hyperlinks>
    <hyperlink ref="I2" r:id="rId1" xr:uid="{00000000-0004-0000-0300-000000000000}"/>
    <hyperlink ref="I3" r:id="rId2" xr:uid="{00000000-0004-0000-0300-000001000000}"/>
    <hyperlink ref="I4" r:id="rId3" xr:uid="{00000000-0004-0000-0300-000002000000}"/>
    <hyperlink ref="I5" r:id="rId4" xr:uid="{00000000-0004-0000-0300-000003000000}"/>
    <hyperlink ref="I6" r:id="rId5" xr:uid="{00000000-0004-0000-0300-000004000000}"/>
    <hyperlink ref="I7" r:id="rId6" xr:uid="{00000000-0004-0000-0300-000005000000}"/>
    <hyperlink ref="I8" r:id="rId7" xr:uid="{00000000-0004-0000-0300-000006000000}"/>
    <hyperlink ref="I9" r:id="rId8" xr:uid="{00000000-0004-0000-0300-000007000000}"/>
    <hyperlink ref="I10" r:id="rId9" xr:uid="{00000000-0004-0000-0300-000008000000}"/>
    <hyperlink ref="I11" r:id="rId10" xr:uid="{00000000-0004-0000-0300-000009000000}"/>
    <hyperlink ref="I12" r:id="rId11" xr:uid="{00000000-0004-0000-0300-00000A000000}"/>
    <hyperlink ref="I13" r:id="rId12" xr:uid="{00000000-0004-0000-0300-00000B000000}"/>
    <hyperlink ref="I14" r:id="rId13" xr:uid="{00000000-0004-0000-0300-00000C000000}"/>
    <hyperlink ref="I15" r:id="rId14" xr:uid="{00000000-0004-0000-0300-00000D000000}"/>
    <hyperlink ref="I16" r:id="rId15" xr:uid="{00000000-0004-0000-0300-00000E000000}"/>
    <hyperlink ref="I17" r:id="rId16" xr:uid="{00000000-0004-0000-0300-00000F000000}"/>
    <hyperlink ref="I18" r:id="rId17" xr:uid="{00000000-0004-0000-0300-000010000000}"/>
    <hyperlink ref="I19" r:id="rId18" xr:uid="{00000000-0004-0000-0300-000011000000}"/>
    <hyperlink ref="I20" r:id="rId19" xr:uid="{00000000-0004-0000-0300-000012000000}"/>
    <hyperlink ref="I21" r:id="rId20" xr:uid="{00000000-0004-0000-0300-000013000000}"/>
    <hyperlink ref="I22" r:id="rId21" xr:uid="{00000000-0004-0000-0300-000014000000}"/>
    <hyperlink ref="I23" r:id="rId22" xr:uid="{00000000-0004-0000-0300-000015000000}"/>
    <hyperlink ref="I24" r:id="rId23" xr:uid="{00000000-0004-0000-0300-000016000000}"/>
    <hyperlink ref="I25" r:id="rId24" xr:uid="{00000000-0004-0000-0300-000017000000}"/>
    <hyperlink ref="I26" r:id="rId25" xr:uid="{00000000-0004-0000-0300-000018000000}"/>
    <hyperlink ref="I27" r:id="rId26" xr:uid="{00000000-0004-0000-0300-000019000000}"/>
    <hyperlink ref="I28" r:id="rId27" xr:uid="{00000000-0004-0000-0300-00001A000000}"/>
    <hyperlink ref="I29" r:id="rId28" xr:uid="{00000000-0004-0000-0300-00001B000000}"/>
    <hyperlink ref="I30" r:id="rId29" xr:uid="{00000000-0004-0000-0300-00001C000000}"/>
    <hyperlink ref="I32" r:id="rId30" xr:uid="{00000000-0004-0000-0300-00001D000000}"/>
    <hyperlink ref="I33" r:id="rId31" xr:uid="{00000000-0004-0000-0300-00001E000000}"/>
    <hyperlink ref="I34" r:id="rId32" xr:uid="{00000000-0004-0000-0300-00001F000000}"/>
    <hyperlink ref="I36" r:id="rId33" xr:uid="{00000000-0004-0000-0300-000020000000}"/>
    <hyperlink ref="I37" r:id="rId34" xr:uid="{00000000-0004-0000-0300-000021000000}"/>
    <hyperlink ref="I38" r:id="rId35" xr:uid="{00000000-0004-0000-0300-000022000000}"/>
    <hyperlink ref="I39" r:id="rId36" xr:uid="{00000000-0004-0000-0300-000023000000}"/>
    <hyperlink ref="I40" r:id="rId37" xr:uid="{00000000-0004-0000-0300-000024000000}"/>
    <hyperlink ref="I41" r:id="rId38" xr:uid="{00000000-0004-0000-0300-000025000000}"/>
    <hyperlink ref="I42" r:id="rId39" xr:uid="{00000000-0004-0000-0300-000026000000}"/>
    <hyperlink ref="I43" r:id="rId40" xr:uid="{00000000-0004-0000-0300-000027000000}"/>
    <hyperlink ref="I44" r:id="rId41" xr:uid="{00000000-0004-0000-0300-000028000000}"/>
    <hyperlink ref="I45" r:id="rId42" xr:uid="{00000000-0004-0000-0300-000029000000}"/>
    <hyperlink ref="I46" r:id="rId43" xr:uid="{00000000-0004-0000-0300-00002A000000}"/>
    <hyperlink ref="I47" r:id="rId44" xr:uid="{00000000-0004-0000-0300-00002B000000}"/>
    <hyperlink ref="I49" r:id="rId45" xr:uid="{00000000-0004-0000-0300-00002C000000}"/>
    <hyperlink ref="I50" r:id="rId46" xr:uid="{00000000-0004-0000-0300-00002D000000}"/>
    <hyperlink ref="I51" r:id="rId47" xr:uid="{00000000-0004-0000-0300-00002E000000}"/>
    <hyperlink ref="I52" r:id="rId48" xr:uid="{00000000-0004-0000-0300-00002F000000}"/>
    <hyperlink ref="I54" r:id="rId49" xr:uid="{00000000-0004-0000-0300-000030000000}"/>
    <hyperlink ref="I55" r:id="rId50" xr:uid="{00000000-0004-0000-0300-000031000000}"/>
    <hyperlink ref="I56" r:id="rId51" xr:uid="{00000000-0004-0000-0300-000032000000}"/>
    <hyperlink ref="I57" r:id="rId52" xr:uid="{00000000-0004-0000-0300-000033000000}"/>
    <hyperlink ref="I60" r:id="rId53" xr:uid="{00000000-0004-0000-0300-000034000000}"/>
    <hyperlink ref="I61" r:id="rId54" xr:uid="{00000000-0004-0000-0300-000035000000}"/>
    <hyperlink ref="I62" r:id="rId55" xr:uid="{00000000-0004-0000-0300-000036000000}"/>
    <hyperlink ref="I64" r:id="rId56" xr:uid="{00000000-0004-0000-0300-000037000000}"/>
    <hyperlink ref="I67" r:id="rId57" xr:uid="{00000000-0004-0000-0300-000038000000}"/>
    <hyperlink ref="I68" r:id="rId58" xr:uid="{00000000-0004-0000-0300-000039000000}"/>
    <hyperlink ref="I69" r:id="rId59" xr:uid="{00000000-0004-0000-0300-00003A000000}"/>
    <hyperlink ref="I71" r:id="rId60" xr:uid="{00000000-0004-0000-0300-00003B000000}"/>
    <hyperlink ref="I73" r:id="rId61" xr:uid="{00000000-0004-0000-0300-00003C000000}"/>
    <hyperlink ref="I74" r:id="rId62" xr:uid="{00000000-0004-0000-0300-00003D000000}"/>
    <hyperlink ref="I76" r:id="rId63" xr:uid="{00000000-0004-0000-0300-00003E000000}"/>
    <hyperlink ref="I78" r:id="rId64" xr:uid="{00000000-0004-0000-0300-00003F000000}"/>
    <hyperlink ref="I80" r:id="rId65" xr:uid="{00000000-0004-0000-0300-000040000000}"/>
    <hyperlink ref="D81" r:id="rId66" xr:uid="{00000000-0004-0000-0300-000041000000}"/>
    <hyperlink ref="I81" r:id="rId67" xr:uid="{00000000-0004-0000-0300-000042000000}"/>
    <hyperlink ref="I83" r:id="rId68" xr:uid="{00000000-0004-0000-0300-000043000000}"/>
    <hyperlink ref="I84" r:id="rId69" xr:uid="{00000000-0004-0000-0300-000044000000}"/>
    <hyperlink ref="I87" r:id="rId70" xr:uid="{00000000-0004-0000-0300-000045000000}"/>
    <hyperlink ref="I91" r:id="rId71" xr:uid="{00000000-0004-0000-0300-000046000000}"/>
    <hyperlink ref="I93" r:id="rId72" xr:uid="{00000000-0004-0000-0300-000047000000}"/>
    <hyperlink ref="I95" r:id="rId73" xr:uid="{00000000-0004-0000-0300-000048000000}"/>
    <hyperlink ref="I100" r:id="rId74" xr:uid="{00000000-0004-0000-0300-000049000000}"/>
    <hyperlink ref="I101" r:id="rId75" xr:uid="{00000000-0004-0000-0300-00004A000000}"/>
    <hyperlink ref="I102" r:id="rId76" xr:uid="{00000000-0004-0000-0300-00004B000000}"/>
    <hyperlink ref="I104" r:id="rId77" xr:uid="{00000000-0004-0000-0300-00004C000000}"/>
    <hyperlink ref="I105" r:id="rId78" xr:uid="{00000000-0004-0000-0300-00004D000000}"/>
    <hyperlink ref="I107" r:id="rId79" xr:uid="{00000000-0004-0000-0300-00004E000000}"/>
    <hyperlink ref="I109" r:id="rId80" xr:uid="{00000000-0004-0000-0300-00004F000000}"/>
    <hyperlink ref="I111" r:id="rId81" xr:uid="{00000000-0004-0000-0300-000050000000}"/>
    <hyperlink ref="I112" r:id="rId82" xr:uid="{00000000-0004-0000-0300-000051000000}"/>
    <hyperlink ref="I113" r:id="rId83" xr:uid="{00000000-0004-0000-0300-000052000000}"/>
    <hyperlink ref="I114" r:id="rId84" xr:uid="{00000000-0004-0000-0300-000053000000}"/>
    <hyperlink ref="I115" r:id="rId85" xr:uid="{00000000-0004-0000-0300-000054000000}"/>
    <hyperlink ref="I117" r:id="rId86" xr:uid="{00000000-0004-0000-0300-000055000000}"/>
    <hyperlink ref="I119" r:id="rId87" xr:uid="{00000000-0004-0000-0300-000056000000}"/>
    <hyperlink ref="I120" r:id="rId88" xr:uid="{00000000-0004-0000-0300-000057000000}"/>
    <hyperlink ref="I122" r:id="rId89" xr:uid="{00000000-0004-0000-0300-000058000000}"/>
    <hyperlink ref="I123" r:id="rId90" xr:uid="{00000000-0004-0000-0300-000059000000}"/>
    <hyperlink ref="I124" r:id="rId91" xr:uid="{00000000-0004-0000-0300-00005A000000}"/>
    <hyperlink ref="I128" r:id="rId92" xr:uid="{00000000-0004-0000-0300-00005B000000}"/>
    <hyperlink ref="I133" r:id="rId93" xr:uid="{00000000-0004-0000-0300-00005C000000}"/>
    <hyperlink ref="I136" r:id="rId94" xr:uid="{00000000-0004-0000-0300-00005D000000}"/>
    <hyperlink ref="I138" r:id="rId95" xr:uid="{00000000-0004-0000-0300-00005E000000}"/>
    <hyperlink ref="I142" r:id="rId96" xr:uid="{00000000-0004-0000-0300-00005F000000}"/>
    <hyperlink ref="I145" r:id="rId97" xr:uid="{00000000-0004-0000-0300-000060000000}"/>
    <hyperlink ref="I153" r:id="rId98" xr:uid="{00000000-0004-0000-0300-000061000000}"/>
    <hyperlink ref="I154" r:id="rId99" xr:uid="{00000000-0004-0000-0300-000062000000}"/>
    <hyperlink ref="I163" r:id="rId100" xr:uid="{00000000-0004-0000-0300-000063000000}"/>
    <hyperlink ref="I167" r:id="rId101" xr:uid="{00000000-0004-0000-0300-000064000000}"/>
    <hyperlink ref="I169" r:id="rId102" xr:uid="{00000000-0004-0000-0300-000065000000}"/>
    <hyperlink ref="I176" r:id="rId103" xr:uid="{00000000-0004-0000-0300-000066000000}"/>
    <hyperlink ref="I177" r:id="rId104" xr:uid="{00000000-0004-0000-0300-000067000000}"/>
    <hyperlink ref="I181" r:id="rId105" xr:uid="{00000000-0004-0000-0300-000068000000}"/>
    <hyperlink ref="I183" r:id="rId106" xr:uid="{00000000-0004-0000-0300-000069000000}"/>
    <hyperlink ref="I192" r:id="rId107" xr:uid="{00000000-0004-0000-0300-00006A000000}"/>
    <hyperlink ref="I195" r:id="rId108" xr:uid="{00000000-0004-0000-0300-00006B000000}"/>
    <hyperlink ref="I199" r:id="rId109" xr:uid="{00000000-0004-0000-0300-00006C000000}"/>
    <hyperlink ref="D202" r:id="rId110" xr:uid="{00000000-0004-0000-0300-00006D000000}"/>
    <hyperlink ref="I204" r:id="rId111" xr:uid="{00000000-0004-0000-0300-00006E000000}"/>
  </hyperlinks>
  <pageMargins left="0.7" right="0.7" top="0.75" bottom="0.75" header="0.3" footer="0.3"/>
  <legacyDrawing r:id="rId1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12.5703125" customWidth="1"/>
    <col min="3" max="3" width="25.7109375" customWidth="1"/>
  </cols>
  <sheetData>
    <row r="1" spans="1:26" ht="15.75" customHeight="1">
      <c r="A1" s="50" t="s">
        <v>1618</v>
      </c>
      <c r="B1" s="50" t="s">
        <v>1619</v>
      </c>
      <c r="C1" s="50" t="s">
        <v>1620</v>
      </c>
      <c r="D1" s="51" t="s">
        <v>1621</v>
      </c>
      <c r="E1" s="50" t="s">
        <v>1622</v>
      </c>
      <c r="F1" s="50" t="s">
        <v>1623</v>
      </c>
      <c r="G1" s="50" t="s">
        <v>1624</v>
      </c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>
      <c r="A2" s="52">
        <v>1</v>
      </c>
      <c r="B2" s="52" t="s">
        <v>6</v>
      </c>
      <c r="C2" s="53" t="s">
        <v>1001</v>
      </c>
      <c r="D2" s="54">
        <v>5893570</v>
      </c>
      <c r="E2" s="53">
        <v>5</v>
      </c>
      <c r="F2" s="53">
        <v>5</v>
      </c>
      <c r="G2" s="53">
        <v>4.3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>
      <c r="A3" s="52">
        <v>2</v>
      </c>
      <c r="B3" s="52" t="s">
        <v>1021</v>
      </c>
      <c r="C3" s="53" t="s">
        <v>1025</v>
      </c>
      <c r="D3" s="54">
        <v>3987069</v>
      </c>
      <c r="E3" s="53">
        <v>4.9000000000000004</v>
      </c>
      <c r="F3" s="53">
        <v>4.9000000000000004</v>
      </c>
      <c r="G3" s="53">
        <v>4.5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>
      <c r="A4" s="52">
        <v>3</v>
      </c>
      <c r="B4" s="52" t="s">
        <v>1007</v>
      </c>
      <c r="C4" s="53" t="s">
        <v>1010</v>
      </c>
      <c r="D4" s="54">
        <v>4118794</v>
      </c>
      <c r="E4" s="53">
        <v>5</v>
      </c>
      <c r="F4" s="53">
        <v>5</v>
      </c>
      <c r="G4" s="53">
        <v>4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52">
        <v>4</v>
      </c>
      <c r="B5" s="52" t="s">
        <v>143</v>
      </c>
      <c r="C5" s="53" t="s">
        <v>1047</v>
      </c>
      <c r="D5" s="54">
        <v>3609387</v>
      </c>
      <c r="E5" s="53">
        <v>5</v>
      </c>
      <c r="F5" s="53">
        <v>5</v>
      </c>
      <c r="G5" s="53">
        <v>3.6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>
      <c r="A6" s="52">
        <v>5</v>
      </c>
      <c r="B6" s="52" t="s">
        <v>1011</v>
      </c>
      <c r="C6" s="53" t="s">
        <v>1014</v>
      </c>
      <c r="D6" s="54">
        <v>1160238</v>
      </c>
      <c r="E6" s="53">
        <v>4.5999999999999996</v>
      </c>
      <c r="F6" s="53">
        <v>4.7</v>
      </c>
      <c r="G6" s="53">
        <v>4.2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>
      <c r="A7" s="52">
        <v>6</v>
      </c>
      <c r="B7" s="52" t="s">
        <v>275</v>
      </c>
      <c r="C7" s="53" t="s">
        <v>1015</v>
      </c>
      <c r="D7" s="54">
        <v>4578282</v>
      </c>
      <c r="E7" s="53">
        <v>5</v>
      </c>
      <c r="F7" s="53">
        <v>4.0999999999999996</v>
      </c>
      <c r="G7" s="53">
        <v>4.0999999999999996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>
      <c r="A8" s="52">
        <v>7</v>
      </c>
      <c r="B8" s="52" t="s">
        <v>1625</v>
      </c>
      <c r="C8" s="53" t="s">
        <v>1001</v>
      </c>
      <c r="D8" s="54">
        <v>2758663</v>
      </c>
      <c r="E8" s="53">
        <v>5</v>
      </c>
      <c r="F8" s="53">
        <v>4.5</v>
      </c>
      <c r="G8" s="53">
        <v>3.5</v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>
      <c r="A9" s="52">
        <v>8</v>
      </c>
      <c r="B9" s="52" t="s">
        <v>1003</v>
      </c>
      <c r="C9" s="53" t="s">
        <v>1006</v>
      </c>
      <c r="D9" s="54">
        <v>1900400</v>
      </c>
      <c r="E9" s="53">
        <v>4.9000000000000004</v>
      </c>
      <c r="F9" s="53">
        <v>4.8</v>
      </c>
      <c r="G9" s="53">
        <v>3.5</v>
      </c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>
      <c r="A10" s="52">
        <v>9</v>
      </c>
      <c r="B10" s="52" t="s">
        <v>171</v>
      </c>
      <c r="C10" s="53" t="s">
        <v>1026</v>
      </c>
      <c r="D10" s="54">
        <v>1734796</v>
      </c>
      <c r="E10" s="53">
        <v>4.5</v>
      </c>
      <c r="F10" s="53">
        <v>4.0999999999999996</v>
      </c>
      <c r="G10" s="53">
        <v>4.7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>
      <c r="A11" s="52">
        <v>10</v>
      </c>
      <c r="B11" s="52" t="s">
        <v>1240</v>
      </c>
      <c r="C11" s="53" t="s">
        <v>1001</v>
      </c>
      <c r="D11" s="54">
        <v>2339911</v>
      </c>
      <c r="E11" s="53">
        <v>4.9000000000000004</v>
      </c>
      <c r="F11" s="53">
        <v>4.7</v>
      </c>
      <c r="G11" s="53">
        <v>3.2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>
      <c r="A12" s="52">
        <v>11</v>
      </c>
      <c r="B12" s="52" t="s">
        <v>299</v>
      </c>
      <c r="C12" s="53" t="s">
        <v>1317</v>
      </c>
      <c r="D12" s="54">
        <v>2808129</v>
      </c>
      <c r="E12" s="53">
        <v>5</v>
      </c>
      <c r="F12" s="53">
        <v>4.7</v>
      </c>
      <c r="G12" s="53">
        <v>3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>
      <c r="A13" s="52">
        <v>12</v>
      </c>
      <c r="B13" s="52" t="s">
        <v>282</v>
      </c>
      <c r="C13" s="53" t="s">
        <v>1320</v>
      </c>
      <c r="D13" s="54">
        <v>1793484</v>
      </c>
      <c r="E13" s="53">
        <v>4.7</v>
      </c>
      <c r="F13" s="53">
        <v>4.2</v>
      </c>
      <c r="G13" s="53">
        <v>4.0999999999999996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>
      <c r="A14" s="52">
        <v>13</v>
      </c>
      <c r="B14" s="52" t="s">
        <v>1321</v>
      </c>
      <c r="C14" s="53" t="s">
        <v>1006</v>
      </c>
      <c r="D14" s="54">
        <v>4987120</v>
      </c>
      <c r="E14" s="53">
        <v>5</v>
      </c>
      <c r="F14" s="53">
        <v>4.9000000000000004</v>
      </c>
      <c r="G14" s="53">
        <v>2.9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>
      <c r="A15" s="52">
        <v>14</v>
      </c>
      <c r="B15" s="52" t="s">
        <v>1039</v>
      </c>
      <c r="C15" s="53" t="s">
        <v>1040</v>
      </c>
      <c r="D15" s="54">
        <v>1592539</v>
      </c>
      <c r="E15" s="53">
        <v>4.8</v>
      </c>
      <c r="F15" s="53">
        <v>4.8</v>
      </c>
      <c r="G15" s="53">
        <v>2.9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>
      <c r="A16" s="52">
        <v>15</v>
      </c>
      <c r="B16" s="52" t="s">
        <v>1125</v>
      </c>
      <c r="C16" s="53" t="s">
        <v>1104</v>
      </c>
      <c r="D16" s="54">
        <v>1170390</v>
      </c>
      <c r="E16" s="53">
        <v>4.5</v>
      </c>
      <c r="F16" s="53">
        <v>4.4000000000000004</v>
      </c>
      <c r="G16" s="53">
        <v>3.8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52">
        <v>16</v>
      </c>
      <c r="B17" s="52" t="s">
        <v>1084</v>
      </c>
      <c r="C17" s="53" t="s">
        <v>1088</v>
      </c>
      <c r="D17" s="54">
        <v>1343583</v>
      </c>
      <c r="E17" s="53">
        <v>4.7</v>
      </c>
      <c r="F17" s="53">
        <v>4.2</v>
      </c>
      <c r="G17" s="53">
        <v>3.7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>
      <c r="A18" s="52">
        <v>17</v>
      </c>
      <c r="B18" s="52" t="s">
        <v>1143</v>
      </c>
      <c r="C18" s="53" t="s">
        <v>1146</v>
      </c>
      <c r="D18" s="54">
        <v>3862684</v>
      </c>
      <c r="E18" s="53">
        <v>5</v>
      </c>
      <c r="F18" s="53">
        <v>4.3</v>
      </c>
      <c r="G18" s="53">
        <v>3.3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>
      <c r="A19" s="52">
        <v>18</v>
      </c>
      <c r="B19" s="52" t="s">
        <v>1626</v>
      </c>
      <c r="C19" s="53" t="s">
        <v>1010</v>
      </c>
      <c r="D19" s="54">
        <v>1835218</v>
      </c>
      <c r="E19" s="53">
        <v>5</v>
      </c>
      <c r="F19" s="53">
        <v>5</v>
      </c>
      <c r="G19" s="53">
        <v>2.6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>
      <c r="A20" s="52">
        <v>19</v>
      </c>
      <c r="B20" s="52" t="s">
        <v>1627</v>
      </c>
      <c r="C20" s="52" t="s">
        <v>1034</v>
      </c>
      <c r="D20" s="54">
        <v>3133655</v>
      </c>
      <c r="E20" s="53">
        <v>5</v>
      </c>
      <c r="F20" s="53">
        <v>4.8</v>
      </c>
      <c r="G20" s="53">
        <v>2.9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>
      <c r="A21" s="52">
        <v>20</v>
      </c>
      <c r="B21" s="52" t="s">
        <v>1628</v>
      </c>
      <c r="C21" s="53" t="s">
        <v>1034</v>
      </c>
      <c r="D21" s="54">
        <v>2789691</v>
      </c>
      <c r="E21" s="53">
        <v>5</v>
      </c>
      <c r="F21" s="53">
        <v>5</v>
      </c>
      <c r="G21" s="53">
        <v>2.4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>
      <c r="A22" s="52">
        <v>21</v>
      </c>
      <c r="B22" s="52" t="s">
        <v>140</v>
      </c>
      <c r="C22" s="53" t="s">
        <v>1001</v>
      </c>
      <c r="D22" s="54">
        <v>2040947</v>
      </c>
      <c r="E22" s="53">
        <v>4.7</v>
      </c>
      <c r="F22" s="53">
        <v>4.5999999999999996</v>
      </c>
      <c r="G22" s="53">
        <v>3.1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>
      <c r="A23" s="52">
        <v>22</v>
      </c>
      <c r="B23" s="52" t="s">
        <v>48</v>
      </c>
      <c r="C23" s="53" t="s">
        <v>1123</v>
      </c>
      <c r="D23" s="54">
        <v>4471750</v>
      </c>
      <c r="E23" s="53">
        <v>5</v>
      </c>
      <c r="F23" s="53">
        <v>5</v>
      </c>
      <c r="G23" s="53">
        <v>2.4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>
      <c r="A24" s="52">
        <v>23</v>
      </c>
      <c r="B24" s="52" t="s">
        <v>1629</v>
      </c>
      <c r="C24" s="53" t="s">
        <v>1006</v>
      </c>
      <c r="D24" s="54">
        <v>1219271</v>
      </c>
      <c r="E24" s="53">
        <v>4.0999999999999996</v>
      </c>
      <c r="F24" s="53">
        <v>4.2</v>
      </c>
      <c r="G24" s="53">
        <v>4.0999999999999996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>
      <c r="A25" s="52">
        <v>24</v>
      </c>
      <c r="B25" s="52" t="s">
        <v>1630</v>
      </c>
      <c r="C25" s="53" t="s">
        <v>1070</v>
      </c>
      <c r="D25" s="54">
        <v>2199000</v>
      </c>
      <c r="E25" s="53">
        <v>4.8</v>
      </c>
      <c r="F25" s="53">
        <v>4.7</v>
      </c>
      <c r="G25" s="53">
        <v>2.8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>
      <c r="A26" s="52">
        <v>25</v>
      </c>
      <c r="B26" s="52" t="s">
        <v>1031</v>
      </c>
      <c r="C26" s="53" t="s">
        <v>1032</v>
      </c>
      <c r="D26" s="54">
        <v>6539880</v>
      </c>
      <c r="E26" s="53">
        <v>5</v>
      </c>
      <c r="F26" s="53">
        <v>5</v>
      </c>
      <c r="G26" s="53">
        <v>2.2999999999999998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>
      <c r="A27" s="52">
        <v>26</v>
      </c>
      <c r="B27" s="52" t="s">
        <v>1323</v>
      </c>
      <c r="C27" s="53" t="s">
        <v>1070</v>
      </c>
      <c r="D27" s="54">
        <v>2226005</v>
      </c>
      <c r="E27" s="53">
        <v>4.2</v>
      </c>
      <c r="F27" s="53">
        <v>4.8</v>
      </c>
      <c r="G27" s="53">
        <v>3.3</v>
      </c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>
      <c r="A28" s="52">
        <v>27</v>
      </c>
      <c r="B28" s="52" t="s">
        <v>70</v>
      </c>
      <c r="C28" s="53" t="s">
        <v>1123</v>
      </c>
      <c r="D28" s="54">
        <v>3051036</v>
      </c>
      <c r="E28" s="53">
        <v>4.5999999999999996</v>
      </c>
      <c r="F28" s="53">
        <v>4.2</v>
      </c>
      <c r="G28" s="53">
        <v>3.4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>
      <c r="A29" s="52">
        <v>28</v>
      </c>
      <c r="B29" s="52" t="s">
        <v>1324</v>
      </c>
      <c r="C29" s="53" t="s">
        <v>1034</v>
      </c>
      <c r="D29" s="54">
        <v>2509942</v>
      </c>
      <c r="E29" s="53">
        <v>5</v>
      </c>
      <c r="F29" s="53">
        <v>4.4000000000000004</v>
      </c>
      <c r="G29" s="53">
        <v>2.5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>
      <c r="A30" s="52">
        <v>29</v>
      </c>
      <c r="B30" s="52" t="s">
        <v>1060</v>
      </c>
      <c r="C30" s="53" t="s">
        <v>1034</v>
      </c>
      <c r="D30" s="54">
        <v>2688159</v>
      </c>
      <c r="E30" s="53">
        <v>4.5999999999999996</v>
      </c>
      <c r="F30" s="53">
        <v>4.0999999999999996</v>
      </c>
      <c r="G30" s="53">
        <v>3.3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>
      <c r="A31" s="52">
        <v>30</v>
      </c>
      <c r="B31" s="52" t="s">
        <v>159</v>
      </c>
      <c r="C31" s="53" t="s">
        <v>1001</v>
      </c>
      <c r="D31" s="54">
        <v>3796221</v>
      </c>
      <c r="E31" s="53">
        <v>5</v>
      </c>
      <c r="F31" s="53">
        <v>4.2</v>
      </c>
      <c r="G31" s="53">
        <v>2.8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>
      <c r="A32" s="52">
        <v>31</v>
      </c>
      <c r="B32" s="52" t="s">
        <v>1631</v>
      </c>
      <c r="C32" s="53" t="s">
        <v>1099</v>
      </c>
      <c r="D32" s="54">
        <v>1200469</v>
      </c>
      <c r="E32" s="53">
        <v>4.8</v>
      </c>
      <c r="F32" s="53">
        <v>4.5999999999999996</v>
      </c>
      <c r="G32" s="53">
        <v>2.7</v>
      </c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>
      <c r="A33" s="52">
        <v>32</v>
      </c>
      <c r="B33" s="52" t="s">
        <v>1326</v>
      </c>
      <c r="C33" s="53" t="s">
        <v>1047</v>
      </c>
      <c r="D33" s="54">
        <v>817219</v>
      </c>
      <c r="E33" s="53">
        <v>4</v>
      </c>
      <c r="F33" s="53">
        <v>3.8</v>
      </c>
      <c r="G33" s="53">
        <v>4.2</v>
      </c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>
      <c r="A34" s="52">
        <v>33</v>
      </c>
      <c r="B34" s="52" t="s">
        <v>1017</v>
      </c>
      <c r="C34" s="53" t="s">
        <v>1001</v>
      </c>
      <c r="D34" s="54">
        <v>1601595</v>
      </c>
      <c r="E34" s="53">
        <v>4.8</v>
      </c>
      <c r="F34" s="53">
        <v>4.4000000000000004</v>
      </c>
      <c r="G34" s="53">
        <v>2.9</v>
      </c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>
      <c r="A35" s="52">
        <v>34</v>
      </c>
      <c r="B35" s="52" t="s">
        <v>1632</v>
      </c>
      <c r="C35" s="53" t="s">
        <v>1237</v>
      </c>
      <c r="D35" s="54">
        <v>2023760</v>
      </c>
      <c r="E35" s="53">
        <v>4.8</v>
      </c>
      <c r="F35" s="53">
        <v>4.0999999999999996</v>
      </c>
      <c r="G35" s="53">
        <v>3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>
      <c r="A36" s="52">
        <v>35</v>
      </c>
      <c r="B36" s="52" t="s">
        <v>15</v>
      </c>
      <c r="C36" s="53" t="s">
        <v>1239</v>
      </c>
      <c r="D36" s="54">
        <v>1935680</v>
      </c>
      <c r="E36" s="53">
        <v>3.7</v>
      </c>
      <c r="F36" s="53">
        <v>3.3</v>
      </c>
      <c r="G36" s="53">
        <v>5</v>
      </c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>
      <c r="A37" s="52">
        <v>36</v>
      </c>
      <c r="B37" s="52" t="s">
        <v>228</v>
      </c>
      <c r="C37" s="53" t="s">
        <v>1068</v>
      </c>
      <c r="D37" s="54">
        <v>2877515</v>
      </c>
      <c r="E37" s="53">
        <v>4.9000000000000004</v>
      </c>
      <c r="F37" s="53">
        <v>4.8</v>
      </c>
      <c r="G37" s="53">
        <v>2.2000000000000002</v>
      </c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>
      <c r="A38" s="52">
        <v>37</v>
      </c>
      <c r="B38" s="52" t="s">
        <v>1226</v>
      </c>
      <c r="C38" s="53" t="s">
        <v>1198</v>
      </c>
      <c r="D38" s="54">
        <v>3229080</v>
      </c>
      <c r="E38" s="53">
        <v>4.9000000000000004</v>
      </c>
      <c r="F38" s="53">
        <v>4.3</v>
      </c>
      <c r="G38" s="53">
        <v>2.9</v>
      </c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>
      <c r="A39" s="52">
        <v>38</v>
      </c>
      <c r="B39" s="52" t="s">
        <v>412</v>
      </c>
      <c r="C39" s="53" t="s">
        <v>1114</v>
      </c>
      <c r="D39" s="54">
        <v>1174230</v>
      </c>
      <c r="E39" s="53">
        <v>4.8</v>
      </c>
      <c r="F39" s="53">
        <v>4.7</v>
      </c>
      <c r="G39" s="53">
        <v>2.4</v>
      </c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>
      <c r="A40" s="52">
        <v>39</v>
      </c>
      <c r="B40" s="52" t="s">
        <v>445</v>
      </c>
      <c r="C40" s="53" t="s">
        <v>1046</v>
      </c>
      <c r="D40" s="54">
        <v>1965591</v>
      </c>
      <c r="E40" s="53">
        <v>4.8</v>
      </c>
      <c r="F40" s="53">
        <v>4.7</v>
      </c>
      <c r="G40" s="53">
        <v>2.2999999999999998</v>
      </c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25.5">
      <c r="A41" s="52">
        <v>40</v>
      </c>
      <c r="B41" s="52" t="s">
        <v>1262</v>
      </c>
      <c r="C41" s="53" t="s">
        <v>1001</v>
      </c>
      <c r="D41" s="54">
        <v>2018440</v>
      </c>
      <c r="E41" s="53">
        <v>5</v>
      </c>
      <c r="F41" s="53">
        <v>4.0999999999999996</v>
      </c>
      <c r="G41" s="53">
        <v>2.8</v>
      </c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>
      <c r="A42" s="52">
        <v>41</v>
      </c>
      <c r="B42" s="52" t="s">
        <v>31</v>
      </c>
      <c r="C42" s="53" t="s">
        <v>1104</v>
      </c>
      <c r="D42" s="54">
        <v>1600408</v>
      </c>
      <c r="E42" s="53">
        <v>4.7</v>
      </c>
      <c r="F42" s="53">
        <v>3.3</v>
      </c>
      <c r="G42" s="53">
        <v>3.7</v>
      </c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25.5">
      <c r="A43" s="52">
        <v>42</v>
      </c>
      <c r="B43" s="52" t="s">
        <v>394</v>
      </c>
      <c r="C43" s="53" t="s">
        <v>1083</v>
      </c>
      <c r="D43" s="54">
        <v>741306</v>
      </c>
      <c r="E43" s="53">
        <v>3.9</v>
      </c>
      <c r="F43" s="53">
        <v>2.8</v>
      </c>
      <c r="G43" s="53">
        <v>4.9000000000000004</v>
      </c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>
      <c r="A44" s="52">
        <v>43</v>
      </c>
      <c r="B44" s="52" t="s">
        <v>325</v>
      </c>
      <c r="C44" s="53" t="s">
        <v>1001</v>
      </c>
      <c r="D44" s="54">
        <v>2812701</v>
      </c>
      <c r="E44" s="53">
        <v>5</v>
      </c>
      <c r="F44" s="53">
        <v>5</v>
      </c>
      <c r="G44" s="53">
        <v>1.4</v>
      </c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>
      <c r="A45" s="52">
        <v>44</v>
      </c>
      <c r="B45" s="52" t="s">
        <v>1134</v>
      </c>
      <c r="C45" s="53" t="s">
        <v>1137</v>
      </c>
      <c r="D45" s="54">
        <v>1135265</v>
      </c>
      <c r="E45" s="53">
        <v>4.2</v>
      </c>
      <c r="F45" s="53">
        <v>4.5999999999999996</v>
      </c>
      <c r="G45" s="53">
        <v>2.4</v>
      </c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>
      <c r="A46" s="52">
        <v>45</v>
      </c>
      <c r="B46" s="52" t="s">
        <v>1633</v>
      </c>
      <c r="C46" s="53" t="s">
        <v>1123</v>
      </c>
      <c r="D46" s="54">
        <v>1466257</v>
      </c>
      <c r="E46" s="53">
        <v>4.5</v>
      </c>
      <c r="F46" s="53">
        <v>3.8</v>
      </c>
      <c r="G46" s="53">
        <v>2.9</v>
      </c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>
      <c r="A47" s="52">
        <v>46</v>
      </c>
      <c r="B47" s="52" t="s">
        <v>10</v>
      </c>
      <c r="C47" s="53" t="s">
        <v>1110</v>
      </c>
      <c r="D47" s="54">
        <v>2629703</v>
      </c>
      <c r="E47" s="53">
        <v>4.9000000000000004</v>
      </c>
      <c r="F47" s="53">
        <v>4.5</v>
      </c>
      <c r="G47" s="53">
        <v>2</v>
      </c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25.5">
      <c r="A48" s="52">
        <v>47</v>
      </c>
      <c r="B48" s="52" t="s">
        <v>267</v>
      </c>
      <c r="C48" s="53" t="s">
        <v>1032</v>
      </c>
      <c r="D48" s="54">
        <v>3023789</v>
      </c>
      <c r="E48" s="53">
        <v>3.9</v>
      </c>
      <c r="F48" s="53">
        <v>4.4000000000000004</v>
      </c>
      <c r="G48" s="53">
        <v>3</v>
      </c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>
      <c r="A49" s="52">
        <v>48</v>
      </c>
      <c r="B49" s="52" t="s">
        <v>1160</v>
      </c>
      <c r="C49" s="53" t="s">
        <v>1034</v>
      </c>
      <c r="D49" s="54">
        <v>2064380</v>
      </c>
      <c r="E49" s="53">
        <v>4.9000000000000004</v>
      </c>
      <c r="F49" s="53">
        <v>4.0999999999999996</v>
      </c>
      <c r="G49" s="53">
        <v>2.2999999999999998</v>
      </c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>
      <c r="A50" s="52">
        <v>49</v>
      </c>
      <c r="B50" s="52" t="s">
        <v>1333</v>
      </c>
      <c r="C50" s="53" t="s">
        <v>1001</v>
      </c>
      <c r="D50" s="54">
        <v>2073696</v>
      </c>
      <c r="E50" s="53">
        <v>4.9000000000000004</v>
      </c>
      <c r="F50" s="53">
        <v>5</v>
      </c>
      <c r="G50" s="53">
        <v>1.5</v>
      </c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25.5">
      <c r="A51" s="52">
        <v>50</v>
      </c>
      <c r="B51" s="52" t="s">
        <v>183</v>
      </c>
      <c r="C51" s="53" t="s">
        <v>1082</v>
      </c>
      <c r="D51" s="54">
        <v>2282925</v>
      </c>
      <c r="E51" s="53">
        <v>4.8</v>
      </c>
      <c r="F51" s="53">
        <v>4.9000000000000004</v>
      </c>
      <c r="G51" s="53">
        <v>1.6</v>
      </c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>
      <c r="A52" s="52">
        <v>51</v>
      </c>
      <c r="B52" s="52" t="s">
        <v>92</v>
      </c>
      <c r="C52" s="53" t="s">
        <v>1238</v>
      </c>
      <c r="D52" s="54">
        <v>2457900</v>
      </c>
      <c r="E52" s="53">
        <v>4.7</v>
      </c>
      <c r="F52" s="53">
        <v>3.6</v>
      </c>
      <c r="G52" s="53">
        <v>3.3</v>
      </c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25.5">
      <c r="A53" s="52">
        <v>52</v>
      </c>
      <c r="B53" s="52" t="s">
        <v>830</v>
      </c>
      <c r="C53" s="53" t="s">
        <v>1026</v>
      </c>
      <c r="D53" s="54">
        <v>1182828</v>
      </c>
      <c r="E53" s="53">
        <v>4.5</v>
      </c>
      <c r="F53" s="53">
        <v>5</v>
      </c>
      <c r="G53" s="53">
        <v>2</v>
      </c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>
      <c r="A54" s="52">
        <v>53</v>
      </c>
      <c r="B54" s="52" t="s">
        <v>1243</v>
      </c>
      <c r="C54" s="53" t="s">
        <v>1169</v>
      </c>
      <c r="D54" s="54">
        <v>1234263</v>
      </c>
      <c r="E54" s="53">
        <v>4.2</v>
      </c>
      <c r="F54" s="53">
        <v>3.7</v>
      </c>
      <c r="G54" s="53">
        <v>3.1</v>
      </c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38.25">
      <c r="A55" s="52">
        <v>54</v>
      </c>
      <c r="B55" s="52" t="s">
        <v>1634</v>
      </c>
      <c r="C55" s="53" t="s">
        <v>1099</v>
      </c>
      <c r="D55" s="54">
        <v>855382</v>
      </c>
      <c r="E55" s="53">
        <v>4.2</v>
      </c>
      <c r="F55" s="53">
        <v>4.9000000000000004</v>
      </c>
      <c r="G55" s="53">
        <v>2.1</v>
      </c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>
      <c r="A56" s="52">
        <v>55</v>
      </c>
      <c r="B56" s="52" t="s">
        <v>1339</v>
      </c>
      <c r="C56" s="53" t="s">
        <v>1341</v>
      </c>
      <c r="D56" s="54">
        <v>1376204</v>
      </c>
      <c r="E56" s="53">
        <v>4.5999999999999996</v>
      </c>
      <c r="F56" s="53">
        <v>3.5</v>
      </c>
      <c r="G56" s="53">
        <v>3.1</v>
      </c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>
      <c r="A57" s="52">
        <v>56</v>
      </c>
      <c r="B57" s="52" t="s">
        <v>1295</v>
      </c>
      <c r="C57" s="53" t="s">
        <v>1169</v>
      </c>
      <c r="D57" s="54">
        <v>2021109</v>
      </c>
      <c r="E57" s="53">
        <v>4</v>
      </c>
      <c r="F57" s="53">
        <v>3.6</v>
      </c>
      <c r="G57" s="53">
        <v>3.5</v>
      </c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>
      <c r="A58" s="52">
        <v>57</v>
      </c>
      <c r="B58" s="52" t="s">
        <v>360</v>
      </c>
      <c r="C58" s="53" t="s">
        <v>1016</v>
      </c>
      <c r="D58" s="54">
        <v>4793236</v>
      </c>
      <c r="E58" s="53">
        <v>5</v>
      </c>
      <c r="F58" s="53">
        <v>3.6</v>
      </c>
      <c r="G58" s="53">
        <v>2.6</v>
      </c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>
      <c r="A59" s="52">
        <v>58</v>
      </c>
      <c r="B59" s="52" t="s">
        <v>1178</v>
      </c>
      <c r="C59" s="53" t="s">
        <v>1181</v>
      </c>
      <c r="D59" s="54">
        <v>3126002</v>
      </c>
      <c r="E59" s="53">
        <v>4.8</v>
      </c>
      <c r="F59" s="53">
        <v>4</v>
      </c>
      <c r="G59" s="53">
        <v>1.9</v>
      </c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>
      <c r="A60" s="52">
        <v>59</v>
      </c>
      <c r="B60" s="52" t="s">
        <v>1635</v>
      </c>
      <c r="C60" s="53" t="s">
        <v>1315</v>
      </c>
      <c r="D60" s="54">
        <v>3371994</v>
      </c>
      <c r="E60" s="53">
        <v>5</v>
      </c>
      <c r="F60" s="53">
        <v>3.2</v>
      </c>
      <c r="G60" s="53">
        <v>2.7</v>
      </c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>
      <c r="A61" s="52">
        <v>60</v>
      </c>
      <c r="B61" s="52" t="s">
        <v>1119</v>
      </c>
      <c r="C61" s="53" t="s">
        <v>1001</v>
      </c>
      <c r="D61" s="54">
        <v>6437127</v>
      </c>
      <c r="E61" s="53">
        <v>5</v>
      </c>
      <c r="F61" s="53">
        <v>3.1</v>
      </c>
      <c r="G61" s="53">
        <v>2.7</v>
      </c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25.5">
      <c r="A62" s="52">
        <v>61</v>
      </c>
      <c r="B62" s="52" t="s">
        <v>1342</v>
      </c>
      <c r="C62" s="53" t="s">
        <v>1303</v>
      </c>
      <c r="D62" s="54">
        <v>1525334</v>
      </c>
      <c r="E62" s="53">
        <v>4.4000000000000004</v>
      </c>
      <c r="F62" s="53">
        <v>1.5</v>
      </c>
      <c r="G62" s="53">
        <v>5</v>
      </c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>
      <c r="A63" s="52">
        <v>62</v>
      </c>
      <c r="B63" s="52" t="s">
        <v>1636</v>
      </c>
      <c r="C63" s="53" t="s">
        <v>1348</v>
      </c>
      <c r="D63" s="54">
        <v>1166453</v>
      </c>
      <c r="E63" s="53">
        <v>4.5</v>
      </c>
      <c r="F63" s="53">
        <v>2.9</v>
      </c>
      <c r="G63" s="53">
        <v>3.3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>
      <c r="A64" s="52">
        <v>63</v>
      </c>
      <c r="B64" s="52" t="s">
        <v>1111</v>
      </c>
      <c r="C64" s="53" t="s">
        <v>1034</v>
      </c>
      <c r="D64" s="54">
        <v>2154070</v>
      </c>
      <c r="E64" s="53">
        <v>5</v>
      </c>
      <c r="F64" s="53">
        <v>4.7</v>
      </c>
      <c r="G64" s="53">
        <v>1.1000000000000001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>
      <c r="A65" s="52">
        <v>64</v>
      </c>
      <c r="B65" s="52" t="s">
        <v>1129</v>
      </c>
      <c r="C65" s="53" t="s">
        <v>1133</v>
      </c>
      <c r="D65" s="54">
        <v>1108765</v>
      </c>
      <c r="E65" s="53">
        <v>4.5999999999999996</v>
      </c>
      <c r="F65" s="53">
        <v>2.5</v>
      </c>
      <c r="G65" s="53">
        <v>3.8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>
      <c r="A66" s="52">
        <v>65</v>
      </c>
      <c r="B66" s="52" t="s">
        <v>1166</v>
      </c>
      <c r="C66" s="53" t="s">
        <v>1169</v>
      </c>
      <c r="D66" s="54">
        <v>1495840</v>
      </c>
      <c r="E66" s="53">
        <v>4.0999999999999996</v>
      </c>
      <c r="F66" s="53">
        <v>4.7</v>
      </c>
      <c r="G66" s="53">
        <v>1.9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>
      <c r="A67" s="52">
        <v>66</v>
      </c>
      <c r="B67" s="52" t="s">
        <v>1637</v>
      </c>
      <c r="C67" s="53" t="s">
        <v>1026</v>
      </c>
      <c r="D67" s="54">
        <v>1866192</v>
      </c>
      <c r="E67" s="53">
        <v>5</v>
      </c>
      <c r="F67" s="53">
        <v>3.5</v>
      </c>
      <c r="G67" s="53">
        <v>2.2000000000000002</v>
      </c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25.5">
      <c r="A68" s="52">
        <v>67</v>
      </c>
      <c r="B68" s="52" t="s">
        <v>1638</v>
      </c>
      <c r="C68" s="53" t="s">
        <v>1099</v>
      </c>
      <c r="D68" s="54">
        <v>1212417</v>
      </c>
      <c r="E68" s="53">
        <v>4.0999999999999996</v>
      </c>
      <c r="F68" s="53">
        <v>3.1</v>
      </c>
      <c r="G68" s="53">
        <v>3.5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25.5">
      <c r="A69" s="52">
        <v>68</v>
      </c>
      <c r="B69" s="52" t="s">
        <v>1352</v>
      </c>
      <c r="C69" s="53" t="s">
        <v>1032</v>
      </c>
      <c r="D69" s="54">
        <v>1842817</v>
      </c>
      <c r="E69" s="53">
        <v>4.9000000000000004</v>
      </c>
      <c r="F69" s="53">
        <v>4</v>
      </c>
      <c r="G69" s="53">
        <v>2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>
      <c r="A70" s="52">
        <v>69</v>
      </c>
      <c r="B70" s="52" t="s">
        <v>1354</v>
      </c>
      <c r="C70" s="53" t="s">
        <v>1109</v>
      </c>
      <c r="D70" s="54">
        <v>1345502</v>
      </c>
      <c r="E70" s="53">
        <v>4</v>
      </c>
      <c r="F70" s="53">
        <v>2.1</v>
      </c>
      <c r="G70" s="53">
        <v>4.9000000000000004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25.5">
      <c r="A71" s="52">
        <v>70</v>
      </c>
      <c r="B71" s="52" t="s">
        <v>1355</v>
      </c>
      <c r="C71" s="53" t="s">
        <v>1076</v>
      </c>
      <c r="D71" s="54">
        <v>1030757</v>
      </c>
      <c r="E71" s="53">
        <v>4.3</v>
      </c>
      <c r="F71" s="53">
        <v>2.8</v>
      </c>
      <c r="G71" s="53">
        <v>3.6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>
      <c r="A72" s="52">
        <v>71</v>
      </c>
      <c r="B72" s="52" t="s">
        <v>1356</v>
      </c>
      <c r="C72" s="53" t="s">
        <v>1104</v>
      </c>
      <c r="D72" s="54">
        <v>528036</v>
      </c>
      <c r="E72" s="53">
        <v>3.2</v>
      </c>
      <c r="F72" s="53">
        <v>3.4</v>
      </c>
      <c r="G72" s="53">
        <v>4.2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>
      <c r="A73" s="52">
        <v>72</v>
      </c>
      <c r="B73" s="52" t="s">
        <v>429</v>
      </c>
      <c r="C73" s="53" t="s">
        <v>1358</v>
      </c>
      <c r="D73" s="54">
        <v>2599791</v>
      </c>
      <c r="E73" s="53">
        <v>4.8</v>
      </c>
      <c r="F73" s="53">
        <v>5</v>
      </c>
      <c r="G73" s="53">
        <v>0.9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>
      <c r="A74" s="52">
        <v>73</v>
      </c>
      <c r="B74" s="52" t="s">
        <v>1360</v>
      </c>
      <c r="C74" s="53" t="s">
        <v>1362</v>
      </c>
      <c r="D74" s="54">
        <v>2012172</v>
      </c>
      <c r="E74" s="53">
        <v>5</v>
      </c>
      <c r="F74" s="53">
        <v>3.7</v>
      </c>
      <c r="G74" s="53">
        <v>2.1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25.5">
      <c r="A75" s="52">
        <v>74</v>
      </c>
      <c r="B75" s="52" t="s">
        <v>1639</v>
      </c>
      <c r="C75" s="53" t="s">
        <v>1104</v>
      </c>
      <c r="D75" s="54">
        <v>509072</v>
      </c>
      <c r="E75" s="53">
        <v>3.2</v>
      </c>
      <c r="F75" s="53">
        <v>2.5</v>
      </c>
      <c r="G75" s="53">
        <v>4.7</v>
      </c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38.25">
      <c r="A76" s="52">
        <v>75</v>
      </c>
      <c r="B76" s="52" t="s">
        <v>1640</v>
      </c>
      <c r="C76" s="53" t="s">
        <v>1198</v>
      </c>
      <c r="D76" s="54">
        <v>894363</v>
      </c>
      <c r="E76" s="53">
        <v>3.6</v>
      </c>
      <c r="F76" s="53">
        <v>4.0999999999999996</v>
      </c>
      <c r="G76" s="53">
        <v>3</v>
      </c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>
      <c r="A77" s="52">
        <v>76</v>
      </c>
      <c r="B77" s="52" t="s">
        <v>1105</v>
      </c>
      <c r="C77" s="53" t="s">
        <v>1109</v>
      </c>
      <c r="D77" s="54">
        <v>1273443</v>
      </c>
      <c r="E77" s="53">
        <v>4.8</v>
      </c>
      <c r="F77" s="53">
        <v>4</v>
      </c>
      <c r="G77" s="53">
        <v>1.7</v>
      </c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>
      <c r="A78" s="52">
        <v>77</v>
      </c>
      <c r="B78" s="52" t="s">
        <v>1056</v>
      </c>
      <c r="C78" s="53" t="s">
        <v>1059</v>
      </c>
      <c r="D78" s="54">
        <v>1593142</v>
      </c>
      <c r="E78" s="53">
        <v>4.5999999999999996</v>
      </c>
      <c r="F78" s="53">
        <v>3.3</v>
      </c>
      <c r="G78" s="53">
        <v>2.5</v>
      </c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>
      <c r="A79" s="52">
        <v>78</v>
      </c>
      <c r="B79" s="52" t="s">
        <v>1366</v>
      </c>
      <c r="C79" s="53" t="s">
        <v>1198</v>
      </c>
      <c r="D79" s="54">
        <v>1354850</v>
      </c>
      <c r="E79" s="53">
        <v>4.2</v>
      </c>
      <c r="F79" s="53">
        <v>4.3</v>
      </c>
      <c r="G79" s="53">
        <v>1.9</v>
      </c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25.5">
      <c r="A80" s="52">
        <v>79</v>
      </c>
      <c r="B80" s="52" t="s">
        <v>808</v>
      </c>
      <c r="C80" s="53" t="s">
        <v>1369</v>
      </c>
      <c r="D80" s="54">
        <v>2387970</v>
      </c>
      <c r="E80" s="53">
        <v>5</v>
      </c>
      <c r="F80" s="53">
        <v>3.6</v>
      </c>
      <c r="G80" s="53">
        <v>1.8</v>
      </c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>
      <c r="A81" s="52">
        <v>80</v>
      </c>
      <c r="B81" s="52" t="s">
        <v>1041</v>
      </c>
      <c r="C81" s="53" t="s">
        <v>1001</v>
      </c>
      <c r="D81" s="54">
        <v>2843019</v>
      </c>
      <c r="E81" s="53">
        <v>5</v>
      </c>
      <c r="F81" s="53">
        <v>2.6</v>
      </c>
      <c r="G81" s="53">
        <v>3</v>
      </c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>
      <c r="A82" s="52">
        <v>81</v>
      </c>
      <c r="B82" s="52" t="s">
        <v>1370</v>
      </c>
      <c r="C82" s="53" t="s">
        <v>1198</v>
      </c>
      <c r="D82" s="54">
        <v>485115</v>
      </c>
      <c r="E82" s="53">
        <v>3</v>
      </c>
      <c r="F82" s="53">
        <v>4.5</v>
      </c>
      <c r="G82" s="53">
        <v>3.1</v>
      </c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25.5">
      <c r="A83" s="52">
        <v>82</v>
      </c>
      <c r="B83" s="52" t="s">
        <v>1373</v>
      </c>
      <c r="C83" s="53" t="s">
        <v>1099</v>
      </c>
      <c r="D83" s="54">
        <v>671079</v>
      </c>
      <c r="E83" s="53">
        <v>3.4</v>
      </c>
      <c r="F83" s="53">
        <v>3.7</v>
      </c>
      <c r="G83" s="53">
        <v>3.2</v>
      </c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>
      <c r="A84" s="52">
        <v>83</v>
      </c>
      <c r="B84" s="52" t="s">
        <v>222</v>
      </c>
      <c r="C84" s="53" t="s">
        <v>1376</v>
      </c>
      <c r="D84" s="54">
        <v>2423665</v>
      </c>
      <c r="E84" s="53">
        <v>4.5</v>
      </c>
      <c r="F84" s="53">
        <v>3.9</v>
      </c>
      <c r="G84" s="53">
        <v>2</v>
      </c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>
      <c r="A85" s="52">
        <v>84</v>
      </c>
      <c r="B85" s="52" t="s">
        <v>1377</v>
      </c>
      <c r="C85" s="53" t="s">
        <v>1109</v>
      </c>
      <c r="D85" s="54">
        <v>2231047</v>
      </c>
      <c r="E85" s="53">
        <v>4.4000000000000004</v>
      </c>
      <c r="F85" s="53">
        <v>5</v>
      </c>
      <c r="G85" s="53">
        <v>1.2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>
      <c r="A86" s="52">
        <v>85</v>
      </c>
      <c r="B86" s="52" t="s">
        <v>1380</v>
      </c>
      <c r="C86" s="53" t="s">
        <v>1382</v>
      </c>
      <c r="D86" s="54">
        <v>979182</v>
      </c>
      <c r="E86" s="53">
        <v>4.5999999999999996</v>
      </c>
      <c r="F86" s="53">
        <v>4.0999999999999996</v>
      </c>
      <c r="G86" s="53">
        <v>1.8</v>
      </c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>
      <c r="A87" s="52">
        <v>86</v>
      </c>
      <c r="B87" s="52" t="s">
        <v>1383</v>
      </c>
      <c r="C87" s="53" t="s">
        <v>1104</v>
      </c>
      <c r="D87" s="54">
        <v>872819</v>
      </c>
      <c r="E87" s="53">
        <v>3.9</v>
      </c>
      <c r="F87" s="53">
        <v>3.3</v>
      </c>
      <c r="G87" s="53">
        <v>3.4</v>
      </c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25.5">
      <c r="A88" s="52">
        <v>87</v>
      </c>
      <c r="B88" s="52" t="s">
        <v>1156</v>
      </c>
      <c r="C88" s="53" t="s">
        <v>1032</v>
      </c>
      <c r="D88" s="54">
        <v>5827634</v>
      </c>
      <c r="E88" s="53">
        <v>4.8</v>
      </c>
      <c r="F88" s="53">
        <v>3.2</v>
      </c>
      <c r="G88" s="53">
        <v>2</v>
      </c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>
      <c r="A89" s="52">
        <v>88</v>
      </c>
      <c r="B89" s="52" t="s">
        <v>1385</v>
      </c>
      <c r="C89" s="53" t="s">
        <v>1388</v>
      </c>
      <c r="D89" s="54">
        <v>1211490</v>
      </c>
      <c r="E89" s="53">
        <v>4.2</v>
      </c>
      <c r="F89" s="53">
        <v>3.7</v>
      </c>
      <c r="G89" s="53">
        <v>2.4</v>
      </c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>
      <c r="A90" s="52">
        <v>89</v>
      </c>
      <c r="B90" s="52" t="s">
        <v>1641</v>
      </c>
      <c r="C90" s="53" t="s">
        <v>1390</v>
      </c>
      <c r="D90" s="54">
        <v>1819617</v>
      </c>
      <c r="E90" s="53">
        <v>3</v>
      </c>
      <c r="F90" s="53">
        <v>4.5999999999999996</v>
      </c>
      <c r="G90" s="53">
        <v>2.6</v>
      </c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25.5">
      <c r="A91" s="52">
        <v>90</v>
      </c>
      <c r="B91" s="52" t="s">
        <v>1391</v>
      </c>
      <c r="C91" s="53" t="s">
        <v>1394</v>
      </c>
      <c r="D91" s="54">
        <v>1982132</v>
      </c>
      <c r="E91" s="53">
        <v>4.5</v>
      </c>
      <c r="F91" s="53">
        <v>2.8</v>
      </c>
      <c r="G91" s="53">
        <v>2.9</v>
      </c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>
      <c r="A92" s="52">
        <v>91</v>
      </c>
      <c r="B92" s="52" t="s">
        <v>1101</v>
      </c>
      <c r="C92" s="53" t="s">
        <v>1104</v>
      </c>
      <c r="D92" s="54">
        <v>734186</v>
      </c>
      <c r="E92" s="53">
        <v>4.0999999999999996</v>
      </c>
      <c r="F92" s="53">
        <v>2.5</v>
      </c>
      <c r="G92" s="53">
        <v>3.7</v>
      </c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>
      <c r="A93" s="52">
        <v>92</v>
      </c>
      <c r="B93" s="52" t="s">
        <v>1395</v>
      </c>
      <c r="C93" s="53" t="s">
        <v>1001</v>
      </c>
      <c r="D93" s="54">
        <v>814167</v>
      </c>
      <c r="E93" s="53">
        <v>4.0999999999999996</v>
      </c>
      <c r="F93" s="53">
        <v>4.8</v>
      </c>
      <c r="G93" s="53">
        <v>1.5</v>
      </c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>
      <c r="A94" s="52">
        <v>93</v>
      </c>
      <c r="B94" s="52" t="s">
        <v>1642</v>
      </c>
      <c r="C94" s="53" t="s">
        <v>1104</v>
      </c>
      <c r="D94" s="54">
        <v>639131</v>
      </c>
      <c r="E94" s="53">
        <v>3.3</v>
      </c>
      <c r="F94" s="53">
        <v>3.1</v>
      </c>
      <c r="G94" s="53">
        <v>3.9</v>
      </c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>
      <c r="A95" s="52">
        <v>94</v>
      </c>
      <c r="B95" s="52" t="s">
        <v>1400</v>
      </c>
      <c r="C95" s="53" t="s">
        <v>1026</v>
      </c>
      <c r="D95" s="54">
        <v>1004034</v>
      </c>
      <c r="E95" s="53">
        <v>4</v>
      </c>
      <c r="F95" s="53">
        <v>2.8</v>
      </c>
      <c r="G95" s="53">
        <v>3.5</v>
      </c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25.5">
      <c r="A96" s="52">
        <v>95</v>
      </c>
      <c r="B96" s="52" t="s">
        <v>1402</v>
      </c>
      <c r="C96" s="53" t="s">
        <v>1034</v>
      </c>
      <c r="D96" s="54">
        <v>829503</v>
      </c>
      <c r="E96" s="53">
        <v>4.2</v>
      </c>
      <c r="F96" s="53">
        <v>4.3</v>
      </c>
      <c r="G96" s="53">
        <v>1.7</v>
      </c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>
      <c r="A97" s="52">
        <v>96</v>
      </c>
      <c r="B97" s="52" t="s">
        <v>1643</v>
      </c>
      <c r="C97" s="53" t="s">
        <v>1052</v>
      </c>
      <c r="D97" s="54">
        <v>908108</v>
      </c>
      <c r="E97" s="53">
        <v>4.4000000000000004</v>
      </c>
      <c r="F97" s="53">
        <v>3.1</v>
      </c>
      <c r="G97" s="53">
        <v>2.8</v>
      </c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25.5">
      <c r="A98" s="52">
        <v>97</v>
      </c>
      <c r="B98" s="52" t="s">
        <v>1644</v>
      </c>
      <c r="C98" s="53" t="s">
        <v>1032</v>
      </c>
      <c r="D98" s="54">
        <v>1023344</v>
      </c>
      <c r="E98" s="53">
        <v>4.5</v>
      </c>
      <c r="F98" s="53">
        <v>3.1</v>
      </c>
      <c r="G98" s="53">
        <v>2.7</v>
      </c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>
      <c r="A99" s="52">
        <v>98</v>
      </c>
      <c r="B99" s="52" t="s">
        <v>309</v>
      </c>
      <c r="C99" s="53" t="s">
        <v>1405</v>
      </c>
      <c r="D99" s="54">
        <v>853725</v>
      </c>
      <c r="E99" s="53">
        <v>4.0999999999999996</v>
      </c>
      <c r="F99" s="53">
        <v>2.2999999999999998</v>
      </c>
      <c r="G99" s="53">
        <v>3.8</v>
      </c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>
      <c r="A100" s="52">
        <v>99</v>
      </c>
      <c r="B100" s="52" t="s">
        <v>1406</v>
      </c>
      <c r="C100" s="53" t="s">
        <v>1047</v>
      </c>
      <c r="D100" s="54">
        <v>1005714</v>
      </c>
      <c r="E100" s="53">
        <v>3.4</v>
      </c>
      <c r="F100" s="53">
        <v>3.5</v>
      </c>
      <c r="G100" s="53">
        <v>3.2</v>
      </c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25.5">
      <c r="A101" s="52">
        <v>100</v>
      </c>
      <c r="B101" s="52" t="s">
        <v>1645</v>
      </c>
      <c r="C101" s="53" t="s">
        <v>1303</v>
      </c>
      <c r="D101" s="54">
        <v>1696911</v>
      </c>
      <c r="E101" s="53">
        <v>4.7</v>
      </c>
      <c r="F101" s="53">
        <v>1.1000000000000001</v>
      </c>
      <c r="G101" s="53">
        <v>4.5</v>
      </c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25.5">
      <c r="A102" s="52">
        <v>101</v>
      </c>
      <c r="B102" s="52" t="s">
        <v>213</v>
      </c>
      <c r="C102" s="53" t="s">
        <v>1047</v>
      </c>
      <c r="D102" s="54">
        <v>955113</v>
      </c>
      <c r="E102" s="53">
        <v>4</v>
      </c>
      <c r="F102" s="53">
        <v>3.6</v>
      </c>
      <c r="G102" s="53">
        <v>2.2999999999999998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>
      <c r="A103" s="52">
        <v>102</v>
      </c>
      <c r="B103" s="52" t="s">
        <v>1411</v>
      </c>
      <c r="C103" s="53" t="s">
        <v>1146</v>
      </c>
      <c r="D103" s="54">
        <v>1558731</v>
      </c>
      <c r="E103" s="53">
        <v>4</v>
      </c>
      <c r="F103" s="53">
        <v>3</v>
      </c>
      <c r="G103" s="53">
        <v>2.9</v>
      </c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>
      <c r="A104" s="52">
        <v>103</v>
      </c>
      <c r="B104" s="52" t="s">
        <v>1646</v>
      </c>
      <c r="C104" s="53" t="s">
        <v>1416</v>
      </c>
      <c r="D104" s="54">
        <v>507446</v>
      </c>
      <c r="E104" s="53">
        <v>3.3</v>
      </c>
      <c r="F104" s="53">
        <v>3.1</v>
      </c>
      <c r="G104" s="53">
        <v>3.3</v>
      </c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>
      <c r="A105" s="52">
        <v>104</v>
      </c>
      <c r="B105" s="52" t="s">
        <v>1417</v>
      </c>
      <c r="C105" s="53" t="s">
        <v>1419</v>
      </c>
      <c r="D105" s="54">
        <v>446565</v>
      </c>
      <c r="E105" s="53">
        <v>3.1</v>
      </c>
      <c r="F105" s="53">
        <v>5</v>
      </c>
      <c r="G105" s="53">
        <v>1.9</v>
      </c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>
      <c r="A106" s="52">
        <v>105</v>
      </c>
      <c r="B106" s="52" t="s">
        <v>307</v>
      </c>
      <c r="C106" s="53" t="s">
        <v>1034</v>
      </c>
      <c r="D106" s="54">
        <v>685495</v>
      </c>
      <c r="E106" s="53">
        <v>3.6</v>
      </c>
      <c r="F106" s="53">
        <v>3.4</v>
      </c>
      <c r="G106" s="53">
        <v>3</v>
      </c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>
      <c r="A107" s="52">
        <v>106</v>
      </c>
      <c r="B107" s="52" t="s">
        <v>1647</v>
      </c>
      <c r="C107" s="53" t="s">
        <v>1047</v>
      </c>
      <c r="D107" s="54">
        <v>930506</v>
      </c>
      <c r="E107" s="53">
        <v>4.4000000000000004</v>
      </c>
      <c r="F107" s="53">
        <v>4.2</v>
      </c>
      <c r="G107" s="53">
        <v>1.2</v>
      </c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>
      <c r="A108" s="52">
        <v>107</v>
      </c>
      <c r="B108" s="52" t="s">
        <v>175</v>
      </c>
      <c r="C108" s="53" t="s">
        <v>1146</v>
      </c>
      <c r="D108" s="54">
        <v>1516587</v>
      </c>
      <c r="E108" s="53">
        <v>3.1</v>
      </c>
      <c r="F108" s="53">
        <v>3.7</v>
      </c>
      <c r="G108" s="53">
        <v>3.1</v>
      </c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25.5">
      <c r="A109" s="52">
        <v>108</v>
      </c>
      <c r="B109" s="52" t="s">
        <v>1648</v>
      </c>
      <c r="C109" s="53" t="s">
        <v>1032</v>
      </c>
      <c r="D109" s="54">
        <v>4368119</v>
      </c>
      <c r="E109" s="53">
        <v>5</v>
      </c>
      <c r="F109" s="53">
        <v>3.3</v>
      </c>
      <c r="G109" s="53">
        <v>1.5</v>
      </c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>
      <c r="A110" s="52">
        <v>109</v>
      </c>
      <c r="B110" s="52" t="s">
        <v>1115</v>
      </c>
      <c r="C110" s="53" t="s">
        <v>1032</v>
      </c>
      <c r="D110" s="54">
        <v>983918</v>
      </c>
      <c r="E110" s="53">
        <v>3.4</v>
      </c>
      <c r="F110" s="53">
        <v>3.3</v>
      </c>
      <c r="G110" s="53">
        <v>3.4</v>
      </c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>
      <c r="A111" s="52">
        <v>110</v>
      </c>
      <c r="B111" s="52" t="s">
        <v>1649</v>
      </c>
      <c r="C111" s="53" t="s">
        <v>1104</v>
      </c>
      <c r="D111" s="54">
        <v>719070</v>
      </c>
      <c r="E111" s="53">
        <v>4</v>
      </c>
      <c r="F111" s="53">
        <v>3.8</v>
      </c>
      <c r="G111" s="53">
        <v>2.2000000000000002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25.5">
      <c r="A112" s="52">
        <v>111</v>
      </c>
      <c r="B112" s="52" t="s">
        <v>1190</v>
      </c>
      <c r="C112" s="53" t="s">
        <v>1032</v>
      </c>
      <c r="D112" s="54">
        <v>575346</v>
      </c>
      <c r="E112" s="53">
        <v>3.7</v>
      </c>
      <c r="F112" s="53">
        <v>2.9</v>
      </c>
      <c r="G112" s="53">
        <v>3.3</v>
      </c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25.5">
      <c r="A113" s="52">
        <v>112</v>
      </c>
      <c r="B113" s="52" t="s">
        <v>1650</v>
      </c>
      <c r="C113" s="53" t="s">
        <v>1047</v>
      </c>
      <c r="D113" s="54">
        <v>1686717</v>
      </c>
      <c r="E113" s="53">
        <v>4.2</v>
      </c>
      <c r="F113" s="53">
        <v>0.9</v>
      </c>
      <c r="G113" s="53">
        <v>4.7</v>
      </c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25.5">
      <c r="A114" s="52">
        <v>113</v>
      </c>
      <c r="B114" s="52" t="s">
        <v>1651</v>
      </c>
      <c r="C114" s="53" t="s">
        <v>1001</v>
      </c>
      <c r="D114" s="54">
        <v>2522901</v>
      </c>
      <c r="E114" s="53">
        <v>4.9000000000000004</v>
      </c>
      <c r="F114" s="53">
        <v>3.3</v>
      </c>
      <c r="G114" s="53">
        <v>1.9</v>
      </c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>
      <c r="A115" s="52">
        <v>114</v>
      </c>
      <c r="B115" s="52" t="s">
        <v>1426</v>
      </c>
      <c r="C115" s="53" t="s">
        <v>1428</v>
      </c>
      <c r="D115" s="54">
        <v>737905</v>
      </c>
      <c r="E115" s="53">
        <v>3.9</v>
      </c>
      <c r="F115" s="53">
        <v>2.8</v>
      </c>
      <c r="G115" s="53">
        <v>3.2</v>
      </c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>
      <c r="A116" s="52">
        <v>115</v>
      </c>
      <c r="B116" s="52" t="s">
        <v>335</v>
      </c>
      <c r="C116" s="53" t="s">
        <v>1006</v>
      </c>
      <c r="D116" s="54">
        <v>1563768</v>
      </c>
      <c r="E116" s="53">
        <v>4.8</v>
      </c>
      <c r="F116" s="53">
        <v>3</v>
      </c>
      <c r="G116" s="53">
        <v>2.1</v>
      </c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>
      <c r="A117" s="52">
        <v>116</v>
      </c>
      <c r="B117" s="52" t="s">
        <v>219</v>
      </c>
      <c r="C117" s="53" t="s">
        <v>1104</v>
      </c>
      <c r="D117" s="54">
        <v>2496068</v>
      </c>
      <c r="E117" s="53">
        <v>4.5999999999999996</v>
      </c>
      <c r="F117" s="53">
        <v>3.6</v>
      </c>
      <c r="G117" s="53">
        <v>1.6</v>
      </c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>
      <c r="A118" s="52">
        <v>117</v>
      </c>
      <c r="B118" s="52" t="s">
        <v>1652</v>
      </c>
      <c r="C118" s="53" t="s">
        <v>1433</v>
      </c>
      <c r="D118" s="54">
        <v>723962</v>
      </c>
      <c r="E118" s="53">
        <v>4</v>
      </c>
      <c r="F118" s="53">
        <v>3</v>
      </c>
      <c r="G118" s="53">
        <v>3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38.25">
      <c r="A119" s="52">
        <v>118</v>
      </c>
      <c r="B119" s="52" t="s">
        <v>1653</v>
      </c>
      <c r="C119" s="53" t="s">
        <v>1169</v>
      </c>
      <c r="D119" s="54">
        <v>566318</v>
      </c>
      <c r="E119" s="53">
        <v>3.3</v>
      </c>
      <c r="F119" s="53">
        <v>4</v>
      </c>
      <c r="G119" s="53">
        <v>2.4</v>
      </c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>
      <c r="A120" s="52">
        <v>119</v>
      </c>
      <c r="B120" s="52" t="s">
        <v>1654</v>
      </c>
      <c r="C120" s="53" t="s">
        <v>1010</v>
      </c>
      <c r="D120" s="54">
        <v>607302</v>
      </c>
      <c r="E120" s="53">
        <v>3</v>
      </c>
      <c r="F120" s="53">
        <v>2.4</v>
      </c>
      <c r="G120" s="53">
        <v>4.2</v>
      </c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>
      <c r="A121" s="52">
        <v>120</v>
      </c>
      <c r="B121" s="52" t="s">
        <v>462</v>
      </c>
      <c r="C121" s="53" t="s">
        <v>1071</v>
      </c>
      <c r="D121" s="54">
        <v>1202900</v>
      </c>
      <c r="E121" s="53">
        <v>3.2</v>
      </c>
      <c r="F121" s="53">
        <v>3.3</v>
      </c>
      <c r="G121" s="53">
        <v>3.2</v>
      </c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25.5">
      <c r="A122" s="52">
        <v>121</v>
      </c>
      <c r="B122" s="52" t="s">
        <v>1655</v>
      </c>
      <c r="C122" s="53" t="s">
        <v>1405</v>
      </c>
      <c r="D122" s="54">
        <v>628247</v>
      </c>
      <c r="E122" s="53">
        <v>3.8</v>
      </c>
      <c r="F122" s="53">
        <v>3.7</v>
      </c>
      <c r="G122" s="53">
        <v>1.9</v>
      </c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25.5">
      <c r="A123" s="52">
        <v>122</v>
      </c>
      <c r="B123" s="52" t="s">
        <v>1656</v>
      </c>
      <c r="C123" s="53" t="s">
        <v>1443</v>
      </c>
      <c r="D123" s="54">
        <v>1691167</v>
      </c>
      <c r="E123" s="53">
        <v>4.4000000000000004</v>
      </c>
      <c r="F123" s="53">
        <v>3</v>
      </c>
      <c r="G123" s="53">
        <v>2.1</v>
      </c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>
      <c r="A124" s="52">
        <v>123</v>
      </c>
      <c r="B124" s="52" t="s">
        <v>1657</v>
      </c>
      <c r="C124" s="53" t="s">
        <v>1026</v>
      </c>
      <c r="D124" s="54">
        <v>1522665</v>
      </c>
      <c r="E124" s="53">
        <v>4.2</v>
      </c>
      <c r="F124" s="53">
        <v>3.3</v>
      </c>
      <c r="G124" s="53">
        <v>2.1</v>
      </c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>
      <c r="A125" s="52">
        <v>124</v>
      </c>
      <c r="B125" s="52" t="s">
        <v>1138</v>
      </c>
      <c r="C125" s="53" t="s">
        <v>1142</v>
      </c>
      <c r="D125" s="54">
        <v>1776982</v>
      </c>
      <c r="E125" s="53">
        <v>4.3</v>
      </c>
      <c r="F125" s="53">
        <v>2.1</v>
      </c>
      <c r="G125" s="53">
        <v>3.2</v>
      </c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>
      <c r="A126" s="52">
        <v>125</v>
      </c>
      <c r="B126" s="52" t="s">
        <v>1658</v>
      </c>
      <c r="C126" s="53" t="s">
        <v>1341</v>
      </c>
      <c r="D126" s="54">
        <v>585869</v>
      </c>
      <c r="E126" s="53">
        <v>3.7</v>
      </c>
      <c r="F126" s="53">
        <v>3.5</v>
      </c>
      <c r="G126" s="53">
        <v>2.4</v>
      </c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38.25">
      <c r="A127" s="52">
        <v>126</v>
      </c>
      <c r="B127" s="52" t="s">
        <v>1659</v>
      </c>
      <c r="C127" s="53" t="s">
        <v>1099</v>
      </c>
      <c r="D127" s="54">
        <v>548777</v>
      </c>
      <c r="E127" s="53">
        <v>3.5</v>
      </c>
      <c r="F127" s="53">
        <v>3.6</v>
      </c>
      <c r="G127" s="53">
        <v>2.6</v>
      </c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>
      <c r="A128" s="52">
        <v>127</v>
      </c>
      <c r="B128" s="52" t="s">
        <v>1453</v>
      </c>
      <c r="C128" s="53" t="s">
        <v>1456</v>
      </c>
      <c r="D128" s="54">
        <v>563247</v>
      </c>
      <c r="E128" s="53">
        <v>3.2</v>
      </c>
      <c r="F128" s="53">
        <v>2</v>
      </c>
      <c r="G128" s="53">
        <v>4.3</v>
      </c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25.5">
      <c r="A129" s="52">
        <v>128</v>
      </c>
      <c r="B129" s="52" t="s">
        <v>1458</v>
      </c>
      <c r="C129" s="53" t="s">
        <v>1460</v>
      </c>
      <c r="D129" s="54">
        <v>614509</v>
      </c>
      <c r="E129" s="53">
        <v>2.8</v>
      </c>
      <c r="F129" s="53">
        <v>3.3</v>
      </c>
      <c r="G129" s="53">
        <v>3.6</v>
      </c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>
      <c r="A130" s="52">
        <v>129</v>
      </c>
      <c r="B130" s="52" t="s">
        <v>208</v>
      </c>
      <c r="C130" s="53" t="s">
        <v>1462</v>
      </c>
      <c r="D130" s="54">
        <v>1652165</v>
      </c>
      <c r="E130" s="53">
        <v>3.6</v>
      </c>
      <c r="F130" s="53">
        <v>5</v>
      </c>
      <c r="G130" s="53">
        <v>1</v>
      </c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>
      <c r="A131" s="52">
        <v>130</v>
      </c>
      <c r="B131" s="52" t="s">
        <v>1660</v>
      </c>
      <c r="C131" s="53" t="s">
        <v>1034</v>
      </c>
      <c r="D131" s="54">
        <v>668474</v>
      </c>
      <c r="E131" s="53">
        <v>3.6</v>
      </c>
      <c r="F131" s="53">
        <v>2.2999999999999998</v>
      </c>
      <c r="G131" s="53">
        <v>3.7</v>
      </c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>
      <c r="A132" s="52">
        <v>131</v>
      </c>
      <c r="B132" s="52" t="s">
        <v>1661</v>
      </c>
      <c r="C132" s="53" t="s">
        <v>1274</v>
      </c>
      <c r="D132" s="54">
        <v>1026129</v>
      </c>
      <c r="E132" s="53">
        <v>3.3</v>
      </c>
      <c r="F132" s="53">
        <v>2.8</v>
      </c>
      <c r="G132" s="53">
        <v>3.2</v>
      </c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>
      <c r="A133" s="52">
        <v>132</v>
      </c>
      <c r="B133" s="52" t="s">
        <v>1090</v>
      </c>
      <c r="C133" s="53" t="s">
        <v>1093</v>
      </c>
      <c r="D133" s="54">
        <v>2077332</v>
      </c>
      <c r="E133" s="53">
        <v>3.3</v>
      </c>
      <c r="F133" s="53">
        <v>3.3</v>
      </c>
      <c r="G133" s="53">
        <v>2.6</v>
      </c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25.5">
      <c r="A134" s="52">
        <v>133</v>
      </c>
      <c r="B134" s="52" t="s">
        <v>1467</v>
      </c>
      <c r="C134" s="53" t="s">
        <v>1169</v>
      </c>
      <c r="D134" s="54">
        <v>247476</v>
      </c>
      <c r="E134" s="53">
        <v>1.8</v>
      </c>
      <c r="F134" s="53">
        <v>4.4000000000000004</v>
      </c>
      <c r="G134" s="53">
        <v>3.2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>
      <c r="A135" s="52">
        <v>134</v>
      </c>
      <c r="B135" s="52" t="s">
        <v>375</v>
      </c>
      <c r="C135" s="53" t="s">
        <v>1169</v>
      </c>
      <c r="D135" s="54">
        <v>373424</v>
      </c>
      <c r="E135" s="53">
        <v>2.4</v>
      </c>
      <c r="F135" s="53">
        <v>3</v>
      </c>
      <c r="G135" s="53">
        <v>3.8</v>
      </c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>
      <c r="A136" s="52">
        <v>135</v>
      </c>
      <c r="B136" s="52" t="s">
        <v>1470</v>
      </c>
      <c r="C136" s="53" t="s">
        <v>1032</v>
      </c>
      <c r="D136" s="54">
        <v>1797351</v>
      </c>
      <c r="E136" s="53">
        <v>4.9000000000000004</v>
      </c>
      <c r="F136" s="53">
        <v>2.1</v>
      </c>
      <c r="G136" s="53">
        <v>2.2999999999999998</v>
      </c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25.5">
      <c r="A137" s="52">
        <v>136</v>
      </c>
      <c r="B137" s="52" t="s">
        <v>1662</v>
      </c>
      <c r="C137" s="53" t="s">
        <v>1251</v>
      </c>
      <c r="D137" s="54">
        <v>1032038</v>
      </c>
      <c r="E137" s="53">
        <v>3.2</v>
      </c>
      <c r="F137" s="53">
        <v>3.3</v>
      </c>
      <c r="G137" s="53">
        <v>2.6</v>
      </c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25.5">
      <c r="A138" s="52">
        <v>137</v>
      </c>
      <c r="B138" s="52" t="s">
        <v>1663</v>
      </c>
      <c r="C138" s="53" t="s">
        <v>1479</v>
      </c>
      <c r="D138" s="54">
        <v>922505</v>
      </c>
      <c r="E138" s="53">
        <v>3.7</v>
      </c>
      <c r="F138" s="53">
        <v>1.6</v>
      </c>
      <c r="G138" s="53">
        <v>4</v>
      </c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25.5">
      <c r="A139" s="52">
        <v>138</v>
      </c>
      <c r="B139" s="52" t="s">
        <v>316</v>
      </c>
      <c r="C139" s="53" t="s">
        <v>1303</v>
      </c>
      <c r="D139" s="54">
        <v>871207</v>
      </c>
      <c r="E139" s="53">
        <v>3.1</v>
      </c>
      <c r="F139" s="53">
        <v>2</v>
      </c>
      <c r="G139" s="53">
        <v>4.2</v>
      </c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25.5">
      <c r="A140" s="52">
        <v>139</v>
      </c>
      <c r="B140" s="52" t="s">
        <v>1482</v>
      </c>
      <c r="C140" s="53" t="s">
        <v>1104</v>
      </c>
      <c r="D140" s="54">
        <v>1424527</v>
      </c>
      <c r="E140" s="53">
        <v>3.8</v>
      </c>
      <c r="F140" s="53">
        <v>4.0999999999999996</v>
      </c>
      <c r="G140" s="53">
        <v>1.5</v>
      </c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>
      <c r="A141" s="52">
        <v>140</v>
      </c>
      <c r="B141" s="52" t="s">
        <v>1485</v>
      </c>
      <c r="C141" s="53" t="s">
        <v>1146</v>
      </c>
      <c r="D141" s="54">
        <v>619791</v>
      </c>
      <c r="E141" s="53">
        <v>3.4</v>
      </c>
      <c r="F141" s="53">
        <v>3.5</v>
      </c>
      <c r="G141" s="53">
        <v>2.2999999999999998</v>
      </c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>
      <c r="A142" s="52">
        <v>141</v>
      </c>
      <c r="B142" s="52" t="s">
        <v>1244</v>
      </c>
      <c r="C142" s="53" t="s">
        <v>1245</v>
      </c>
      <c r="D142" s="54">
        <v>1407444</v>
      </c>
      <c r="E142" s="53">
        <v>4.8</v>
      </c>
      <c r="F142" s="53">
        <v>1.8</v>
      </c>
      <c r="G142" s="53">
        <v>2.8</v>
      </c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>
      <c r="A143" s="52">
        <v>142</v>
      </c>
      <c r="B143" s="52" t="s">
        <v>1664</v>
      </c>
      <c r="C143" s="53" t="s">
        <v>1082</v>
      </c>
      <c r="D143" s="54">
        <v>552284</v>
      </c>
      <c r="E143" s="53">
        <v>3.2</v>
      </c>
      <c r="F143" s="53">
        <v>3.2</v>
      </c>
      <c r="G143" s="53">
        <v>3.1</v>
      </c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>
      <c r="A144" s="52">
        <v>143</v>
      </c>
      <c r="B144" s="52" t="s">
        <v>1665</v>
      </c>
      <c r="C144" s="53" t="s">
        <v>1034</v>
      </c>
      <c r="D144" s="54">
        <v>1686541</v>
      </c>
      <c r="E144" s="53">
        <v>4.9000000000000004</v>
      </c>
      <c r="F144" s="53">
        <v>3.3</v>
      </c>
      <c r="G144" s="53">
        <v>1</v>
      </c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>
      <c r="A145" s="52">
        <v>144</v>
      </c>
      <c r="B145" s="52" t="s">
        <v>1493</v>
      </c>
      <c r="C145" s="53" t="s">
        <v>1496</v>
      </c>
      <c r="D145" s="54">
        <v>888181</v>
      </c>
      <c r="E145" s="53">
        <v>3.4</v>
      </c>
      <c r="F145" s="53">
        <v>5</v>
      </c>
      <c r="G145" s="53">
        <v>1</v>
      </c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>
      <c r="A146" s="52">
        <v>145</v>
      </c>
      <c r="B146" s="52" t="s">
        <v>1073</v>
      </c>
      <c r="C146" s="53" t="s">
        <v>1076</v>
      </c>
      <c r="D146" s="54">
        <v>1440564</v>
      </c>
      <c r="E146" s="53">
        <v>3.3</v>
      </c>
      <c r="F146" s="53">
        <v>3.2</v>
      </c>
      <c r="G146" s="53">
        <v>2.9</v>
      </c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25.5">
      <c r="A147" s="52">
        <v>146</v>
      </c>
      <c r="B147" s="52" t="s">
        <v>1666</v>
      </c>
      <c r="C147" s="53" t="s">
        <v>1104</v>
      </c>
      <c r="D147" s="54">
        <v>1033337</v>
      </c>
      <c r="E147" s="53">
        <v>4.3</v>
      </c>
      <c r="F147" s="53">
        <v>3</v>
      </c>
      <c r="G147" s="53">
        <v>2.1</v>
      </c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>
      <c r="A148" s="52">
        <v>147</v>
      </c>
      <c r="B148" s="52" t="s">
        <v>1667</v>
      </c>
      <c r="C148" s="53" t="s">
        <v>1010</v>
      </c>
      <c r="D148" s="54">
        <v>956197</v>
      </c>
      <c r="E148" s="53">
        <v>3.4</v>
      </c>
      <c r="F148" s="53">
        <v>3</v>
      </c>
      <c r="G148" s="53">
        <v>3</v>
      </c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>
      <c r="A149" s="52">
        <v>148</v>
      </c>
      <c r="B149" s="52" t="s">
        <v>1503</v>
      </c>
      <c r="C149" s="53" t="s">
        <v>1104</v>
      </c>
      <c r="D149" s="54">
        <v>701202</v>
      </c>
      <c r="E149" s="53">
        <v>3.9</v>
      </c>
      <c r="F149" s="53">
        <v>3.4</v>
      </c>
      <c r="G149" s="53">
        <v>2.1</v>
      </c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>
      <c r="A150" s="52">
        <v>149</v>
      </c>
      <c r="B150" s="52" t="s">
        <v>1506</v>
      </c>
      <c r="C150" s="53" t="s">
        <v>1416</v>
      </c>
      <c r="D150" s="54">
        <v>1694569</v>
      </c>
      <c r="E150" s="53">
        <v>4.8</v>
      </c>
      <c r="F150" s="53">
        <v>2</v>
      </c>
      <c r="G150" s="53">
        <v>2.5</v>
      </c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>
      <c r="A151" s="52">
        <v>150</v>
      </c>
      <c r="B151" s="52" t="s">
        <v>1187</v>
      </c>
      <c r="C151" s="53" t="s">
        <v>1047</v>
      </c>
      <c r="D151" s="54">
        <v>710899</v>
      </c>
      <c r="E151" s="53">
        <v>3.6</v>
      </c>
      <c r="F151" s="53">
        <v>2.8</v>
      </c>
      <c r="G151" s="53">
        <v>2.9</v>
      </c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>
      <c r="A152" s="52">
        <v>151</v>
      </c>
      <c r="B152" s="52" t="s">
        <v>1507</v>
      </c>
      <c r="C152" s="53" t="s">
        <v>1146</v>
      </c>
      <c r="D152" s="54">
        <v>483792</v>
      </c>
      <c r="E152" s="53">
        <v>2.9</v>
      </c>
      <c r="F152" s="53">
        <v>3.3</v>
      </c>
      <c r="G152" s="53">
        <v>3</v>
      </c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25.5">
      <c r="A153" s="52">
        <v>152</v>
      </c>
      <c r="B153" s="52" t="s">
        <v>1509</v>
      </c>
      <c r="C153" s="53" t="s">
        <v>1010</v>
      </c>
      <c r="D153" s="54">
        <v>337191</v>
      </c>
      <c r="E153" s="53">
        <v>2.4</v>
      </c>
      <c r="F153" s="53">
        <v>3.7</v>
      </c>
      <c r="G153" s="53">
        <v>3</v>
      </c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25.5">
      <c r="A154" s="52">
        <v>153</v>
      </c>
      <c r="B154" s="52" t="s">
        <v>1668</v>
      </c>
      <c r="C154" s="53" t="s">
        <v>1514</v>
      </c>
      <c r="D154" s="54">
        <v>611022</v>
      </c>
      <c r="E154" s="53">
        <v>2.6</v>
      </c>
      <c r="F154" s="53">
        <v>3.3</v>
      </c>
      <c r="G154" s="53">
        <v>3.3</v>
      </c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25.5">
      <c r="A155" s="52">
        <v>154</v>
      </c>
      <c r="B155" s="52" t="s">
        <v>1669</v>
      </c>
      <c r="C155" s="53" t="s">
        <v>1198</v>
      </c>
      <c r="D155" s="54">
        <v>791762</v>
      </c>
      <c r="E155" s="53">
        <v>3.1</v>
      </c>
      <c r="F155" s="53">
        <v>3.1</v>
      </c>
      <c r="G155" s="53">
        <v>3</v>
      </c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>
      <c r="A156" s="52">
        <v>155</v>
      </c>
      <c r="B156" s="52" t="s">
        <v>1670</v>
      </c>
      <c r="C156" s="53" t="s">
        <v>1082</v>
      </c>
      <c r="D156" s="54">
        <v>749304</v>
      </c>
      <c r="E156" s="53">
        <v>3.9</v>
      </c>
      <c r="F156" s="53">
        <v>2.8</v>
      </c>
      <c r="G156" s="53">
        <v>2.7</v>
      </c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25.5">
      <c r="A157" s="52">
        <v>156</v>
      </c>
      <c r="B157" s="52" t="s">
        <v>1521</v>
      </c>
      <c r="C157" s="53" t="s">
        <v>1524</v>
      </c>
      <c r="D157" s="54">
        <v>1412029</v>
      </c>
      <c r="E157" s="53">
        <v>3.4</v>
      </c>
      <c r="F157" s="53">
        <v>1.7</v>
      </c>
      <c r="G157" s="53">
        <v>3.7</v>
      </c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25.5">
      <c r="A158" s="52">
        <v>157</v>
      </c>
      <c r="B158" s="52" t="s">
        <v>1525</v>
      </c>
      <c r="C158" s="53" t="s">
        <v>1198</v>
      </c>
      <c r="D158" s="54">
        <v>595237</v>
      </c>
      <c r="E158" s="53">
        <v>3.2</v>
      </c>
      <c r="F158" s="53">
        <v>2.2000000000000002</v>
      </c>
      <c r="G158" s="53">
        <v>3.5</v>
      </c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25.5">
      <c r="A159" s="52">
        <v>158</v>
      </c>
      <c r="B159" s="52" t="s">
        <v>1671</v>
      </c>
      <c r="C159" s="53" t="s">
        <v>1026</v>
      </c>
      <c r="D159" s="54">
        <v>991200</v>
      </c>
      <c r="E159" s="53">
        <v>4.0999999999999996</v>
      </c>
      <c r="F159" s="53">
        <v>2.8</v>
      </c>
      <c r="G159" s="53">
        <v>2</v>
      </c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25.5">
      <c r="A160" s="52">
        <v>159</v>
      </c>
      <c r="B160" s="52" t="s">
        <v>1672</v>
      </c>
      <c r="C160" s="53" t="s">
        <v>1251</v>
      </c>
      <c r="D160" s="54">
        <v>479550</v>
      </c>
      <c r="E160" s="53">
        <v>2.7</v>
      </c>
      <c r="F160" s="53">
        <v>3.6</v>
      </c>
      <c r="G160" s="53">
        <v>2.7</v>
      </c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>
      <c r="A161" s="52">
        <v>160</v>
      </c>
      <c r="B161" s="52" t="s">
        <v>1673</v>
      </c>
      <c r="C161" s="53" t="s">
        <v>1093</v>
      </c>
      <c r="D161" s="54">
        <v>1118627</v>
      </c>
      <c r="E161" s="53">
        <v>3.3</v>
      </c>
      <c r="F161" s="53">
        <v>3.3</v>
      </c>
      <c r="G161" s="53">
        <v>2.4</v>
      </c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>
      <c r="A162" s="52">
        <v>161</v>
      </c>
      <c r="B162" s="52" t="s">
        <v>1533</v>
      </c>
      <c r="C162" s="53" t="s">
        <v>1443</v>
      </c>
      <c r="D162" s="54">
        <v>872030</v>
      </c>
      <c r="E162" s="53">
        <v>4.3</v>
      </c>
      <c r="F162" s="53">
        <v>3.3</v>
      </c>
      <c r="G162" s="53">
        <v>1.5</v>
      </c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>
      <c r="A163" s="52">
        <v>162</v>
      </c>
      <c r="B163" s="52" t="s">
        <v>1536</v>
      </c>
      <c r="C163" s="53" t="s">
        <v>1034</v>
      </c>
      <c r="D163" s="54">
        <v>648334</v>
      </c>
      <c r="E163" s="53">
        <v>3.9</v>
      </c>
      <c r="F163" s="53">
        <v>2.4</v>
      </c>
      <c r="G163" s="53">
        <v>2.5</v>
      </c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>
      <c r="A164" s="52">
        <v>163</v>
      </c>
      <c r="B164" s="52" t="s">
        <v>1284</v>
      </c>
      <c r="C164" s="53" t="s">
        <v>1286</v>
      </c>
      <c r="D164" s="54">
        <v>636488</v>
      </c>
      <c r="E164" s="53">
        <v>3</v>
      </c>
      <c r="F164" s="53">
        <v>2.8</v>
      </c>
      <c r="G164" s="53">
        <v>3.2</v>
      </c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>
      <c r="A165" s="52">
        <v>164</v>
      </c>
      <c r="B165" s="52" t="s">
        <v>1539</v>
      </c>
      <c r="C165" s="53" t="s">
        <v>1001</v>
      </c>
      <c r="D165" s="54">
        <v>1498023</v>
      </c>
      <c r="E165" s="53">
        <v>3.9</v>
      </c>
      <c r="F165" s="53">
        <v>3.1</v>
      </c>
      <c r="G165" s="53">
        <v>2</v>
      </c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25.5">
      <c r="A166" s="52">
        <v>165</v>
      </c>
      <c r="B166" s="52" t="s">
        <v>1308</v>
      </c>
      <c r="C166" s="53" t="s">
        <v>1010</v>
      </c>
      <c r="D166" s="54">
        <v>1115065</v>
      </c>
      <c r="E166" s="53">
        <v>4.2</v>
      </c>
      <c r="F166" s="53">
        <v>3.1</v>
      </c>
      <c r="G166" s="53">
        <v>1.8</v>
      </c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>
      <c r="A167" s="52">
        <v>166</v>
      </c>
      <c r="B167" s="52" t="s">
        <v>1542</v>
      </c>
      <c r="C167" s="53" t="s">
        <v>1001</v>
      </c>
      <c r="D167" s="54">
        <v>441395</v>
      </c>
      <c r="E167" s="53">
        <v>3</v>
      </c>
      <c r="F167" s="53">
        <v>3.5</v>
      </c>
      <c r="G167" s="53">
        <v>2.4</v>
      </c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>
      <c r="A168" s="52">
        <v>167</v>
      </c>
      <c r="B168" s="52" t="s">
        <v>1544</v>
      </c>
      <c r="C168" s="53" t="s">
        <v>1006</v>
      </c>
      <c r="D168" s="54">
        <v>1336423</v>
      </c>
      <c r="E168" s="53">
        <v>3.3</v>
      </c>
      <c r="F168" s="53">
        <v>3.7</v>
      </c>
      <c r="G168" s="53">
        <v>1.9</v>
      </c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>
      <c r="A169" s="52">
        <v>168</v>
      </c>
      <c r="B169" s="52" t="s">
        <v>1546</v>
      </c>
      <c r="C169" s="53" t="s">
        <v>1032</v>
      </c>
      <c r="D169" s="54">
        <v>1142370</v>
      </c>
      <c r="E169" s="53">
        <v>3.6</v>
      </c>
      <c r="F169" s="53">
        <v>3.3</v>
      </c>
      <c r="G169" s="53">
        <v>2.1</v>
      </c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>
      <c r="A170" s="52">
        <v>169</v>
      </c>
      <c r="B170" s="52" t="s">
        <v>1549</v>
      </c>
      <c r="C170" s="53" t="s">
        <v>1552</v>
      </c>
      <c r="D170" s="54">
        <v>522762</v>
      </c>
      <c r="E170" s="53">
        <v>3.2</v>
      </c>
      <c r="F170" s="53">
        <v>3.1</v>
      </c>
      <c r="G170" s="53">
        <v>2.6</v>
      </c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>
      <c r="A171" s="52">
        <v>170</v>
      </c>
      <c r="B171" s="52" t="s">
        <v>1553</v>
      </c>
      <c r="C171" s="53" t="s">
        <v>1001</v>
      </c>
      <c r="D171" s="54">
        <v>1902422</v>
      </c>
      <c r="E171" s="53">
        <v>4.3</v>
      </c>
      <c r="F171" s="53">
        <v>2.7</v>
      </c>
      <c r="G171" s="53">
        <v>1.9</v>
      </c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25.5">
      <c r="A172" s="52">
        <v>171</v>
      </c>
      <c r="B172" s="52" t="s">
        <v>181</v>
      </c>
      <c r="C172" s="53" t="s">
        <v>1010</v>
      </c>
      <c r="D172" s="54">
        <v>598756</v>
      </c>
      <c r="E172" s="53">
        <v>2.5</v>
      </c>
      <c r="F172" s="53">
        <v>2.4</v>
      </c>
      <c r="G172" s="53">
        <v>4</v>
      </c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>
      <c r="A173" s="52">
        <v>172</v>
      </c>
      <c r="B173" s="52" t="s">
        <v>1222</v>
      </c>
      <c r="C173" s="53" t="s">
        <v>1225</v>
      </c>
      <c r="D173" s="54">
        <v>819296</v>
      </c>
      <c r="E173" s="53">
        <v>3.2</v>
      </c>
      <c r="F173" s="53">
        <v>3.3</v>
      </c>
      <c r="G173" s="53">
        <v>2.5</v>
      </c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>
      <c r="A174" s="52">
        <v>173</v>
      </c>
      <c r="B174" s="52" t="s">
        <v>1204</v>
      </c>
      <c r="C174" s="53" t="s">
        <v>1208</v>
      </c>
      <c r="D174" s="54">
        <v>837218</v>
      </c>
      <c r="E174" s="53">
        <v>3.2</v>
      </c>
      <c r="F174" s="53">
        <v>3.2</v>
      </c>
      <c r="G174" s="53">
        <v>2.5</v>
      </c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>
      <c r="A175" s="52">
        <v>174</v>
      </c>
      <c r="B175" s="52" t="s">
        <v>1555</v>
      </c>
      <c r="C175" s="53" t="s">
        <v>1026</v>
      </c>
      <c r="D175" s="54">
        <v>990029</v>
      </c>
      <c r="E175" s="53">
        <v>4.4000000000000004</v>
      </c>
      <c r="F175" s="53">
        <v>2.9</v>
      </c>
      <c r="G175" s="53">
        <v>1.7</v>
      </c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>
      <c r="A176" s="52">
        <v>175</v>
      </c>
      <c r="B176" s="52" t="s">
        <v>1557</v>
      </c>
      <c r="C176" s="53" t="s">
        <v>1104</v>
      </c>
      <c r="D176" s="54">
        <v>680208</v>
      </c>
      <c r="E176" s="53">
        <v>3.5</v>
      </c>
      <c r="F176" s="53">
        <v>2.6</v>
      </c>
      <c r="G176" s="53">
        <v>3.1</v>
      </c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25.5">
      <c r="A177" s="52">
        <v>176</v>
      </c>
      <c r="B177" s="52" t="s">
        <v>1560</v>
      </c>
      <c r="C177" s="53" t="s">
        <v>1083</v>
      </c>
      <c r="D177" s="54">
        <v>383926</v>
      </c>
      <c r="E177" s="53">
        <v>2.4</v>
      </c>
      <c r="F177" s="53">
        <v>1.9</v>
      </c>
      <c r="G177" s="53">
        <v>4.8</v>
      </c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>
      <c r="A178" s="52">
        <v>177</v>
      </c>
      <c r="B178" s="52" t="s">
        <v>1674</v>
      </c>
      <c r="C178" s="53" t="s">
        <v>1246</v>
      </c>
      <c r="D178" s="54">
        <v>2501639</v>
      </c>
      <c r="E178" s="53">
        <v>4.5999999999999996</v>
      </c>
      <c r="F178" s="53">
        <v>3.4</v>
      </c>
      <c r="G178" s="53">
        <v>1.1000000000000001</v>
      </c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25.5">
      <c r="A179" s="52">
        <v>178</v>
      </c>
      <c r="B179" s="52" t="s">
        <v>1566</v>
      </c>
      <c r="C179" s="53" t="s">
        <v>1109</v>
      </c>
      <c r="D179" s="54">
        <v>436111</v>
      </c>
      <c r="E179" s="53">
        <v>3</v>
      </c>
      <c r="F179" s="53">
        <v>2.6</v>
      </c>
      <c r="G179" s="53">
        <v>3.1</v>
      </c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>
      <c r="A180" s="52">
        <v>179</v>
      </c>
      <c r="B180" s="52" t="s">
        <v>1209</v>
      </c>
      <c r="C180" s="53" t="s">
        <v>1047</v>
      </c>
      <c r="D180" s="54">
        <v>605210</v>
      </c>
      <c r="E180" s="53">
        <v>3</v>
      </c>
      <c r="F180" s="53">
        <v>2.6</v>
      </c>
      <c r="G180" s="53">
        <v>3.3</v>
      </c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>
      <c r="A181" s="52">
        <v>180</v>
      </c>
      <c r="B181" s="52" t="s">
        <v>68</v>
      </c>
      <c r="C181" s="53" t="s">
        <v>1514</v>
      </c>
      <c r="D181" s="54">
        <v>880486</v>
      </c>
      <c r="E181" s="53">
        <v>3</v>
      </c>
      <c r="F181" s="53">
        <v>3.2</v>
      </c>
      <c r="G181" s="53">
        <v>2.4</v>
      </c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>
      <c r="A182" s="52">
        <v>181</v>
      </c>
      <c r="B182" s="52" t="s">
        <v>1570</v>
      </c>
      <c r="C182" s="53" t="s">
        <v>1110</v>
      </c>
      <c r="D182" s="54">
        <v>1598097</v>
      </c>
      <c r="E182" s="53">
        <v>2.9</v>
      </c>
      <c r="F182" s="53">
        <v>2.7</v>
      </c>
      <c r="G182" s="53">
        <v>3.2</v>
      </c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>
      <c r="A183" s="52">
        <v>182</v>
      </c>
      <c r="B183" s="52" t="s">
        <v>1572</v>
      </c>
      <c r="C183" s="53" t="s">
        <v>1104</v>
      </c>
      <c r="D183" s="54">
        <v>531378</v>
      </c>
      <c r="E183" s="53">
        <v>3.1</v>
      </c>
      <c r="F183" s="53">
        <v>2.1</v>
      </c>
      <c r="G183" s="53">
        <v>3.7</v>
      </c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>
      <c r="A184" s="52">
        <v>183</v>
      </c>
      <c r="B184" s="52" t="s">
        <v>1575</v>
      </c>
      <c r="C184" s="53" t="s">
        <v>1093</v>
      </c>
      <c r="D184" s="54">
        <v>709430</v>
      </c>
      <c r="E184" s="53">
        <v>4</v>
      </c>
      <c r="F184" s="53">
        <v>1.1000000000000001</v>
      </c>
      <c r="G184" s="53">
        <v>3.5</v>
      </c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>
      <c r="A185" s="52">
        <v>184</v>
      </c>
      <c r="B185" s="52" t="s">
        <v>1675</v>
      </c>
      <c r="C185" s="53" t="s">
        <v>1082</v>
      </c>
      <c r="D185" s="54">
        <v>471194</v>
      </c>
      <c r="E185" s="53">
        <v>3</v>
      </c>
      <c r="F185" s="53">
        <v>2.9</v>
      </c>
      <c r="G185" s="53">
        <v>2.9</v>
      </c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25.5">
      <c r="A186" s="52">
        <v>185</v>
      </c>
      <c r="B186" s="52" t="s">
        <v>243</v>
      </c>
      <c r="C186" s="53" t="s">
        <v>1104</v>
      </c>
      <c r="D186" s="54">
        <v>600978</v>
      </c>
      <c r="E186" s="53">
        <v>2.7</v>
      </c>
      <c r="F186" s="53">
        <v>2</v>
      </c>
      <c r="G186" s="53">
        <v>3.9</v>
      </c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>
      <c r="A187" s="52">
        <v>186</v>
      </c>
      <c r="B187" s="52" t="s">
        <v>1676</v>
      </c>
      <c r="C187" s="53" t="s">
        <v>1585</v>
      </c>
      <c r="D187" s="54">
        <v>775128</v>
      </c>
      <c r="E187" s="53">
        <v>3.2</v>
      </c>
      <c r="F187" s="53">
        <v>3.2</v>
      </c>
      <c r="G187" s="53">
        <v>2.2000000000000002</v>
      </c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>
      <c r="A188" s="52">
        <v>187</v>
      </c>
      <c r="B188" s="52" t="s">
        <v>1677</v>
      </c>
      <c r="C188" s="53" t="s">
        <v>1589</v>
      </c>
      <c r="D188" s="54">
        <v>385480</v>
      </c>
      <c r="E188" s="53">
        <v>2.5</v>
      </c>
      <c r="F188" s="53">
        <v>2.8</v>
      </c>
      <c r="G188" s="53">
        <v>3.2</v>
      </c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>
      <c r="A189" s="52">
        <v>188</v>
      </c>
      <c r="B189" s="52" t="s">
        <v>1279</v>
      </c>
      <c r="C189" s="53" t="s">
        <v>1283</v>
      </c>
      <c r="D189" s="54">
        <v>3061851</v>
      </c>
      <c r="E189" s="53">
        <v>3.3</v>
      </c>
      <c r="F189" s="53">
        <v>3.3</v>
      </c>
      <c r="G189" s="53">
        <v>1.9</v>
      </c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25.5">
      <c r="A190" s="52">
        <v>189</v>
      </c>
      <c r="B190" s="52" t="s">
        <v>1590</v>
      </c>
      <c r="C190" s="53" t="s">
        <v>1082</v>
      </c>
      <c r="D190" s="54">
        <v>566970</v>
      </c>
      <c r="E190" s="53">
        <v>2.8</v>
      </c>
      <c r="F190" s="53">
        <v>3</v>
      </c>
      <c r="G190" s="53">
        <v>2.8</v>
      </c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>
      <c r="A191" s="52">
        <v>190</v>
      </c>
      <c r="B191" s="52" t="s">
        <v>1593</v>
      </c>
      <c r="C191" s="53" t="s">
        <v>1099</v>
      </c>
      <c r="D191" s="54">
        <v>623531</v>
      </c>
      <c r="E191" s="53">
        <v>2.8</v>
      </c>
      <c r="F191" s="53">
        <v>3.9</v>
      </c>
      <c r="G191" s="53">
        <v>2</v>
      </c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>
      <c r="A192" s="52">
        <v>191</v>
      </c>
      <c r="B192" s="52" t="s">
        <v>1213</v>
      </c>
      <c r="C192" s="53" t="s">
        <v>1109</v>
      </c>
      <c r="D192" s="54">
        <v>1328649</v>
      </c>
      <c r="E192" s="53">
        <v>3.2</v>
      </c>
      <c r="F192" s="53">
        <v>3.3</v>
      </c>
      <c r="G192" s="53">
        <v>2.1</v>
      </c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>
      <c r="A193" s="52">
        <v>192</v>
      </c>
      <c r="B193" s="52" t="s">
        <v>1678</v>
      </c>
      <c r="C193" s="53" t="s">
        <v>1059</v>
      </c>
      <c r="D193" s="54">
        <v>799101</v>
      </c>
      <c r="E193" s="53">
        <v>3.7</v>
      </c>
      <c r="F193" s="53">
        <v>1.9</v>
      </c>
      <c r="G193" s="53">
        <v>3</v>
      </c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25.5">
      <c r="A194" s="52">
        <v>193</v>
      </c>
      <c r="B194" s="52" t="s">
        <v>1679</v>
      </c>
      <c r="C194" s="53" t="s">
        <v>1082</v>
      </c>
      <c r="D194" s="54">
        <v>760115</v>
      </c>
      <c r="E194" s="53">
        <v>3.5</v>
      </c>
      <c r="F194" s="53">
        <v>2.9</v>
      </c>
      <c r="G194" s="53">
        <v>2.2000000000000002</v>
      </c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>
      <c r="A195" s="52">
        <v>194</v>
      </c>
      <c r="B195" s="52" t="s">
        <v>1601</v>
      </c>
      <c r="C195" s="53" t="s">
        <v>1603</v>
      </c>
      <c r="D195" s="54">
        <v>540704</v>
      </c>
      <c r="E195" s="53">
        <v>3.5</v>
      </c>
      <c r="F195" s="53">
        <v>2.2999999999999998</v>
      </c>
      <c r="G195" s="53">
        <v>2.9</v>
      </c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>
      <c r="A196" s="52">
        <v>195</v>
      </c>
      <c r="B196" s="52" t="s">
        <v>1217</v>
      </c>
      <c r="C196" s="53" t="s">
        <v>1221</v>
      </c>
      <c r="D196" s="54">
        <v>676777</v>
      </c>
      <c r="E196" s="53">
        <v>3.1</v>
      </c>
      <c r="F196" s="53">
        <v>2.8</v>
      </c>
      <c r="G196" s="53">
        <v>2.9</v>
      </c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>
      <c r="A197" s="52">
        <v>196</v>
      </c>
      <c r="B197" s="52" t="s">
        <v>1604</v>
      </c>
      <c r="C197" s="53" t="s">
        <v>1251</v>
      </c>
      <c r="D197" s="54">
        <v>484173</v>
      </c>
      <c r="E197" s="53">
        <v>3</v>
      </c>
      <c r="F197" s="53">
        <v>3.2</v>
      </c>
      <c r="G197" s="53">
        <v>2.4</v>
      </c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>
      <c r="A198" s="52">
        <v>197</v>
      </c>
      <c r="B198" s="52" t="s">
        <v>1606</v>
      </c>
      <c r="C198" s="53" t="s">
        <v>1609</v>
      </c>
      <c r="D198" s="54">
        <v>2292749</v>
      </c>
      <c r="E198" s="53">
        <v>4.9000000000000004</v>
      </c>
      <c r="F198" s="53">
        <v>2.9</v>
      </c>
      <c r="G198" s="53">
        <v>0.7</v>
      </c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>
      <c r="A199" s="52">
        <v>198</v>
      </c>
      <c r="B199" s="52" t="s">
        <v>1680</v>
      </c>
      <c r="C199" s="53" t="s">
        <v>1303</v>
      </c>
      <c r="D199" s="54">
        <v>574149</v>
      </c>
      <c r="E199" s="53">
        <v>2.2999999999999998</v>
      </c>
      <c r="F199" s="53">
        <v>2.7</v>
      </c>
      <c r="G199" s="53">
        <v>3.8</v>
      </c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>
      <c r="A200" s="52">
        <v>199</v>
      </c>
      <c r="B200" s="52" t="s">
        <v>1613</v>
      </c>
      <c r="C200" s="53" t="s">
        <v>1181</v>
      </c>
      <c r="D200" s="54">
        <v>1181965</v>
      </c>
      <c r="E200" s="53">
        <v>4.2</v>
      </c>
      <c r="F200" s="53">
        <v>2.9</v>
      </c>
      <c r="G200" s="53">
        <v>1.5</v>
      </c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>
      <c r="A201" s="52">
        <v>200</v>
      </c>
      <c r="B201" s="52" t="s">
        <v>1681</v>
      </c>
      <c r="C201" s="53" t="s">
        <v>1169</v>
      </c>
      <c r="D201" s="54">
        <v>620988</v>
      </c>
      <c r="E201" s="53">
        <v>3.3</v>
      </c>
      <c r="F201" s="53">
        <v>4.0999999999999996</v>
      </c>
      <c r="G201" s="53">
        <v>1.4</v>
      </c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>
      <c r="A202" s="52">
        <v>201</v>
      </c>
      <c r="B202" s="52" t="s">
        <v>1682</v>
      </c>
      <c r="C202" s="53" t="s">
        <v>1146</v>
      </c>
      <c r="D202" s="54">
        <v>512238</v>
      </c>
      <c r="E202" s="53">
        <v>2.9</v>
      </c>
      <c r="F202" s="53">
        <v>3.5</v>
      </c>
      <c r="G202" s="53">
        <v>2.2999999999999998</v>
      </c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>
      <c r="A203" s="52">
        <v>202</v>
      </c>
      <c r="B203" s="52" t="s">
        <v>1683</v>
      </c>
      <c r="C203" s="53" t="s">
        <v>1251</v>
      </c>
      <c r="D203" s="54">
        <v>1119614</v>
      </c>
      <c r="E203" s="53">
        <v>3</v>
      </c>
      <c r="F203" s="53">
        <v>2.6</v>
      </c>
      <c r="G203" s="53">
        <v>2.8</v>
      </c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>
      <c r="A204" s="52">
        <v>203</v>
      </c>
      <c r="B204" s="52" t="s">
        <v>1684</v>
      </c>
      <c r="C204" s="53" t="s">
        <v>1026</v>
      </c>
      <c r="D204" s="54">
        <v>672016</v>
      </c>
      <c r="E204" s="53">
        <v>2.9</v>
      </c>
      <c r="F204" s="53">
        <v>2.2999999999999998</v>
      </c>
      <c r="G204" s="53">
        <v>3</v>
      </c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>
      <c r="A205" s="52">
        <v>204</v>
      </c>
      <c r="B205" s="52" t="s">
        <v>1304</v>
      </c>
      <c r="C205" s="53" t="s">
        <v>1208</v>
      </c>
      <c r="D205" s="54">
        <v>1526459</v>
      </c>
      <c r="E205" s="53">
        <v>3.4</v>
      </c>
      <c r="F205" s="53">
        <v>1.9</v>
      </c>
      <c r="G205" s="53">
        <v>3.2</v>
      </c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>
      <c r="A206" s="52">
        <v>205</v>
      </c>
      <c r="B206" s="52" t="s">
        <v>1685</v>
      </c>
      <c r="C206" s="53" t="s">
        <v>1006</v>
      </c>
      <c r="D206" s="54">
        <v>515625</v>
      </c>
      <c r="E206" s="53">
        <v>2.4</v>
      </c>
      <c r="F206" s="53">
        <v>2.4</v>
      </c>
      <c r="G206" s="53">
        <v>3.5</v>
      </c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>
      <c r="A207" s="52">
        <v>206</v>
      </c>
      <c r="B207" s="52" t="s">
        <v>419</v>
      </c>
      <c r="C207" s="53" t="s">
        <v>1686</v>
      </c>
      <c r="D207" s="54">
        <v>1605602</v>
      </c>
      <c r="E207" s="53">
        <v>4.2</v>
      </c>
      <c r="F207" s="53">
        <v>2.8</v>
      </c>
      <c r="G207" s="53">
        <v>1.5</v>
      </c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>
      <c r="A208" s="52">
        <v>207</v>
      </c>
      <c r="B208" s="52" t="s">
        <v>1252</v>
      </c>
      <c r="C208" s="53" t="s">
        <v>1198</v>
      </c>
      <c r="D208" s="54">
        <v>542338</v>
      </c>
      <c r="E208" s="53">
        <v>3</v>
      </c>
      <c r="F208" s="53">
        <v>3.3</v>
      </c>
      <c r="G208" s="53">
        <v>2.2000000000000002</v>
      </c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25.5">
      <c r="A209" s="52">
        <v>208</v>
      </c>
      <c r="B209" s="52" t="s">
        <v>1687</v>
      </c>
      <c r="C209" s="53" t="s">
        <v>1198</v>
      </c>
      <c r="D209" s="54">
        <v>274171</v>
      </c>
      <c r="E209" s="53">
        <v>2.2000000000000002</v>
      </c>
      <c r="F209" s="53">
        <v>3.4</v>
      </c>
      <c r="G209" s="53">
        <v>2.9</v>
      </c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>
      <c r="A210" s="52">
        <v>209</v>
      </c>
      <c r="B210" s="52" t="s">
        <v>1688</v>
      </c>
      <c r="C210" s="53" t="s">
        <v>1026</v>
      </c>
      <c r="D210" s="54">
        <v>1220571</v>
      </c>
      <c r="E210" s="53">
        <v>3.2</v>
      </c>
      <c r="F210" s="53">
        <v>2.8</v>
      </c>
      <c r="G210" s="53">
        <v>2.5</v>
      </c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>
      <c r="A211" s="52">
        <v>210</v>
      </c>
      <c r="B211" s="52" t="s">
        <v>1689</v>
      </c>
      <c r="C211" s="53" t="s">
        <v>1010</v>
      </c>
      <c r="D211" s="54">
        <v>786790</v>
      </c>
      <c r="E211" s="53">
        <v>3.5</v>
      </c>
      <c r="F211" s="53">
        <v>4</v>
      </c>
      <c r="G211" s="53">
        <v>0.9</v>
      </c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>
      <c r="A212" s="52">
        <v>211</v>
      </c>
      <c r="B212" s="52" t="s">
        <v>1690</v>
      </c>
      <c r="C212" s="53" t="s">
        <v>1026</v>
      </c>
      <c r="D212" s="54">
        <v>906504</v>
      </c>
      <c r="E212" s="53">
        <v>3.8</v>
      </c>
      <c r="F212" s="53">
        <v>1.7</v>
      </c>
      <c r="G212" s="53">
        <v>2.9</v>
      </c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>
      <c r="A213" s="52">
        <v>212</v>
      </c>
      <c r="B213" s="52" t="s">
        <v>1691</v>
      </c>
      <c r="C213" s="53" t="s">
        <v>1109</v>
      </c>
      <c r="D213" s="54">
        <v>3737107</v>
      </c>
      <c r="E213" s="53">
        <v>3.3</v>
      </c>
      <c r="F213" s="53">
        <v>2.8</v>
      </c>
      <c r="G213" s="53">
        <v>2.2000000000000002</v>
      </c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25.5">
      <c r="A214" s="52">
        <v>213</v>
      </c>
      <c r="B214" s="52" t="s">
        <v>1692</v>
      </c>
      <c r="C214" s="53" t="s">
        <v>1083</v>
      </c>
      <c r="D214" s="54">
        <v>464494</v>
      </c>
      <c r="E214" s="53">
        <v>2.9</v>
      </c>
      <c r="F214" s="53">
        <v>2.2000000000000002</v>
      </c>
      <c r="G214" s="53">
        <v>3.4</v>
      </c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>
      <c r="A215" s="52">
        <v>214</v>
      </c>
      <c r="B215" s="52" t="s">
        <v>1693</v>
      </c>
      <c r="C215" s="53" t="s">
        <v>1034</v>
      </c>
      <c r="D215" s="54">
        <v>712459</v>
      </c>
      <c r="E215" s="53">
        <v>3.1</v>
      </c>
      <c r="F215" s="53">
        <v>2.5</v>
      </c>
      <c r="G215" s="53">
        <v>2.6</v>
      </c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>
      <c r="A216" s="52">
        <v>215</v>
      </c>
      <c r="B216" s="52" t="s">
        <v>1694</v>
      </c>
      <c r="C216" s="53" t="s">
        <v>1695</v>
      </c>
      <c r="D216" s="54">
        <v>788956</v>
      </c>
      <c r="E216" s="53">
        <v>3.6</v>
      </c>
      <c r="F216" s="53">
        <v>1.6</v>
      </c>
      <c r="G216" s="53">
        <v>3.1</v>
      </c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>
      <c r="A217" s="52">
        <v>216</v>
      </c>
      <c r="B217" s="52" t="s">
        <v>1696</v>
      </c>
      <c r="C217" s="53" t="s">
        <v>1047</v>
      </c>
      <c r="D217" s="54">
        <v>1258397</v>
      </c>
      <c r="E217" s="53">
        <v>4.7</v>
      </c>
      <c r="F217" s="53">
        <v>2.5</v>
      </c>
      <c r="G217" s="53">
        <v>1.3</v>
      </c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>
      <c r="A218" s="52">
        <v>217</v>
      </c>
      <c r="B218" s="52" t="s">
        <v>1697</v>
      </c>
      <c r="C218" s="53" t="s">
        <v>1698</v>
      </c>
      <c r="D218" s="54">
        <v>1745920</v>
      </c>
      <c r="E218" s="53">
        <v>4.7</v>
      </c>
      <c r="F218" s="53">
        <v>2.7</v>
      </c>
      <c r="G218" s="53">
        <v>0.9</v>
      </c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25.5">
      <c r="A219" s="52">
        <v>218</v>
      </c>
      <c r="B219" s="52" t="s">
        <v>1699</v>
      </c>
      <c r="C219" s="53" t="s">
        <v>1047</v>
      </c>
      <c r="D219" s="54">
        <v>756974</v>
      </c>
      <c r="E219" s="53">
        <v>4</v>
      </c>
      <c r="F219" s="53">
        <v>2.1</v>
      </c>
      <c r="G219" s="53">
        <v>2.2999999999999998</v>
      </c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25.5">
      <c r="A220" s="52">
        <v>219</v>
      </c>
      <c r="B220" s="52" t="s">
        <v>36</v>
      </c>
      <c r="C220" s="53" t="s">
        <v>1104</v>
      </c>
      <c r="D220" s="54">
        <v>1813906</v>
      </c>
      <c r="E220" s="53">
        <v>3.7</v>
      </c>
      <c r="F220" s="53">
        <v>3.3</v>
      </c>
      <c r="G220" s="53">
        <v>1.6</v>
      </c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>
      <c r="A221" s="52">
        <v>220</v>
      </c>
      <c r="B221" s="52" t="s">
        <v>1275</v>
      </c>
      <c r="C221" s="53" t="s">
        <v>1047</v>
      </c>
      <c r="D221" s="54">
        <v>440512</v>
      </c>
      <c r="E221" s="53">
        <v>2.7</v>
      </c>
      <c r="F221" s="53">
        <v>3</v>
      </c>
      <c r="G221" s="53">
        <v>2.6</v>
      </c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38.25">
      <c r="A222" s="52">
        <v>221</v>
      </c>
      <c r="B222" s="52" t="s">
        <v>1700</v>
      </c>
      <c r="C222" s="53" t="s">
        <v>1701</v>
      </c>
      <c r="D222" s="54">
        <v>923731</v>
      </c>
      <c r="E222" s="53">
        <v>4.5</v>
      </c>
      <c r="F222" s="53">
        <v>2.2000000000000002</v>
      </c>
      <c r="G222" s="53">
        <v>1.6</v>
      </c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25.5">
      <c r="A223" s="52">
        <v>222</v>
      </c>
      <c r="B223" s="52" t="s">
        <v>1702</v>
      </c>
      <c r="C223" s="53" t="s">
        <v>1703</v>
      </c>
      <c r="D223" s="54">
        <v>1300680</v>
      </c>
      <c r="E223" s="53">
        <v>3.5</v>
      </c>
      <c r="F223" s="53">
        <v>1.9</v>
      </c>
      <c r="G223" s="53">
        <v>3.1</v>
      </c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>
      <c r="A224" s="52">
        <v>223</v>
      </c>
      <c r="B224" s="52" t="s">
        <v>1704</v>
      </c>
      <c r="C224" s="53" t="s">
        <v>1169</v>
      </c>
      <c r="D224" s="54">
        <v>278693</v>
      </c>
      <c r="E224" s="53">
        <v>2.2000000000000002</v>
      </c>
      <c r="F224" s="53">
        <v>2.2000000000000002</v>
      </c>
      <c r="G224" s="53">
        <v>4.0999999999999996</v>
      </c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25.5">
      <c r="A225" s="52">
        <v>224</v>
      </c>
      <c r="B225" s="52" t="s">
        <v>1195</v>
      </c>
      <c r="C225" s="53" t="s">
        <v>1198</v>
      </c>
      <c r="D225" s="54">
        <v>901506</v>
      </c>
      <c r="E225" s="53">
        <v>3.7</v>
      </c>
      <c r="F225" s="53">
        <v>2.9</v>
      </c>
      <c r="G225" s="53">
        <v>1.6</v>
      </c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>
      <c r="A226" s="52">
        <v>225</v>
      </c>
      <c r="B226" s="52" t="s">
        <v>1705</v>
      </c>
      <c r="C226" s="53" t="s">
        <v>1198</v>
      </c>
      <c r="D226" s="54">
        <v>415124</v>
      </c>
      <c r="E226" s="53">
        <v>2.7</v>
      </c>
      <c r="F226" s="53">
        <v>2</v>
      </c>
      <c r="G226" s="53">
        <v>3.7</v>
      </c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38.25">
      <c r="A227" s="52">
        <v>226</v>
      </c>
      <c r="B227" s="52" t="s">
        <v>1706</v>
      </c>
      <c r="C227" s="53" t="s">
        <v>1181</v>
      </c>
      <c r="D227" s="54">
        <v>1864327</v>
      </c>
      <c r="E227" s="53">
        <v>3.8</v>
      </c>
      <c r="F227" s="53">
        <v>1.3</v>
      </c>
      <c r="G227" s="53">
        <v>3.3</v>
      </c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25.5">
      <c r="A228" s="52">
        <v>227</v>
      </c>
      <c r="B228" s="52" t="s">
        <v>1707</v>
      </c>
      <c r="C228" s="53" t="s">
        <v>1026</v>
      </c>
      <c r="D228" s="54">
        <v>558633</v>
      </c>
      <c r="E228" s="53">
        <v>2.7</v>
      </c>
      <c r="F228" s="53">
        <v>2.7</v>
      </c>
      <c r="G228" s="53">
        <v>3</v>
      </c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>
      <c r="A229" s="52">
        <v>228</v>
      </c>
      <c r="B229" s="52" t="s">
        <v>1708</v>
      </c>
      <c r="C229" s="53" t="s">
        <v>1251</v>
      </c>
      <c r="D229" s="54">
        <v>1087583</v>
      </c>
      <c r="E229" s="53">
        <v>3.3</v>
      </c>
      <c r="F229" s="53">
        <v>1.6</v>
      </c>
      <c r="G229" s="53">
        <v>3.6</v>
      </c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25.5">
      <c r="A230" s="52">
        <v>229</v>
      </c>
      <c r="B230" s="52" t="s">
        <v>1709</v>
      </c>
      <c r="C230" s="53" t="s">
        <v>1710</v>
      </c>
      <c r="D230" s="54">
        <v>1106587</v>
      </c>
      <c r="E230" s="53">
        <v>3.3</v>
      </c>
      <c r="F230" s="53">
        <v>2.2000000000000002</v>
      </c>
      <c r="G230" s="53">
        <v>2.9</v>
      </c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>
      <c r="A231" s="52">
        <v>230</v>
      </c>
      <c r="B231" s="52" t="s">
        <v>440</v>
      </c>
      <c r="C231" s="53" t="s">
        <v>1711</v>
      </c>
      <c r="D231" s="54">
        <v>296143</v>
      </c>
      <c r="E231" s="53">
        <v>1.8</v>
      </c>
      <c r="F231" s="53">
        <v>1.4</v>
      </c>
      <c r="G231" s="53">
        <v>5</v>
      </c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>
      <c r="A232" s="52">
        <v>231</v>
      </c>
      <c r="B232" s="52" t="s">
        <v>1712</v>
      </c>
      <c r="C232" s="53" t="s">
        <v>1251</v>
      </c>
      <c r="D232" s="54">
        <v>438486</v>
      </c>
      <c r="E232" s="53">
        <v>2.7</v>
      </c>
      <c r="F232" s="53">
        <v>2.2999999999999998</v>
      </c>
      <c r="G232" s="53">
        <v>3.3</v>
      </c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25.5">
      <c r="A233" s="52">
        <v>232</v>
      </c>
      <c r="B233" s="52" t="s">
        <v>426</v>
      </c>
      <c r="C233" s="53" t="s">
        <v>1713</v>
      </c>
      <c r="D233" s="54">
        <v>1477617</v>
      </c>
      <c r="E233" s="53">
        <v>3.6</v>
      </c>
      <c r="F233" s="53">
        <v>3.2</v>
      </c>
      <c r="G233" s="53">
        <v>1.6</v>
      </c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>
      <c r="A234" s="52">
        <v>233</v>
      </c>
      <c r="B234" s="52" t="s">
        <v>1714</v>
      </c>
      <c r="C234" s="53" t="s">
        <v>1082</v>
      </c>
      <c r="D234" s="54">
        <v>512837</v>
      </c>
      <c r="E234" s="53">
        <v>3.3</v>
      </c>
      <c r="F234" s="53">
        <v>3</v>
      </c>
      <c r="G234" s="53">
        <v>2.1</v>
      </c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>
      <c r="A235" s="52">
        <v>234</v>
      </c>
      <c r="B235" s="52" t="s">
        <v>1715</v>
      </c>
      <c r="C235" s="53" t="s">
        <v>1082</v>
      </c>
      <c r="D235" s="54">
        <v>1096408</v>
      </c>
      <c r="E235" s="53">
        <v>3.3</v>
      </c>
      <c r="F235" s="53">
        <v>3.3</v>
      </c>
      <c r="G235" s="53">
        <v>1.7</v>
      </c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>
      <c r="A236" s="52">
        <v>235</v>
      </c>
      <c r="B236" s="52" t="s">
        <v>1716</v>
      </c>
      <c r="C236" s="53" t="s">
        <v>1104</v>
      </c>
      <c r="D236" s="54">
        <v>416614</v>
      </c>
      <c r="E236" s="53">
        <v>2.1</v>
      </c>
      <c r="F236" s="53">
        <v>1.2</v>
      </c>
      <c r="G236" s="53">
        <v>4.9000000000000004</v>
      </c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>
      <c r="A237" s="52">
        <v>236</v>
      </c>
      <c r="B237" s="52" t="s">
        <v>1717</v>
      </c>
      <c r="C237" s="53" t="s">
        <v>1032</v>
      </c>
      <c r="D237" s="54">
        <v>4348166</v>
      </c>
      <c r="E237" s="53">
        <v>3.3</v>
      </c>
      <c r="F237" s="53">
        <v>3.3</v>
      </c>
      <c r="G237" s="53">
        <v>1.5</v>
      </c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>
      <c r="A238" s="52">
        <v>237</v>
      </c>
      <c r="B238" s="52" t="s">
        <v>1718</v>
      </c>
      <c r="C238" s="53" t="s">
        <v>1034</v>
      </c>
      <c r="D238" s="54">
        <v>1152351</v>
      </c>
      <c r="E238" s="53">
        <v>3.3</v>
      </c>
      <c r="F238" s="53">
        <v>3.2</v>
      </c>
      <c r="G238" s="53">
        <v>1.7</v>
      </c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25.5">
      <c r="A239" s="52">
        <v>238</v>
      </c>
      <c r="B239" s="52" t="s">
        <v>435</v>
      </c>
      <c r="C239" s="53" t="s">
        <v>1047</v>
      </c>
      <c r="D239" s="54">
        <v>433423</v>
      </c>
      <c r="E239" s="53">
        <v>2.9</v>
      </c>
      <c r="F239" s="53">
        <v>4.2</v>
      </c>
      <c r="G239" s="53">
        <v>0.9</v>
      </c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>
      <c r="A240" s="52">
        <v>239</v>
      </c>
      <c r="B240" s="52" t="s">
        <v>1719</v>
      </c>
      <c r="C240" s="53" t="s">
        <v>1034</v>
      </c>
      <c r="D240" s="54">
        <v>672066</v>
      </c>
      <c r="E240" s="53">
        <v>3.8</v>
      </c>
      <c r="F240" s="53">
        <v>2.4</v>
      </c>
      <c r="G240" s="53">
        <v>1.7</v>
      </c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>
      <c r="A241" s="52">
        <v>240</v>
      </c>
      <c r="B241" s="52" t="s">
        <v>1720</v>
      </c>
      <c r="C241" s="53" t="s">
        <v>1104</v>
      </c>
      <c r="D241" s="54">
        <v>465271</v>
      </c>
      <c r="E241" s="53">
        <v>2.4</v>
      </c>
      <c r="F241" s="53">
        <v>1.8</v>
      </c>
      <c r="G241" s="53">
        <v>4</v>
      </c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>
      <c r="A242" s="52">
        <v>241</v>
      </c>
      <c r="B242" s="52" t="s">
        <v>1721</v>
      </c>
      <c r="C242" s="53" t="s">
        <v>1221</v>
      </c>
      <c r="D242" s="54">
        <v>978571</v>
      </c>
      <c r="E242" s="53">
        <v>3.3</v>
      </c>
      <c r="F242" s="53">
        <v>3</v>
      </c>
      <c r="G242" s="53">
        <v>1.7</v>
      </c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>
      <c r="A243" s="52">
        <v>242</v>
      </c>
      <c r="B243" s="52" t="s">
        <v>1722</v>
      </c>
      <c r="C243" s="53" t="s">
        <v>1251</v>
      </c>
      <c r="D243" s="54">
        <v>519336</v>
      </c>
      <c r="E243" s="53">
        <v>2.8</v>
      </c>
      <c r="F243" s="53">
        <v>3.1</v>
      </c>
      <c r="G243" s="53">
        <v>2.2999999999999998</v>
      </c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>
      <c r="A244" s="52">
        <v>243</v>
      </c>
      <c r="B244" s="52" t="s">
        <v>1723</v>
      </c>
      <c r="C244" s="53" t="s">
        <v>1233</v>
      </c>
      <c r="D244" s="54">
        <v>749380</v>
      </c>
      <c r="E244" s="53">
        <v>2.7</v>
      </c>
      <c r="F244" s="53">
        <v>3.1</v>
      </c>
      <c r="G244" s="53">
        <v>2.2000000000000002</v>
      </c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25.5">
      <c r="A245" s="52">
        <v>244</v>
      </c>
      <c r="B245" s="52" t="s">
        <v>1724</v>
      </c>
      <c r="C245" s="53" t="s">
        <v>1725</v>
      </c>
      <c r="D245" s="54">
        <v>462375</v>
      </c>
      <c r="E245" s="53">
        <v>2.9</v>
      </c>
      <c r="F245" s="53">
        <v>2.2999999999999998</v>
      </c>
      <c r="G245" s="53">
        <v>2.8</v>
      </c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>
      <c r="A246" s="52">
        <v>245</v>
      </c>
      <c r="B246" s="52" t="s">
        <v>1726</v>
      </c>
      <c r="C246" s="53" t="s">
        <v>1099</v>
      </c>
      <c r="D246" s="54">
        <v>394025</v>
      </c>
      <c r="E246" s="53">
        <v>2.7</v>
      </c>
      <c r="F246" s="53">
        <v>1.9</v>
      </c>
      <c r="G246" s="53">
        <v>3.6</v>
      </c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25.5">
      <c r="A247" s="52">
        <v>246</v>
      </c>
      <c r="B247" s="52" t="s">
        <v>1727</v>
      </c>
      <c r="C247" s="53" t="s">
        <v>1728</v>
      </c>
      <c r="D247" s="54">
        <v>552060</v>
      </c>
      <c r="E247" s="53">
        <v>3</v>
      </c>
      <c r="F247" s="53">
        <v>2</v>
      </c>
      <c r="G247" s="53">
        <v>3.2</v>
      </c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>
      <c r="A248" s="52">
        <v>247</v>
      </c>
      <c r="B248" s="52" t="s">
        <v>1729</v>
      </c>
      <c r="C248" s="53" t="s">
        <v>1303</v>
      </c>
      <c r="D248" s="54">
        <v>714459</v>
      </c>
      <c r="E248" s="53">
        <v>2.8</v>
      </c>
      <c r="F248" s="53">
        <v>0.8</v>
      </c>
      <c r="G248" s="53">
        <v>4.5999999999999996</v>
      </c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25.5">
      <c r="A249" s="52">
        <v>248</v>
      </c>
      <c r="B249" s="52" t="s">
        <v>1730</v>
      </c>
      <c r="C249" s="53" t="s">
        <v>1731</v>
      </c>
      <c r="D249" s="54">
        <v>855870</v>
      </c>
      <c r="E249" s="53">
        <v>3.9</v>
      </c>
      <c r="F249" s="53">
        <v>2.4</v>
      </c>
      <c r="G249" s="53">
        <v>1.9</v>
      </c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>
      <c r="A250" s="52">
        <v>249</v>
      </c>
      <c r="B250" s="52" t="s">
        <v>1732</v>
      </c>
      <c r="C250" s="53" t="s">
        <v>1348</v>
      </c>
      <c r="D250" s="54">
        <v>696373</v>
      </c>
      <c r="E250" s="53">
        <v>4</v>
      </c>
      <c r="F250" s="53">
        <v>1.4</v>
      </c>
      <c r="G250" s="53">
        <v>2.8</v>
      </c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2.75">
      <c r="A251" s="52">
        <v>250</v>
      </c>
      <c r="B251" s="52" t="s">
        <v>1733</v>
      </c>
      <c r="C251" s="53" t="s">
        <v>1099</v>
      </c>
      <c r="D251" s="54">
        <v>1711354</v>
      </c>
      <c r="E251" s="53">
        <v>4.8</v>
      </c>
      <c r="F251" s="53">
        <v>1.9</v>
      </c>
      <c r="G251" s="53">
        <v>1.4</v>
      </c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25.5">
      <c r="A252" s="52">
        <v>251</v>
      </c>
      <c r="B252" s="52" t="s">
        <v>43</v>
      </c>
      <c r="C252" s="53" t="s">
        <v>1082</v>
      </c>
      <c r="D252" s="54">
        <v>612797</v>
      </c>
      <c r="E252" s="53">
        <v>3.3</v>
      </c>
      <c r="F252" s="53">
        <v>2.7</v>
      </c>
      <c r="G252" s="53">
        <v>1.9</v>
      </c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2.75">
      <c r="A253" s="52">
        <v>252</v>
      </c>
      <c r="B253" s="52" t="s">
        <v>1734</v>
      </c>
      <c r="C253" s="53" t="s">
        <v>1006</v>
      </c>
      <c r="D253" s="54">
        <v>1275134</v>
      </c>
      <c r="E253" s="53">
        <v>3.9</v>
      </c>
      <c r="F253" s="53">
        <v>3</v>
      </c>
      <c r="G253" s="53">
        <v>1.4</v>
      </c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2.75">
      <c r="A254" s="52">
        <v>253</v>
      </c>
      <c r="B254" s="52" t="s">
        <v>1735</v>
      </c>
      <c r="C254" s="53" t="s">
        <v>1382</v>
      </c>
      <c r="D254" s="54">
        <v>452023</v>
      </c>
      <c r="E254" s="53">
        <v>2.8</v>
      </c>
      <c r="F254" s="53">
        <v>4.4000000000000004</v>
      </c>
      <c r="G254" s="53">
        <v>0.9</v>
      </c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2.75">
      <c r="A255" s="52">
        <v>254</v>
      </c>
      <c r="B255" s="52" t="s">
        <v>1736</v>
      </c>
      <c r="C255" s="53" t="s">
        <v>1737</v>
      </c>
      <c r="D255" s="54">
        <v>1154247</v>
      </c>
      <c r="E255" s="53">
        <v>2.9</v>
      </c>
      <c r="F255" s="53">
        <v>1.8</v>
      </c>
      <c r="G255" s="53">
        <v>3.3</v>
      </c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2.75">
      <c r="A256" s="52">
        <v>255</v>
      </c>
      <c r="B256" s="52" t="s">
        <v>99</v>
      </c>
      <c r="C256" s="53" t="s">
        <v>1738</v>
      </c>
      <c r="D256" s="54">
        <v>1850468</v>
      </c>
      <c r="E256" s="53">
        <v>3.7</v>
      </c>
      <c r="F256" s="53">
        <v>3.3</v>
      </c>
      <c r="G256" s="53">
        <v>1.3</v>
      </c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25.5">
      <c r="A257" s="52">
        <v>256</v>
      </c>
      <c r="B257" s="52" t="s">
        <v>1739</v>
      </c>
      <c r="C257" s="53" t="s">
        <v>1032</v>
      </c>
      <c r="D257" s="54">
        <v>449866</v>
      </c>
      <c r="E257" s="53">
        <v>2.7</v>
      </c>
      <c r="F257" s="53">
        <v>3</v>
      </c>
      <c r="G257" s="53">
        <v>2.2999999999999998</v>
      </c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25.5">
      <c r="A258" s="52">
        <v>257</v>
      </c>
      <c r="B258" s="52" t="s">
        <v>1740</v>
      </c>
      <c r="C258" s="53" t="s">
        <v>1109</v>
      </c>
      <c r="D258" s="54">
        <v>519435</v>
      </c>
      <c r="E258" s="53">
        <v>2.8</v>
      </c>
      <c r="F258" s="53">
        <v>3.8</v>
      </c>
      <c r="G258" s="53">
        <v>1.6</v>
      </c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2.75">
      <c r="A259" s="52">
        <v>258</v>
      </c>
      <c r="B259" s="52" t="s">
        <v>1741</v>
      </c>
      <c r="C259" s="53" t="s">
        <v>1742</v>
      </c>
      <c r="D259" s="54">
        <v>315576</v>
      </c>
      <c r="E259" s="53">
        <v>2.1</v>
      </c>
      <c r="F259" s="53">
        <v>4.2</v>
      </c>
      <c r="G259" s="53">
        <v>1.7</v>
      </c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2.75">
      <c r="A260" s="52">
        <v>259</v>
      </c>
      <c r="B260" s="52" t="s">
        <v>1743</v>
      </c>
      <c r="C260" s="53" t="s">
        <v>1047</v>
      </c>
      <c r="D260" s="54">
        <v>545666</v>
      </c>
      <c r="E260" s="53">
        <v>2.5</v>
      </c>
      <c r="F260" s="53">
        <v>2.2999999999999998</v>
      </c>
      <c r="G260" s="53">
        <v>3.2</v>
      </c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25.5">
      <c r="A261" s="52">
        <v>260</v>
      </c>
      <c r="B261" s="52" t="s">
        <v>1744</v>
      </c>
      <c r="C261" s="53" t="s">
        <v>1059</v>
      </c>
      <c r="D261" s="54">
        <v>291328</v>
      </c>
      <c r="E261" s="53">
        <v>2.2000000000000002</v>
      </c>
      <c r="F261" s="53">
        <v>3</v>
      </c>
      <c r="G261" s="53">
        <v>3</v>
      </c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2.75">
      <c r="A262" s="52">
        <v>261</v>
      </c>
      <c r="B262" s="52" t="s">
        <v>1745</v>
      </c>
      <c r="C262" s="53" t="s">
        <v>1032</v>
      </c>
      <c r="D262" s="54">
        <v>2119936</v>
      </c>
      <c r="E262" s="53">
        <v>3.3</v>
      </c>
      <c r="F262" s="53">
        <v>3.3</v>
      </c>
      <c r="G262" s="53">
        <v>1.1000000000000001</v>
      </c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2.75">
      <c r="A263" s="52">
        <v>262</v>
      </c>
      <c r="B263" s="52" t="s">
        <v>1746</v>
      </c>
      <c r="C263" s="53" t="s">
        <v>1032</v>
      </c>
      <c r="D263" s="54">
        <v>1846674</v>
      </c>
      <c r="E263" s="53">
        <v>3</v>
      </c>
      <c r="F263" s="53">
        <v>2.8</v>
      </c>
      <c r="G263" s="53">
        <v>2.1</v>
      </c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2.75">
      <c r="A264" s="52">
        <v>263</v>
      </c>
      <c r="B264" s="52" t="s">
        <v>1747</v>
      </c>
      <c r="C264" s="53" t="s">
        <v>1748</v>
      </c>
      <c r="D264" s="54">
        <v>1057914</v>
      </c>
      <c r="E264" s="53">
        <v>4.5</v>
      </c>
      <c r="F264" s="53">
        <v>1</v>
      </c>
      <c r="G264" s="53">
        <v>2.4</v>
      </c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25.5">
      <c r="A265" s="52">
        <v>264</v>
      </c>
      <c r="B265" s="52" t="s">
        <v>1749</v>
      </c>
      <c r="C265" s="53" t="s">
        <v>1169</v>
      </c>
      <c r="D265" s="54">
        <v>457602</v>
      </c>
      <c r="E265" s="53">
        <v>2.2999999999999998</v>
      </c>
      <c r="F265" s="53">
        <v>2.8</v>
      </c>
      <c r="G265" s="53">
        <v>2.7</v>
      </c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2.75">
      <c r="A266" s="52">
        <v>265</v>
      </c>
      <c r="B266" s="52" t="s">
        <v>1750</v>
      </c>
      <c r="C266" s="53" t="s">
        <v>1104</v>
      </c>
      <c r="D266" s="54">
        <v>593051</v>
      </c>
      <c r="E266" s="53">
        <v>3.6</v>
      </c>
      <c r="F266" s="53">
        <v>3.3</v>
      </c>
      <c r="G266" s="53">
        <v>1</v>
      </c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2.75">
      <c r="A267" s="52">
        <v>266</v>
      </c>
      <c r="B267" s="52" t="s">
        <v>1751</v>
      </c>
      <c r="C267" s="53" t="s">
        <v>1416</v>
      </c>
      <c r="D267" s="54">
        <v>377972</v>
      </c>
      <c r="E267" s="53">
        <v>2.6</v>
      </c>
      <c r="F267" s="53">
        <v>2.7</v>
      </c>
      <c r="G267" s="53">
        <v>2.5</v>
      </c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38.25">
      <c r="A268" s="52">
        <v>267</v>
      </c>
      <c r="B268" s="52" t="s">
        <v>1752</v>
      </c>
      <c r="C268" s="53" t="s">
        <v>1753</v>
      </c>
      <c r="D268" s="54">
        <v>462371</v>
      </c>
      <c r="E268" s="53">
        <v>2.8</v>
      </c>
      <c r="F268" s="53">
        <v>2.5</v>
      </c>
      <c r="G268" s="53">
        <v>2.6</v>
      </c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2.75">
      <c r="A269" s="52">
        <v>268</v>
      </c>
      <c r="B269" s="52" t="s">
        <v>1754</v>
      </c>
      <c r="C269" s="53" t="s">
        <v>1104</v>
      </c>
      <c r="D269" s="54">
        <v>442587</v>
      </c>
      <c r="E269" s="53">
        <v>2.2000000000000002</v>
      </c>
      <c r="F269" s="53">
        <v>1.2</v>
      </c>
      <c r="G269" s="53">
        <v>4.2</v>
      </c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2.75">
      <c r="A270" s="52">
        <v>269</v>
      </c>
      <c r="B270" s="52" t="s">
        <v>1755</v>
      </c>
      <c r="C270" s="53" t="s">
        <v>1756</v>
      </c>
      <c r="D270" s="54">
        <v>1052494</v>
      </c>
      <c r="E270" s="53">
        <v>2.1</v>
      </c>
      <c r="F270" s="53">
        <v>3.2</v>
      </c>
      <c r="G270" s="53">
        <v>2.4</v>
      </c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2.75">
      <c r="A271" s="52">
        <v>270</v>
      </c>
      <c r="B271" s="52" t="s">
        <v>1757</v>
      </c>
      <c r="C271" s="53" t="s">
        <v>1093</v>
      </c>
      <c r="D271" s="54">
        <v>4132232</v>
      </c>
      <c r="E271" s="53">
        <v>3.3</v>
      </c>
      <c r="F271" s="53">
        <v>2.2000000000000002</v>
      </c>
      <c r="G271" s="53">
        <v>2.2000000000000002</v>
      </c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2.75">
      <c r="A272" s="52">
        <v>271</v>
      </c>
      <c r="B272" s="52" t="s">
        <v>1758</v>
      </c>
      <c r="C272" s="53" t="s">
        <v>1032</v>
      </c>
      <c r="D272" s="54">
        <v>448924</v>
      </c>
      <c r="E272" s="53">
        <v>2.2999999999999998</v>
      </c>
      <c r="F272" s="53">
        <v>3.3</v>
      </c>
      <c r="G272" s="53">
        <v>2.2999999999999998</v>
      </c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2.75">
      <c r="A273" s="52">
        <v>272</v>
      </c>
      <c r="B273" s="52" t="s">
        <v>1759</v>
      </c>
      <c r="C273" s="53" t="s">
        <v>1760</v>
      </c>
      <c r="D273" s="54">
        <v>377838</v>
      </c>
      <c r="E273" s="53">
        <v>2.5</v>
      </c>
      <c r="F273" s="53">
        <v>2.9</v>
      </c>
      <c r="G273" s="53">
        <v>2.2999999999999998</v>
      </c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2.75">
      <c r="A274" s="52">
        <v>273</v>
      </c>
      <c r="B274" s="52" t="s">
        <v>258</v>
      </c>
      <c r="C274" s="53" t="s">
        <v>1047</v>
      </c>
      <c r="D274" s="54">
        <v>710937</v>
      </c>
      <c r="E274" s="53">
        <v>2.8</v>
      </c>
      <c r="F274" s="53">
        <v>3.1</v>
      </c>
      <c r="G274" s="53">
        <v>1.8</v>
      </c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2.75">
      <c r="A275" s="52">
        <v>274</v>
      </c>
      <c r="B275" s="52" t="s">
        <v>1761</v>
      </c>
      <c r="C275" s="53" t="s">
        <v>1762</v>
      </c>
      <c r="D275" s="54">
        <v>472043</v>
      </c>
      <c r="E275" s="53">
        <v>2.8</v>
      </c>
      <c r="F275" s="53">
        <v>2.1</v>
      </c>
      <c r="G275" s="53">
        <v>3.1</v>
      </c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2.75">
      <c r="A276" s="52">
        <v>275</v>
      </c>
      <c r="B276" s="52" t="s">
        <v>1763</v>
      </c>
      <c r="C276" s="53" t="s">
        <v>1046</v>
      </c>
      <c r="D276" s="54">
        <v>413216</v>
      </c>
      <c r="E276" s="53">
        <v>2.8</v>
      </c>
      <c r="F276" s="53">
        <v>1.6</v>
      </c>
      <c r="G276" s="53">
        <v>3.2</v>
      </c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38.25">
      <c r="A277" s="52">
        <v>276</v>
      </c>
      <c r="B277" s="52" t="s">
        <v>1764</v>
      </c>
      <c r="C277" s="53" t="s">
        <v>1099</v>
      </c>
      <c r="D277" s="54">
        <v>403591</v>
      </c>
      <c r="E277" s="53">
        <v>2.7</v>
      </c>
      <c r="F277" s="53">
        <v>2.5</v>
      </c>
      <c r="G277" s="53">
        <v>2.6</v>
      </c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25.5">
      <c r="A278" s="52">
        <v>277</v>
      </c>
      <c r="B278" s="52" t="s">
        <v>1765</v>
      </c>
      <c r="C278" s="53" t="s">
        <v>1766</v>
      </c>
      <c r="D278" s="54">
        <v>440956</v>
      </c>
      <c r="E278" s="53">
        <v>2.7</v>
      </c>
      <c r="F278" s="53">
        <v>2.4</v>
      </c>
      <c r="G278" s="53">
        <v>2.7</v>
      </c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25.5">
      <c r="A279" s="52">
        <v>278</v>
      </c>
      <c r="B279" s="52" t="s">
        <v>1767</v>
      </c>
      <c r="C279" s="53" t="s">
        <v>1146</v>
      </c>
      <c r="D279" s="54">
        <v>2554872</v>
      </c>
      <c r="E279" s="53">
        <v>3.3</v>
      </c>
      <c r="F279" s="53">
        <v>2.1</v>
      </c>
      <c r="G279" s="53">
        <v>2.2999999999999998</v>
      </c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2.75">
      <c r="A280" s="52">
        <v>279</v>
      </c>
      <c r="B280" s="52" t="s">
        <v>89</v>
      </c>
      <c r="C280" s="53" t="s">
        <v>1104</v>
      </c>
      <c r="D280" s="54">
        <v>1898976</v>
      </c>
      <c r="E280" s="53">
        <v>3.3</v>
      </c>
      <c r="F280" s="53">
        <v>3.3</v>
      </c>
      <c r="G280" s="53">
        <v>1.2</v>
      </c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25.5">
      <c r="A281" s="52">
        <v>280</v>
      </c>
      <c r="B281" s="52" t="s">
        <v>1768</v>
      </c>
      <c r="C281" s="53" t="s">
        <v>1376</v>
      </c>
      <c r="D281" s="54">
        <v>705166</v>
      </c>
      <c r="E281" s="53">
        <v>2.7</v>
      </c>
      <c r="F281" s="53">
        <v>2.2999999999999998</v>
      </c>
      <c r="G281" s="53">
        <v>2.9</v>
      </c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2.75">
      <c r="A282" s="52">
        <v>281</v>
      </c>
      <c r="B282" s="52" t="s">
        <v>1769</v>
      </c>
      <c r="C282" s="53" t="s">
        <v>1770</v>
      </c>
      <c r="D282" s="54">
        <v>805110</v>
      </c>
      <c r="E282" s="53">
        <v>3.1</v>
      </c>
      <c r="F282" s="53">
        <v>2.9</v>
      </c>
      <c r="G282" s="53">
        <v>1.7</v>
      </c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2.75">
      <c r="A283" s="52">
        <v>282</v>
      </c>
      <c r="B283" s="52" t="s">
        <v>1771</v>
      </c>
      <c r="C283" s="53" t="s">
        <v>1104</v>
      </c>
      <c r="D283" s="54">
        <v>208625</v>
      </c>
      <c r="E283" s="53">
        <v>1.6</v>
      </c>
      <c r="F283" s="53">
        <v>2.8</v>
      </c>
      <c r="G283" s="53">
        <v>3.4</v>
      </c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2.75">
      <c r="A284" s="52">
        <v>283</v>
      </c>
      <c r="B284" s="52" t="s">
        <v>1772</v>
      </c>
      <c r="C284" s="53" t="s">
        <v>1773</v>
      </c>
      <c r="D284" s="54">
        <v>367505</v>
      </c>
      <c r="E284" s="53">
        <v>2.2000000000000002</v>
      </c>
      <c r="F284" s="53">
        <v>1.8</v>
      </c>
      <c r="G284" s="53">
        <v>3.7</v>
      </c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2.75">
      <c r="A285" s="52">
        <v>284</v>
      </c>
      <c r="B285" s="52" t="s">
        <v>1774</v>
      </c>
      <c r="C285" s="53" t="s">
        <v>1026</v>
      </c>
      <c r="D285" s="54">
        <v>1278941</v>
      </c>
      <c r="E285" s="53">
        <v>4.5999999999999996</v>
      </c>
      <c r="F285" s="53">
        <v>2.5</v>
      </c>
      <c r="G285" s="53">
        <v>0.8</v>
      </c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25.5">
      <c r="A286" s="52">
        <v>285</v>
      </c>
      <c r="B286" s="52" t="s">
        <v>1775</v>
      </c>
      <c r="C286" s="53" t="s">
        <v>1082</v>
      </c>
      <c r="D286" s="54">
        <v>1496018</v>
      </c>
      <c r="E286" s="53">
        <v>3.3</v>
      </c>
      <c r="F286" s="53">
        <v>3</v>
      </c>
      <c r="G286" s="53">
        <v>1.4</v>
      </c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2.75">
      <c r="A287" s="52">
        <v>286</v>
      </c>
      <c r="B287" s="52" t="s">
        <v>75</v>
      </c>
      <c r="C287" s="53" t="s">
        <v>1109</v>
      </c>
      <c r="D287" s="54">
        <v>1022831</v>
      </c>
      <c r="E287" s="53">
        <v>3.3</v>
      </c>
      <c r="F287" s="53">
        <v>3.3</v>
      </c>
      <c r="G287" s="53">
        <v>1.2</v>
      </c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2.75">
      <c r="A288" s="52">
        <v>287</v>
      </c>
      <c r="B288" s="52" t="s">
        <v>1776</v>
      </c>
      <c r="C288" s="53" t="s">
        <v>1082</v>
      </c>
      <c r="D288" s="54">
        <v>574424</v>
      </c>
      <c r="E288" s="53">
        <v>3.3</v>
      </c>
      <c r="F288" s="53">
        <v>1.4</v>
      </c>
      <c r="G288" s="53">
        <v>3</v>
      </c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25.5">
      <c r="A289" s="52">
        <v>288</v>
      </c>
      <c r="B289" s="52" t="s">
        <v>1777</v>
      </c>
      <c r="C289" s="53" t="s">
        <v>1070</v>
      </c>
      <c r="D289" s="54">
        <v>1012522</v>
      </c>
      <c r="E289" s="53">
        <v>3.8</v>
      </c>
      <c r="F289" s="53">
        <v>2.6</v>
      </c>
      <c r="G289" s="53">
        <v>1.4</v>
      </c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25.5">
      <c r="A290" s="52">
        <v>289</v>
      </c>
      <c r="B290" s="52" t="s">
        <v>1778</v>
      </c>
      <c r="C290" s="53" t="s">
        <v>1779</v>
      </c>
      <c r="D290" s="54">
        <v>1047777</v>
      </c>
      <c r="E290" s="53">
        <v>3.3</v>
      </c>
      <c r="F290" s="53">
        <v>2.1</v>
      </c>
      <c r="G290" s="53">
        <v>2.4</v>
      </c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2.75">
      <c r="A291" s="52">
        <v>290</v>
      </c>
      <c r="B291" s="52" t="s">
        <v>1780</v>
      </c>
      <c r="C291" s="53" t="s">
        <v>1603</v>
      </c>
      <c r="D291" s="54">
        <v>481717</v>
      </c>
      <c r="E291" s="53">
        <v>2.9</v>
      </c>
      <c r="F291" s="53">
        <v>2.8</v>
      </c>
      <c r="G291" s="53">
        <v>2.2000000000000002</v>
      </c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2.75">
      <c r="A292" s="52">
        <v>291</v>
      </c>
      <c r="B292" s="52" t="s">
        <v>1781</v>
      </c>
      <c r="C292" s="53" t="s">
        <v>1146</v>
      </c>
      <c r="D292" s="54">
        <v>281420</v>
      </c>
      <c r="E292" s="53">
        <v>2.2000000000000002</v>
      </c>
      <c r="F292" s="53">
        <v>2.2999999999999998</v>
      </c>
      <c r="G292" s="53">
        <v>3.1</v>
      </c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2.75">
      <c r="A293" s="52">
        <v>292</v>
      </c>
      <c r="B293" s="52" t="s">
        <v>1782</v>
      </c>
      <c r="C293" s="53" t="s">
        <v>1026</v>
      </c>
      <c r="D293" s="54">
        <v>468030</v>
      </c>
      <c r="E293" s="53">
        <v>2.6</v>
      </c>
      <c r="F293" s="53">
        <v>2.5</v>
      </c>
      <c r="G293" s="53">
        <v>2.8</v>
      </c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25.5">
      <c r="A294" s="52">
        <v>293</v>
      </c>
      <c r="B294" s="52" t="s">
        <v>1783</v>
      </c>
      <c r="C294" s="53" t="s">
        <v>1603</v>
      </c>
      <c r="D294" s="54">
        <v>675288</v>
      </c>
      <c r="E294" s="53">
        <v>3.5</v>
      </c>
      <c r="F294" s="53">
        <v>2.2000000000000002</v>
      </c>
      <c r="G294" s="53">
        <v>2.2999999999999998</v>
      </c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25.5">
      <c r="A295" s="52">
        <v>294</v>
      </c>
      <c r="B295" s="52" t="s">
        <v>1784</v>
      </c>
      <c r="C295" s="53" t="s">
        <v>1032</v>
      </c>
      <c r="D295" s="54">
        <v>626068</v>
      </c>
      <c r="E295" s="53">
        <v>2.5</v>
      </c>
      <c r="F295" s="53">
        <v>2.2000000000000002</v>
      </c>
      <c r="G295" s="53">
        <v>3</v>
      </c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25.5">
      <c r="A296" s="52">
        <v>295</v>
      </c>
      <c r="B296" s="52" t="s">
        <v>1785</v>
      </c>
      <c r="C296" s="53" t="s">
        <v>1786</v>
      </c>
      <c r="D296" s="54">
        <v>447199</v>
      </c>
      <c r="E296" s="53">
        <v>2.9</v>
      </c>
      <c r="F296" s="53">
        <v>2.9</v>
      </c>
      <c r="G296" s="53">
        <v>2.1</v>
      </c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2.75">
      <c r="A297" s="52">
        <v>296</v>
      </c>
      <c r="B297" s="52" t="s">
        <v>1787</v>
      </c>
      <c r="C297" s="53" t="s">
        <v>1104</v>
      </c>
      <c r="D297" s="54">
        <v>528717</v>
      </c>
      <c r="E297" s="53">
        <v>3.4</v>
      </c>
      <c r="F297" s="53">
        <v>1.8</v>
      </c>
      <c r="G297" s="53">
        <v>2.8</v>
      </c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2.75">
      <c r="A298" s="52">
        <v>297</v>
      </c>
      <c r="B298" s="52" t="s">
        <v>1788</v>
      </c>
      <c r="C298" s="53" t="s">
        <v>1789</v>
      </c>
      <c r="D298" s="54">
        <v>364235</v>
      </c>
      <c r="E298" s="53">
        <v>2.5</v>
      </c>
      <c r="F298" s="53">
        <v>3.3</v>
      </c>
      <c r="G298" s="53">
        <v>2.1</v>
      </c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25.5">
      <c r="A299" s="52">
        <v>298</v>
      </c>
      <c r="B299" s="52" t="s">
        <v>1790</v>
      </c>
      <c r="C299" s="53" t="s">
        <v>1203</v>
      </c>
      <c r="D299" s="54">
        <v>473234</v>
      </c>
      <c r="E299" s="53">
        <v>2.7</v>
      </c>
      <c r="F299" s="53">
        <v>2.7</v>
      </c>
      <c r="G299" s="53">
        <v>2.2999999999999998</v>
      </c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2.75">
      <c r="A300" s="52">
        <v>299</v>
      </c>
      <c r="B300" s="52" t="s">
        <v>1791</v>
      </c>
      <c r="C300" s="53" t="s">
        <v>1737</v>
      </c>
      <c r="D300" s="54">
        <v>2427808</v>
      </c>
      <c r="E300" s="53">
        <v>3.3</v>
      </c>
      <c r="F300" s="53">
        <v>3.3</v>
      </c>
      <c r="G300" s="53">
        <v>1</v>
      </c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25.5">
      <c r="A301" s="52">
        <v>300</v>
      </c>
      <c r="B301" s="52" t="s">
        <v>1792</v>
      </c>
      <c r="C301" s="53" t="s">
        <v>1104</v>
      </c>
      <c r="D301" s="54">
        <v>832033</v>
      </c>
      <c r="E301" s="53">
        <v>3</v>
      </c>
      <c r="F301" s="53">
        <v>1.7</v>
      </c>
      <c r="G301" s="53">
        <v>3.2</v>
      </c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2.75">
      <c r="A302" s="52">
        <v>301</v>
      </c>
      <c r="B302" s="52" t="s">
        <v>1793</v>
      </c>
      <c r="C302" s="53" t="s">
        <v>1046</v>
      </c>
      <c r="D302" s="54">
        <v>823840</v>
      </c>
      <c r="E302" s="53">
        <v>3</v>
      </c>
      <c r="F302" s="53">
        <v>2.5</v>
      </c>
      <c r="G302" s="53">
        <v>2.2000000000000002</v>
      </c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2.75">
      <c r="A303" s="52">
        <v>302</v>
      </c>
      <c r="B303" s="52" t="s">
        <v>1794</v>
      </c>
      <c r="C303" s="53" t="s">
        <v>1795</v>
      </c>
      <c r="D303" s="54">
        <v>694017</v>
      </c>
      <c r="E303" s="53">
        <v>3.1</v>
      </c>
      <c r="F303" s="53">
        <v>1.5</v>
      </c>
      <c r="G303" s="53">
        <v>3.3</v>
      </c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2.75">
      <c r="A304" s="52">
        <v>303</v>
      </c>
      <c r="B304" s="52" t="s">
        <v>1796</v>
      </c>
      <c r="C304" s="53" t="s">
        <v>1603</v>
      </c>
      <c r="D304" s="54">
        <v>355923</v>
      </c>
      <c r="E304" s="53">
        <v>2.6</v>
      </c>
      <c r="F304" s="53">
        <v>3.2</v>
      </c>
      <c r="G304" s="53">
        <v>1.9</v>
      </c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2.75">
      <c r="A305" s="52">
        <v>304</v>
      </c>
      <c r="B305" s="52" t="s">
        <v>1797</v>
      </c>
      <c r="C305" s="53" t="s">
        <v>1082</v>
      </c>
      <c r="D305" s="54">
        <v>396492</v>
      </c>
      <c r="E305" s="53">
        <v>2.5</v>
      </c>
      <c r="F305" s="53">
        <v>3.4</v>
      </c>
      <c r="G305" s="53">
        <v>1.6</v>
      </c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25.5">
      <c r="A306" s="52">
        <v>305</v>
      </c>
      <c r="B306" s="52" t="s">
        <v>1798</v>
      </c>
      <c r="C306" s="53" t="s">
        <v>1001</v>
      </c>
      <c r="D306" s="54">
        <v>1027859</v>
      </c>
      <c r="E306" s="53">
        <v>3.2</v>
      </c>
      <c r="F306" s="53">
        <v>2.2999999999999998</v>
      </c>
      <c r="G306" s="53">
        <v>2</v>
      </c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2.75">
      <c r="A307" s="52">
        <v>306</v>
      </c>
      <c r="B307" s="52" t="s">
        <v>1799</v>
      </c>
      <c r="C307" s="53" t="s">
        <v>1348</v>
      </c>
      <c r="D307" s="54">
        <v>1978921</v>
      </c>
      <c r="E307" s="53">
        <v>4.8</v>
      </c>
      <c r="F307" s="53">
        <v>1.6</v>
      </c>
      <c r="G307" s="53">
        <v>1</v>
      </c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2.75">
      <c r="A308" s="52">
        <v>307</v>
      </c>
      <c r="B308" s="52" t="s">
        <v>1800</v>
      </c>
      <c r="C308" s="53" t="s">
        <v>1801</v>
      </c>
      <c r="D308" s="54">
        <v>913430</v>
      </c>
      <c r="E308" s="53">
        <v>3.3</v>
      </c>
      <c r="F308" s="53">
        <v>1.7</v>
      </c>
      <c r="G308" s="53">
        <v>2.5</v>
      </c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25.5">
      <c r="A309" s="52">
        <v>308</v>
      </c>
      <c r="B309" s="52" t="s">
        <v>1802</v>
      </c>
      <c r="C309" s="53" t="s">
        <v>1082</v>
      </c>
      <c r="D309" s="54">
        <v>435702</v>
      </c>
      <c r="E309" s="53">
        <v>2.7</v>
      </c>
      <c r="F309" s="53">
        <v>3.2</v>
      </c>
      <c r="G309" s="53">
        <v>1.7</v>
      </c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38.25">
      <c r="A310" s="52">
        <v>309</v>
      </c>
      <c r="B310" s="52" t="s">
        <v>1803</v>
      </c>
      <c r="C310" s="53" t="s">
        <v>1001</v>
      </c>
      <c r="D310" s="54">
        <v>1600449</v>
      </c>
      <c r="E310" s="53">
        <v>3.3</v>
      </c>
      <c r="F310" s="53">
        <v>1.6</v>
      </c>
      <c r="G310" s="53">
        <v>2.5</v>
      </c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38.25">
      <c r="A311" s="52">
        <v>310</v>
      </c>
      <c r="B311" s="52" t="s">
        <v>1804</v>
      </c>
      <c r="C311" s="53" t="s">
        <v>1047</v>
      </c>
      <c r="D311" s="54">
        <v>486490</v>
      </c>
      <c r="E311" s="53">
        <v>2.2999999999999998</v>
      </c>
      <c r="F311" s="53">
        <v>0.6</v>
      </c>
      <c r="G311" s="53">
        <v>4.7</v>
      </c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2.75">
      <c r="A312" s="52">
        <v>311</v>
      </c>
      <c r="B312" s="52" t="s">
        <v>1805</v>
      </c>
      <c r="C312" s="53" t="s">
        <v>1032</v>
      </c>
      <c r="D312" s="54">
        <v>823918</v>
      </c>
      <c r="E312" s="53">
        <v>3.1</v>
      </c>
      <c r="F312" s="53">
        <v>3.3</v>
      </c>
      <c r="G312" s="53">
        <v>0.9</v>
      </c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63.75">
      <c r="A313" s="52">
        <v>312</v>
      </c>
      <c r="B313" s="52" t="s">
        <v>1806</v>
      </c>
      <c r="C313" s="53" t="s">
        <v>1047</v>
      </c>
      <c r="D313" s="54">
        <v>454342</v>
      </c>
      <c r="E313" s="53">
        <v>2.4</v>
      </c>
      <c r="F313" s="53">
        <v>1.7</v>
      </c>
      <c r="G313" s="53">
        <v>3.3</v>
      </c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38.25">
      <c r="A314" s="52">
        <v>313</v>
      </c>
      <c r="B314" s="52" t="s">
        <v>1807</v>
      </c>
      <c r="C314" s="53" t="s">
        <v>1059</v>
      </c>
      <c r="D314" s="54">
        <v>670242</v>
      </c>
      <c r="E314" s="53">
        <v>2</v>
      </c>
      <c r="F314" s="53">
        <v>0.5</v>
      </c>
      <c r="G314" s="53">
        <v>5</v>
      </c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25.5">
      <c r="A315" s="52">
        <v>314</v>
      </c>
      <c r="B315" s="52" t="s">
        <v>1808</v>
      </c>
      <c r="C315" s="53" t="s">
        <v>1006</v>
      </c>
      <c r="D315" s="54">
        <v>1172337</v>
      </c>
      <c r="E315" s="53">
        <v>3.1</v>
      </c>
      <c r="F315" s="53">
        <v>1</v>
      </c>
      <c r="G315" s="53">
        <v>3.5</v>
      </c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2.75">
      <c r="A316" s="52">
        <v>315</v>
      </c>
      <c r="B316" s="52" t="s">
        <v>1809</v>
      </c>
      <c r="C316" s="53" t="s">
        <v>1810</v>
      </c>
      <c r="D316" s="54">
        <v>608558</v>
      </c>
      <c r="E316" s="53">
        <v>2.8</v>
      </c>
      <c r="F316" s="53">
        <v>1.4</v>
      </c>
      <c r="G316" s="53">
        <v>3.3</v>
      </c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25.5">
      <c r="A317" s="52">
        <v>316</v>
      </c>
      <c r="B317" s="52" t="s">
        <v>1811</v>
      </c>
      <c r="C317" s="53" t="s">
        <v>1099</v>
      </c>
      <c r="D317" s="54">
        <v>568257</v>
      </c>
      <c r="E317" s="53">
        <v>2.2000000000000002</v>
      </c>
      <c r="F317" s="53">
        <v>2.4</v>
      </c>
      <c r="G317" s="53">
        <v>2.7</v>
      </c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2.75">
      <c r="A318" s="52">
        <v>317</v>
      </c>
      <c r="B318" s="52" t="s">
        <v>1812</v>
      </c>
      <c r="C318" s="53" t="s">
        <v>1109</v>
      </c>
      <c r="D318" s="54">
        <v>839345</v>
      </c>
      <c r="E318" s="53">
        <v>3.2</v>
      </c>
      <c r="F318" s="53">
        <v>1.9</v>
      </c>
      <c r="G318" s="53">
        <v>2.4</v>
      </c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25.5">
      <c r="A319" s="52">
        <v>318</v>
      </c>
      <c r="B319" s="52" t="s">
        <v>1813</v>
      </c>
      <c r="C319" s="53" t="s">
        <v>1032</v>
      </c>
      <c r="D319" s="54">
        <v>587089</v>
      </c>
      <c r="E319" s="53">
        <v>3.2</v>
      </c>
      <c r="F319" s="53">
        <v>1.7</v>
      </c>
      <c r="G319" s="53">
        <v>2.7</v>
      </c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25.5">
      <c r="A320" s="52">
        <v>319</v>
      </c>
      <c r="B320" s="52" t="s">
        <v>1814</v>
      </c>
      <c r="C320" s="53" t="s">
        <v>1034</v>
      </c>
      <c r="D320" s="54">
        <v>584928</v>
      </c>
      <c r="E320" s="53">
        <v>2.7</v>
      </c>
      <c r="F320" s="53">
        <v>3.2</v>
      </c>
      <c r="G320" s="53">
        <v>1.6</v>
      </c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2.75">
      <c r="A321" s="52">
        <v>320</v>
      </c>
      <c r="B321" s="52" t="s">
        <v>1815</v>
      </c>
      <c r="C321" s="53" t="s">
        <v>1034</v>
      </c>
      <c r="D321" s="54">
        <v>1065571</v>
      </c>
      <c r="E321" s="53">
        <v>3.3</v>
      </c>
      <c r="F321" s="53">
        <v>3.3</v>
      </c>
      <c r="G321" s="53">
        <v>0.9</v>
      </c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38.25">
      <c r="A322" s="52">
        <v>321</v>
      </c>
      <c r="B322" s="52" t="s">
        <v>1816</v>
      </c>
      <c r="C322" s="53" t="s">
        <v>1034</v>
      </c>
      <c r="D322" s="54">
        <v>1747700</v>
      </c>
      <c r="E322" s="53">
        <v>3.3</v>
      </c>
      <c r="F322" s="53">
        <v>2</v>
      </c>
      <c r="G322" s="53">
        <v>2.2000000000000002</v>
      </c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2.75">
      <c r="A323" s="52">
        <v>322</v>
      </c>
      <c r="B323" s="52" t="s">
        <v>1817</v>
      </c>
      <c r="C323" s="53" t="s">
        <v>1225</v>
      </c>
      <c r="D323" s="54">
        <v>407069</v>
      </c>
      <c r="E323" s="53">
        <v>2</v>
      </c>
      <c r="F323" s="53">
        <v>3.1</v>
      </c>
      <c r="G323" s="53">
        <v>2.4</v>
      </c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2.75">
      <c r="A324" s="52">
        <v>323</v>
      </c>
      <c r="B324" s="52" t="s">
        <v>1818</v>
      </c>
      <c r="C324" s="53" t="s">
        <v>1146</v>
      </c>
      <c r="D324" s="54">
        <v>559863</v>
      </c>
      <c r="E324" s="53">
        <v>2.2999999999999998</v>
      </c>
      <c r="F324" s="53">
        <v>2</v>
      </c>
      <c r="G324" s="53">
        <v>3.3</v>
      </c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2.75">
      <c r="A325" s="52">
        <v>324</v>
      </c>
      <c r="B325" s="52" t="s">
        <v>1819</v>
      </c>
      <c r="C325" s="53" t="s">
        <v>1099</v>
      </c>
      <c r="D325" s="54">
        <v>362206</v>
      </c>
      <c r="E325" s="53">
        <v>2.2000000000000002</v>
      </c>
      <c r="F325" s="53">
        <v>2.6</v>
      </c>
      <c r="G325" s="53">
        <v>2.6</v>
      </c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2.75">
      <c r="A326" s="52">
        <v>325</v>
      </c>
      <c r="B326" s="52" t="s">
        <v>1820</v>
      </c>
      <c r="C326" s="53" t="s">
        <v>1821</v>
      </c>
      <c r="D326" s="54">
        <v>684033</v>
      </c>
      <c r="E326" s="53">
        <v>3.1</v>
      </c>
      <c r="F326" s="53">
        <v>2.8</v>
      </c>
      <c r="G326" s="53">
        <v>1.4</v>
      </c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2.75">
      <c r="A327" s="52">
        <v>326</v>
      </c>
      <c r="B327" s="52" t="s">
        <v>1822</v>
      </c>
      <c r="C327" s="53" t="s">
        <v>1146</v>
      </c>
      <c r="D327" s="54">
        <v>249815</v>
      </c>
      <c r="E327" s="53">
        <v>2.1</v>
      </c>
      <c r="F327" s="53">
        <v>2.2999999999999998</v>
      </c>
      <c r="G327" s="53">
        <v>3</v>
      </c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2.75">
      <c r="A328" s="52">
        <v>327</v>
      </c>
      <c r="B328" s="52" t="s">
        <v>1823</v>
      </c>
      <c r="C328" s="53" t="s">
        <v>1703</v>
      </c>
      <c r="D328" s="54">
        <v>603637</v>
      </c>
      <c r="E328" s="53">
        <v>3.4</v>
      </c>
      <c r="F328" s="53">
        <v>1.9</v>
      </c>
      <c r="G328" s="53">
        <v>2.1</v>
      </c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25.5">
      <c r="A329" s="52">
        <v>328</v>
      </c>
      <c r="B329" s="52" t="s">
        <v>1824</v>
      </c>
      <c r="C329" s="53" t="s">
        <v>1032</v>
      </c>
      <c r="D329" s="54">
        <v>1047835</v>
      </c>
      <c r="E329" s="53">
        <v>3.3</v>
      </c>
      <c r="F329" s="53">
        <v>3.3</v>
      </c>
      <c r="G329" s="53">
        <v>0.9</v>
      </c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2.75">
      <c r="A330" s="52">
        <v>329</v>
      </c>
      <c r="B330" s="52" t="s">
        <v>1825</v>
      </c>
      <c r="C330" s="53" t="s">
        <v>1737</v>
      </c>
      <c r="D330" s="54">
        <v>357345</v>
      </c>
      <c r="E330" s="53">
        <v>2.4</v>
      </c>
      <c r="F330" s="53">
        <v>2</v>
      </c>
      <c r="G330" s="53">
        <v>3.1</v>
      </c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2.75">
      <c r="A331" s="52">
        <v>330</v>
      </c>
      <c r="B331" s="52" t="s">
        <v>1826</v>
      </c>
      <c r="C331" s="53" t="s">
        <v>1203</v>
      </c>
      <c r="D331" s="54">
        <v>392633</v>
      </c>
      <c r="E331" s="53">
        <v>2.2999999999999998</v>
      </c>
      <c r="F331" s="53">
        <v>3.3</v>
      </c>
      <c r="G331" s="53">
        <v>1.8</v>
      </c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2.75">
      <c r="A332" s="52">
        <v>331</v>
      </c>
      <c r="B332" s="52" t="s">
        <v>1827</v>
      </c>
      <c r="C332" s="53" t="s">
        <v>1109</v>
      </c>
      <c r="D332" s="54">
        <v>613552</v>
      </c>
      <c r="E332" s="53">
        <v>3</v>
      </c>
      <c r="F332" s="53">
        <v>1.9</v>
      </c>
      <c r="G332" s="53">
        <v>2.5</v>
      </c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2.75">
      <c r="A333" s="52">
        <v>332</v>
      </c>
      <c r="B333" s="52" t="s">
        <v>1828</v>
      </c>
      <c r="C333" s="53" t="s">
        <v>1047</v>
      </c>
      <c r="D333" s="54">
        <v>702551</v>
      </c>
      <c r="E333" s="53">
        <v>2.2999999999999998</v>
      </c>
      <c r="F333" s="53">
        <v>0.5</v>
      </c>
      <c r="G333" s="53">
        <v>4.5999999999999996</v>
      </c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2.75">
      <c r="A334" s="52">
        <v>333</v>
      </c>
      <c r="B334" s="52" t="s">
        <v>1829</v>
      </c>
      <c r="C334" s="53" t="s">
        <v>1169</v>
      </c>
      <c r="D334" s="54">
        <v>462155</v>
      </c>
      <c r="E334" s="53">
        <v>3.1</v>
      </c>
      <c r="F334" s="53">
        <v>2.5</v>
      </c>
      <c r="G334" s="53">
        <v>2</v>
      </c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2.75">
      <c r="A335" s="52">
        <v>334</v>
      </c>
      <c r="B335" s="52" t="s">
        <v>1830</v>
      </c>
      <c r="C335" s="53" t="s">
        <v>1010</v>
      </c>
      <c r="D335" s="54">
        <v>239029</v>
      </c>
      <c r="E335" s="53">
        <v>1.8</v>
      </c>
      <c r="F335" s="53">
        <v>2.6</v>
      </c>
      <c r="G335" s="53">
        <v>3</v>
      </c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2.75">
      <c r="A336" s="52">
        <v>335</v>
      </c>
      <c r="B336" s="52" t="s">
        <v>1831</v>
      </c>
      <c r="C336" s="53" t="s">
        <v>1071</v>
      </c>
      <c r="D336" s="54">
        <v>579021</v>
      </c>
      <c r="E336" s="53">
        <v>2.4</v>
      </c>
      <c r="F336" s="53">
        <v>1.6</v>
      </c>
      <c r="G336" s="53">
        <v>3.4</v>
      </c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2.75">
      <c r="A337" s="52">
        <v>336</v>
      </c>
      <c r="B337" s="52" t="s">
        <v>1832</v>
      </c>
      <c r="C337" s="53" t="s">
        <v>1001</v>
      </c>
      <c r="D337" s="54">
        <v>399641</v>
      </c>
      <c r="E337" s="53">
        <v>2.8</v>
      </c>
      <c r="F337" s="53">
        <v>3.5</v>
      </c>
      <c r="G337" s="53">
        <v>1.3</v>
      </c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2.75">
      <c r="A338" s="52">
        <v>337</v>
      </c>
      <c r="B338" s="52" t="s">
        <v>1833</v>
      </c>
      <c r="C338" s="53" t="s">
        <v>1221</v>
      </c>
      <c r="D338" s="54">
        <v>779789</v>
      </c>
      <c r="E338" s="53">
        <v>2.9</v>
      </c>
      <c r="F338" s="53">
        <v>2</v>
      </c>
      <c r="G338" s="53">
        <v>2.6</v>
      </c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2.75">
      <c r="A339" s="52">
        <v>338</v>
      </c>
      <c r="B339" s="52" t="s">
        <v>1834</v>
      </c>
      <c r="C339" s="53" t="s">
        <v>1603</v>
      </c>
      <c r="D339" s="54">
        <v>402615</v>
      </c>
      <c r="E339" s="53">
        <v>2.8</v>
      </c>
      <c r="F339" s="53">
        <v>2.2999999999999998</v>
      </c>
      <c r="G339" s="53">
        <v>2.2999999999999998</v>
      </c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2.75">
      <c r="A340" s="52">
        <v>339</v>
      </c>
      <c r="B340" s="52" t="s">
        <v>1835</v>
      </c>
      <c r="C340" s="53" t="s">
        <v>1221</v>
      </c>
      <c r="D340" s="54">
        <v>1258878</v>
      </c>
      <c r="E340" s="53">
        <v>3.3</v>
      </c>
      <c r="F340" s="53">
        <v>1.1000000000000001</v>
      </c>
      <c r="G340" s="53">
        <v>3.2</v>
      </c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2.75">
      <c r="A341" s="52">
        <v>340</v>
      </c>
      <c r="B341" s="52" t="s">
        <v>1836</v>
      </c>
      <c r="C341" s="53" t="s">
        <v>1251</v>
      </c>
      <c r="D341" s="54">
        <v>526724</v>
      </c>
      <c r="E341" s="53">
        <v>2.5</v>
      </c>
      <c r="F341" s="53">
        <v>2.7</v>
      </c>
      <c r="G341" s="53">
        <v>2.2000000000000002</v>
      </c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2.75">
      <c r="A342" s="52">
        <v>341</v>
      </c>
      <c r="B342" s="52" t="s">
        <v>1837</v>
      </c>
      <c r="C342" s="53" t="s">
        <v>1099</v>
      </c>
      <c r="D342" s="54">
        <v>595491</v>
      </c>
      <c r="E342" s="53">
        <v>3.4</v>
      </c>
      <c r="F342" s="53">
        <v>2.2999999999999998</v>
      </c>
      <c r="G342" s="53">
        <v>1.9</v>
      </c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2.75">
      <c r="A343" s="52">
        <v>342</v>
      </c>
      <c r="B343" s="52" t="s">
        <v>1838</v>
      </c>
      <c r="C343" s="53" t="s">
        <v>1169</v>
      </c>
      <c r="D343" s="54">
        <v>241816</v>
      </c>
      <c r="E343" s="53">
        <v>2</v>
      </c>
      <c r="F343" s="53">
        <v>2.4</v>
      </c>
      <c r="G343" s="53">
        <v>3.1</v>
      </c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2.75">
      <c r="A344" s="52">
        <v>343</v>
      </c>
      <c r="B344" s="52" t="s">
        <v>1839</v>
      </c>
      <c r="C344" s="53" t="s">
        <v>1047</v>
      </c>
      <c r="D344" s="54">
        <v>799318</v>
      </c>
      <c r="E344" s="53">
        <v>3.1</v>
      </c>
      <c r="F344" s="53">
        <v>3.5</v>
      </c>
      <c r="G344" s="53">
        <v>0.6</v>
      </c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2.75">
      <c r="A345" s="52">
        <v>344</v>
      </c>
      <c r="B345" s="52" t="s">
        <v>1840</v>
      </c>
      <c r="C345" s="53" t="s">
        <v>1198</v>
      </c>
      <c r="D345" s="54">
        <v>303043</v>
      </c>
      <c r="E345" s="53">
        <v>2.1</v>
      </c>
      <c r="F345" s="53">
        <v>1.8</v>
      </c>
      <c r="G345" s="53">
        <v>3.4</v>
      </c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25.5">
      <c r="A346" s="52">
        <v>345</v>
      </c>
      <c r="B346" s="52" t="s">
        <v>356</v>
      </c>
      <c r="C346" s="53" t="s">
        <v>1001</v>
      </c>
      <c r="D346" s="54">
        <v>373905</v>
      </c>
      <c r="E346" s="53">
        <v>2.5</v>
      </c>
      <c r="F346" s="53">
        <v>3.2</v>
      </c>
      <c r="G346" s="53">
        <v>1.5</v>
      </c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25.5">
      <c r="A347" s="52">
        <v>346</v>
      </c>
      <c r="B347" s="52" t="s">
        <v>1841</v>
      </c>
      <c r="C347" s="53" t="s">
        <v>1047</v>
      </c>
      <c r="D347" s="54">
        <v>425303</v>
      </c>
      <c r="E347" s="53">
        <v>2.7</v>
      </c>
      <c r="F347" s="53">
        <v>2.2999999999999998</v>
      </c>
      <c r="G347" s="53">
        <v>2.2000000000000002</v>
      </c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25.5">
      <c r="A348" s="52">
        <v>347</v>
      </c>
      <c r="B348" s="52" t="s">
        <v>1842</v>
      </c>
      <c r="C348" s="53" t="s">
        <v>1821</v>
      </c>
      <c r="D348" s="54">
        <v>2386284</v>
      </c>
      <c r="E348" s="53">
        <v>3.3</v>
      </c>
      <c r="F348" s="53">
        <v>1.6</v>
      </c>
      <c r="G348" s="53">
        <v>2.4</v>
      </c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2.75">
      <c r="A349" s="52">
        <v>348</v>
      </c>
      <c r="B349" s="52" t="s">
        <v>1843</v>
      </c>
      <c r="C349" s="53" t="s">
        <v>1844</v>
      </c>
      <c r="D349" s="54">
        <v>399222</v>
      </c>
      <c r="E349" s="53">
        <v>2.9</v>
      </c>
      <c r="F349" s="53">
        <v>2.1</v>
      </c>
      <c r="G349" s="53">
        <v>2.2999999999999998</v>
      </c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2.75">
      <c r="A350" s="52">
        <v>349</v>
      </c>
      <c r="B350" s="52" t="s">
        <v>1845</v>
      </c>
      <c r="C350" s="53" t="s">
        <v>1047</v>
      </c>
      <c r="D350" s="54">
        <v>553374</v>
      </c>
      <c r="E350" s="53">
        <v>2.2999999999999998</v>
      </c>
      <c r="F350" s="53">
        <v>3</v>
      </c>
      <c r="G350" s="53">
        <v>1.8</v>
      </c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2.75">
      <c r="A351" s="52">
        <v>350</v>
      </c>
      <c r="B351" s="52" t="s">
        <v>1846</v>
      </c>
      <c r="C351" s="53" t="s">
        <v>1603</v>
      </c>
      <c r="D351" s="54">
        <v>351263</v>
      </c>
      <c r="E351" s="53">
        <v>2.6</v>
      </c>
      <c r="F351" s="53">
        <v>2.9</v>
      </c>
      <c r="G351" s="53">
        <v>1.7</v>
      </c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2.75">
      <c r="A352" s="52">
        <v>351</v>
      </c>
      <c r="B352" s="52" t="s">
        <v>1847</v>
      </c>
      <c r="C352" s="53" t="s">
        <v>1524</v>
      </c>
      <c r="D352" s="54">
        <v>835020</v>
      </c>
      <c r="E352" s="53">
        <v>3</v>
      </c>
      <c r="F352" s="53">
        <v>1.2</v>
      </c>
      <c r="G352" s="53">
        <v>3</v>
      </c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2.75">
      <c r="A353" s="52">
        <v>352</v>
      </c>
      <c r="B353" s="52" t="s">
        <v>1848</v>
      </c>
      <c r="C353" s="53" t="s">
        <v>1849</v>
      </c>
      <c r="D353" s="54">
        <v>201955</v>
      </c>
      <c r="E353" s="53">
        <v>1.7</v>
      </c>
      <c r="F353" s="53">
        <v>4</v>
      </c>
      <c r="G353" s="53">
        <v>1.6</v>
      </c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25.5">
      <c r="A354" s="52">
        <v>353</v>
      </c>
      <c r="B354" s="52" t="s">
        <v>1850</v>
      </c>
      <c r="C354" s="53" t="s">
        <v>1198</v>
      </c>
      <c r="D354" s="54">
        <v>1281003</v>
      </c>
      <c r="E354" s="53">
        <v>3.8</v>
      </c>
      <c r="F354" s="53">
        <v>2.7</v>
      </c>
      <c r="G354" s="53">
        <v>0.7</v>
      </c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2.75">
      <c r="A355" s="52">
        <v>354</v>
      </c>
      <c r="B355" s="52" t="s">
        <v>1851</v>
      </c>
      <c r="C355" s="53" t="s">
        <v>1099</v>
      </c>
      <c r="D355" s="54">
        <v>350655</v>
      </c>
      <c r="E355" s="53">
        <v>2.6</v>
      </c>
      <c r="F355" s="53">
        <v>1.3</v>
      </c>
      <c r="G355" s="53">
        <v>3.2</v>
      </c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2.75">
      <c r="A356" s="52">
        <v>355</v>
      </c>
      <c r="B356" s="52" t="s">
        <v>1852</v>
      </c>
      <c r="C356" s="53" t="s">
        <v>1026</v>
      </c>
      <c r="D356" s="54">
        <v>710406</v>
      </c>
      <c r="E356" s="53">
        <v>2.4</v>
      </c>
      <c r="F356" s="53">
        <v>2.8</v>
      </c>
      <c r="G356" s="53">
        <v>1.9</v>
      </c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2.75">
      <c r="A357" s="52">
        <v>356</v>
      </c>
      <c r="B357" s="52" t="s">
        <v>1853</v>
      </c>
      <c r="C357" s="53" t="s">
        <v>1756</v>
      </c>
      <c r="D357" s="54">
        <v>1307735</v>
      </c>
      <c r="E357" s="53">
        <v>3.4</v>
      </c>
      <c r="F357" s="53">
        <v>3.1</v>
      </c>
      <c r="G357" s="53">
        <v>0.8</v>
      </c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38.25">
      <c r="A358" s="52">
        <v>357</v>
      </c>
      <c r="B358" s="52" t="s">
        <v>1854</v>
      </c>
      <c r="C358" s="53" t="s">
        <v>1026</v>
      </c>
      <c r="D358" s="54">
        <v>849334</v>
      </c>
      <c r="E358" s="53">
        <v>4</v>
      </c>
      <c r="F358" s="53">
        <v>1.4</v>
      </c>
      <c r="G358" s="53">
        <v>1.6</v>
      </c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2.75">
      <c r="A359" s="52">
        <v>358</v>
      </c>
      <c r="B359" s="52" t="s">
        <v>1855</v>
      </c>
      <c r="C359" s="53" t="s">
        <v>1104</v>
      </c>
      <c r="D359" s="54">
        <v>447133</v>
      </c>
      <c r="E359" s="53">
        <v>2.5</v>
      </c>
      <c r="F359" s="53">
        <v>2.4</v>
      </c>
      <c r="G359" s="53">
        <v>2.4</v>
      </c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2.75">
      <c r="A360" s="52">
        <v>359</v>
      </c>
      <c r="B360" s="52" t="s">
        <v>1856</v>
      </c>
      <c r="C360" s="53" t="s">
        <v>1010</v>
      </c>
      <c r="D360" s="54">
        <v>1652751</v>
      </c>
      <c r="E360" s="53">
        <v>3</v>
      </c>
      <c r="F360" s="53">
        <v>3.3</v>
      </c>
      <c r="G360" s="53">
        <v>0.9</v>
      </c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2.75">
      <c r="A361" s="52">
        <v>360</v>
      </c>
      <c r="B361" s="52" t="s">
        <v>1857</v>
      </c>
      <c r="C361" s="53" t="s">
        <v>1737</v>
      </c>
      <c r="D361" s="54">
        <v>568536</v>
      </c>
      <c r="E361" s="53">
        <v>3</v>
      </c>
      <c r="F361" s="53">
        <v>3.2</v>
      </c>
      <c r="G361" s="53">
        <v>1.1000000000000001</v>
      </c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2.75">
      <c r="A362" s="52">
        <v>361</v>
      </c>
      <c r="B362" s="52" t="s">
        <v>1858</v>
      </c>
      <c r="C362" s="53" t="s">
        <v>1032</v>
      </c>
      <c r="D362" s="54">
        <v>387073</v>
      </c>
      <c r="E362" s="53">
        <v>2.2000000000000002</v>
      </c>
      <c r="F362" s="53">
        <v>2.8</v>
      </c>
      <c r="G362" s="53">
        <v>2.4</v>
      </c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2.75">
      <c r="A363" s="52">
        <v>362</v>
      </c>
      <c r="B363" s="52" t="s">
        <v>235</v>
      </c>
      <c r="C363" s="53" t="s">
        <v>1032</v>
      </c>
      <c r="D363" s="54">
        <v>422946</v>
      </c>
      <c r="E363" s="53">
        <v>2.6</v>
      </c>
      <c r="F363" s="53">
        <v>3</v>
      </c>
      <c r="G363" s="53">
        <v>1.5</v>
      </c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25.5">
      <c r="A364" s="52">
        <v>363</v>
      </c>
      <c r="B364" s="52" t="s">
        <v>1859</v>
      </c>
      <c r="C364" s="53" t="s">
        <v>1093</v>
      </c>
      <c r="D364" s="54">
        <v>1604391</v>
      </c>
      <c r="E364" s="53">
        <v>3.3</v>
      </c>
      <c r="F364" s="53">
        <v>1.8</v>
      </c>
      <c r="G364" s="53">
        <v>2.2000000000000002</v>
      </c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25.5">
      <c r="A365" s="52">
        <v>364</v>
      </c>
      <c r="B365" s="52" t="s">
        <v>1860</v>
      </c>
      <c r="C365" s="53" t="s">
        <v>1861</v>
      </c>
      <c r="D365" s="54">
        <v>1481935</v>
      </c>
      <c r="E365" s="53">
        <v>2.9</v>
      </c>
      <c r="F365" s="53">
        <v>1.1000000000000001</v>
      </c>
      <c r="G365" s="53">
        <v>3.1</v>
      </c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2.75">
      <c r="A366" s="52">
        <v>365</v>
      </c>
      <c r="B366" s="52" t="s">
        <v>1862</v>
      </c>
      <c r="C366" s="53" t="s">
        <v>1863</v>
      </c>
      <c r="D366" s="54">
        <v>1179359</v>
      </c>
      <c r="E366" s="53">
        <v>4.7</v>
      </c>
      <c r="F366" s="53">
        <v>2.5</v>
      </c>
      <c r="G366" s="53">
        <v>0.1</v>
      </c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2.75">
      <c r="A367" s="52">
        <v>366</v>
      </c>
      <c r="B367" s="52" t="s">
        <v>1864</v>
      </c>
      <c r="C367" s="53" t="s">
        <v>1104</v>
      </c>
      <c r="D367" s="54">
        <v>398337</v>
      </c>
      <c r="E367" s="53">
        <v>2.7</v>
      </c>
      <c r="F367" s="53">
        <v>2.8</v>
      </c>
      <c r="G367" s="53">
        <v>1.6</v>
      </c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25.5">
      <c r="A368" s="52">
        <v>367</v>
      </c>
      <c r="B368" s="52" t="s">
        <v>1865</v>
      </c>
      <c r="C368" s="53" t="s">
        <v>1047</v>
      </c>
      <c r="D368" s="54">
        <v>518416</v>
      </c>
      <c r="E368" s="53">
        <v>2.2000000000000002</v>
      </c>
      <c r="F368" s="53">
        <v>2.2000000000000002</v>
      </c>
      <c r="G368" s="53">
        <v>2.7</v>
      </c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2.75">
      <c r="A369" s="52">
        <v>368</v>
      </c>
      <c r="B369" s="52" t="s">
        <v>1866</v>
      </c>
      <c r="C369" s="53" t="s">
        <v>1001</v>
      </c>
      <c r="D369" s="54">
        <v>900630</v>
      </c>
      <c r="E369" s="53">
        <v>3.7</v>
      </c>
      <c r="F369" s="53">
        <v>1.6</v>
      </c>
      <c r="G369" s="53">
        <v>1.8</v>
      </c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25.5">
      <c r="A370" s="52">
        <v>369</v>
      </c>
      <c r="B370" s="52" t="s">
        <v>1867</v>
      </c>
      <c r="C370" s="53" t="s">
        <v>1093</v>
      </c>
      <c r="D370" s="54">
        <v>294136</v>
      </c>
      <c r="E370" s="53">
        <v>2.2999999999999998</v>
      </c>
      <c r="F370" s="53">
        <v>1.7</v>
      </c>
      <c r="G370" s="53">
        <v>3.2</v>
      </c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2.75">
      <c r="A371" s="52">
        <v>370</v>
      </c>
      <c r="B371" s="52" t="s">
        <v>381</v>
      </c>
      <c r="C371" s="53" t="s">
        <v>1104</v>
      </c>
      <c r="D371" s="54">
        <v>729882</v>
      </c>
      <c r="E371" s="53">
        <v>3</v>
      </c>
      <c r="F371" s="53">
        <v>2.7</v>
      </c>
      <c r="G371" s="53">
        <v>1.5</v>
      </c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51">
      <c r="A372" s="52">
        <v>371</v>
      </c>
      <c r="B372" s="52" t="s">
        <v>1868</v>
      </c>
      <c r="C372" s="53" t="s">
        <v>1251</v>
      </c>
      <c r="D372" s="54">
        <v>910623</v>
      </c>
      <c r="E372" s="53">
        <v>2.9</v>
      </c>
      <c r="F372" s="53">
        <v>0.9</v>
      </c>
      <c r="G372" s="53">
        <v>3.3</v>
      </c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2.75">
      <c r="A373" s="52">
        <v>372</v>
      </c>
      <c r="B373" s="52" t="s">
        <v>1869</v>
      </c>
      <c r="C373" s="53" t="s">
        <v>1303</v>
      </c>
      <c r="D373" s="54">
        <v>660231</v>
      </c>
      <c r="E373" s="53">
        <v>2.6</v>
      </c>
      <c r="F373" s="53">
        <v>2.2000000000000002</v>
      </c>
      <c r="G373" s="53">
        <v>2.2999999999999998</v>
      </c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2.75">
      <c r="A374" s="52">
        <v>373</v>
      </c>
      <c r="B374" s="52" t="s">
        <v>1870</v>
      </c>
      <c r="C374" s="53" t="s">
        <v>1082</v>
      </c>
      <c r="D374" s="54">
        <v>394776</v>
      </c>
      <c r="E374" s="53">
        <v>2.8</v>
      </c>
      <c r="F374" s="53">
        <v>2.7</v>
      </c>
      <c r="G374" s="53">
        <v>1.8</v>
      </c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2.75">
      <c r="A375" s="52">
        <v>374</v>
      </c>
      <c r="B375" s="52" t="s">
        <v>1871</v>
      </c>
      <c r="C375" s="53" t="s">
        <v>1737</v>
      </c>
      <c r="D375" s="54">
        <v>1056425</v>
      </c>
      <c r="E375" s="53">
        <v>4.0999999999999996</v>
      </c>
      <c r="F375" s="53">
        <v>1</v>
      </c>
      <c r="G375" s="53">
        <v>2.2000000000000002</v>
      </c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25.5">
      <c r="A376" s="52">
        <v>375</v>
      </c>
      <c r="B376" s="52" t="s">
        <v>1872</v>
      </c>
      <c r="C376" s="53" t="s">
        <v>1251</v>
      </c>
      <c r="D376" s="54">
        <v>365477</v>
      </c>
      <c r="E376" s="53">
        <v>2.6</v>
      </c>
      <c r="F376" s="53">
        <v>2.7</v>
      </c>
      <c r="G376" s="53">
        <v>1.8</v>
      </c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2.75">
      <c r="A377" s="52">
        <v>376</v>
      </c>
      <c r="B377" s="52" t="s">
        <v>1873</v>
      </c>
      <c r="C377" s="53" t="s">
        <v>1221</v>
      </c>
      <c r="D377" s="54">
        <v>646860</v>
      </c>
      <c r="E377" s="53">
        <v>2.8</v>
      </c>
      <c r="F377" s="53">
        <v>3.3</v>
      </c>
      <c r="G377" s="53">
        <v>0.7</v>
      </c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25.5">
      <c r="A378" s="52">
        <v>377</v>
      </c>
      <c r="B378" s="52" t="s">
        <v>1874</v>
      </c>
      <c r="C378" s="53" t="s">
        <v>1047</v>
      </c>
      <c r="D378" s="54">
        <v>362598</v>
      </c>
      <c r="E378" s="53">
        <v>2.1</v>
      </c>
      <c r="F378" s="53">
        <v>3</v>
      </c>
      <c r="G378" s="53">
        <v>1.9</v>
      </c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2.75">
      <c r="A379" s="52">
        <v>378</v>
      </c>
      <c r="B379" s="52" t="s">
        <v>1875</v>
      </c>
      <c r="C379" s="53" t="s">
        <v>1876</v>
      </c>
      <c r="D379" s="54">
        <v>169906</v>
      </c>
      <c r="E379" s="53">
        <v>1.2</v>
      </c>
      <c r="F379" s="53">
        <v>2</v>
      </c>
      <c r="G379" s="53">
        <v>3.6</v>
      </c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2.75">
      <c r="A380" s="52">
        <v>379</v>
      </c>
      <c r="B380" s="52" t="s">
        <v>1877</v>
      </c>
      <c r="C380" s="53" t="s">
        <v>1047</v>
      </c>
      <c r="D380" s="54">
        <v>539176</v>
      </c>
      <c r="E380" s="53">
        <v>2.9</v>
      </c>
      <c r="F380" s="53">
        <v>1.7</v>
      </c>
      <c r="G380" s="53">
        <v>2.5</v>
      </c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2.75">
      <c r="A381" s="52">
        <v>380</v>
      </c>
      <c r="B381" s="52" t="s">
        <v>1878</v>
      </c>
      <c r="C381" s="53" t="s">
        <v>1082</v>
      </c>
      <c r="D381" s="54">
        <v>511400</v>
      </c>
      <c r="E381" s="53">
        <v>2.9</v>
      </c>
      <c r="F381" s="53">
        <v>2.8</v>
      </c>
      <c r="G381" s="53">
        <v>1.2</v>
      </c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25.5">
      <c r="A382" s="52">
        <v>381</v>
      </c>
      <c r="B382" s="52" t="s">
        <v>1879</v>
      </c>
      <c r="C382" s="53" t="s">
        <v>1104</v>
      </c>
      <c r="D382" s="54">
        <v>1126784</v>
      </c>
      <c r="E382" s="53">
        <v>3.8</v>
      </c>
      <c r="F382" s="53">
        <v>2.2000000000000002</v>
      </c>
      <c r="G382" s="53">
        <v>0.9</v>
      </c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38.25">
      <c r="A383" s="52">
        <v>382</v>
      </c>
      <c r="B383" s="52" t="s">
        <v>1880</v>
      </c>
      <c r="C383" s="53" t="s">
        <v>1059</v>
      </c>
      <c r="D383" s="54">
        <v>477451</v>
      </c>
      <c r="E383" s="53">
        <v>2.7</v>
      </c>
      <c r="F383" s="53">
        <v>3.3</v>
      </c>
      <c r="G383" s="53">
        <v>0.8</v>
      </c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2.75">
      <c r="A384" s="52">
        <v>383</v>
      </c>
      <c r="B384" s="52" t="s">
        <v>1881</v>
      </c>
      <c r="C384" s="53" t="s">
        <v>1203</v>
      </c>
      <c r="D384" s="54">
        <v>781164</v>
      </c>
      <c r="E384" s="53">
        <v>3.2</v>
      </c>
      <c r="F384" s="53">
        <v>3</v>
      </c>
      <c r="G384" s="53">
        <v>0.7</v>
      </c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2.75">
      <c r="A385" s="52">
        <v>384</v>
      </c>
      <c r="B385" s="52" t="s">
        <v>1882</v>
      </c>
      <c r="C385" s="53" t="s">
        <v>1032</v>
      </c>
      <c r="D385" s="54">
        <v>3050515</v>
      </c>
      <c r="E385" s="53">
        <v>3.3</v>
      </c>
      <c r="F385" s="53">
        <v>1.9</v>
      </c>
      <c r="G385" s="53">
        <v>1.7</v>
      </c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2.75">
      <c r="A386" s="52">
        <v>385</v>
      </c>
      <c r="B386" s="52" t="s">
        <v>1883</v>
      </c>
      <c r="C386" s="53" t="s">
        <v>1001</v>
      </c>
      <c r="D386" s="54">
        <v>642428</v>
      </c>
      <c r="E386" s="53">
        <v>3.2</v>
      </c>
      <c r="F386" s="53">
        <v>3.3</v>
      </c>
      <c r="G386" s="53">
        <v>0.5</v>
      </c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2.75">
      <c r="A387" s="52">
        <v>386</v>
      </c>
      <c r="B387" s="52" t="s">
        <v>1884</v>
      </c>
      <c r="C387" s="53" t="s">
        <v>1032</v>
      </c>
      <c r="D387" s="54">
        <v>524823</v>
      </c>
      <c r="E387" s="53">
        <v>2.9</v>
      </c>
      <c r="F387" s="53">
        <v>2.8</v>
      </c>
      <c r="G387" s="53">
        <v>1.2</v>
      </c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2.75">
      <c r="A388" s="52">
        <v>387</v>
      </c>
      <c r="B388" s="52" t="s">
        <v>1885</v>
      </c>
      <c r="C388" s="53" t="s">
        <v>1303</v>
      </c>
      <c r="D388" s="54">
        <v>403801</v>
      </c>
      <c r="E388" s="53">
        <v>1.7</v>
      </c>
      <c r="F388" s="53">
        <v>1.5</v>
      </c>
      <c r="G388" s="53">
        <v>3.6</v>
      </c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2.75">
      <c r="A389" s="52">
        <v>388</v>
      </c>
      <c r="B389" s="52" t="s">
        <v>1886</v>
      </c>
      <c r="C389" s="53" t="s">
        <v>1047</v>
      </c>
      <c r="D389" s="54">
        <v>405692</v>
      </c>
      <c r="E389" s="53">
        <v>2.5</v>
      </c>
      <c r="F389" s="53">
        <v>2.5</v>
      </c>
      <c r="G389" s="53">
        <v>1.8</v>
      </c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2.75">
      <c r="A390" s="52">
        <v>389</v>
      </c>
      <c r="B390" s="52" t="s">
        <v>1887</v>
      </c>
      <c r="C390" s="53" t="s">
        <v>1034</v>
      </c>
      <c r="D390" s="54">
        <v>536408</v>
      </c>
      <c r="E390" s="53">
        <v>2.5</v>
      </c>
      <c r="F390" s="53">
        <v>2.6</v>
      </c>
      <c r="G390" s="53">
        <v>1.8</v>
      </c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2.75">
      <c r="A391" s="52">
        <v>390</v>
      </c>
      <c r="B391" s="52" t="s">
        <v>1888</v>
      </c>
      <c r="C391" s="53" t="s">
        <v>1169</v>
      </c>
      <c r="D391" s="54">
        <v>273582</v>
      </c>
      <c r="E391" s="53">
        <v>1.6</v>
      </c>
      <c r="F391" s="53">
        <v>2.2000000000000002</v>
      </c>
      <c r="G391" s="53">
        <v>3</v>
      </c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25.5">
      <c r="A392" s="52">
        <v>391</v>
      </c>
      <c r="B392" s="52" t="s">
        <v>1889</v>
      </c>
      <c r="C392" s="53" t="s">
        <v>1703</v>
      </c>
      <c r="D392" s="54">
        <v>1351552</v>
      </c>
      <c r="E392" s="53">
        <v>3.3</v>
      </c>
      <c r="F392" s="53">
        <v>1.8</v>
      </c>
      <c r="G392" s="53">
        <v>1.9</v>
      </c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2.75">
      <c r="A393" s="52">
        <v>392</v>
      </c>
      <c r="B393" s="52" t="s">
        <v>1890</v>
      </c>
      <c r="C393" s="53" t="s">
        <v>1251</v>
      </c>
      <c r="D393" s="54">
        <v>189749</v>
      </c>
      <c r="E393" s="53">
        <v>1.4</v>
      </c>
      <c r="F393" s="53">
        <v>3.2</v>
      </c>
      <c r="G393" s="53">
        <v>2.2000000000000002</v>
      </c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2.75">
      <c r="A394" s="52">
        <v>393</v>
      </c>
      <c r="B394" s="52" t="s">
        <v>1891</v>
      </c>
      <c r="C394" s="53" t="s">
        <v>1221</v>
      </c>
      <c r="D394" s="54">
        <v>1755859</v>
      </c>
      <c r="E394" s="53">
        <v>3.3</v>
      </c>
      <c r="F394" s="53">
        <v>3.1</v>
      </c>
      <c r="G394" s="53">
        <v>0.4</v>
      </c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2.75">
      <c r="A395" s="52">
        <v>394</v>
      </c>
      <c r="B395" s="52" t="s">
        <v>1892</v>
      </c>
      <c r="C395" s="53" t="s">
        <v>1686</v>
      </c>
      <c r="D395" s="54">
        <v>650612</v>
      </c>
      <c r="E395" s="53">
        <v>3.2</v>
      </c>
      <c r="F395" s="53">
        <v>1.7</v>
      </c>
      <c r="G395" s="53">
        <v>1.9</v>
      </c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2.75">
      <c r="A396" s="52">
        <v>395</v>
      </c>
      <c r="B396" s="52" t="s">
        <v>1893</v>
      </c>
      <c r="C396" s="53" t="s">
        <v>1093</v>
      </c>
      <c r="D396" s="54">
        <v>811965</v>
      </c>
      <c r="E396" s="53">
        <v>3.7</v>
      </c>
      <c r="F396" s="53">
        <v>1.5</v>
      </c>
      <c r="G396" s="53">
        <v>1.7</v>
      </c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25.5">
      <c r="A397" s="52">
        <v>396</v>
      </c>
      <c r="B397" s="52" t="s">
        <v>1894</v>
      </c>
      <c r="C397" s="53" t="s">
        <v>1123</v>
      </c>
      <c r="D397" s="54">
        <v>592743</v>
      </c>
      <c r="E397" s="53">
        <v>3.6</v>
      </c>
      <c r="F397" s="53">
        <v>2.2999999999999998</v>
      </c>
      <c r="G397" s="53">
        <v>1.1000000000000001</v>
      </c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2.75">
      <c r="A398" s="52">
        <v>397</v>
      </c>
      <c r="B398" s="52" t="s">
        <v>1895</v>
      </c>
      <c r="C398" s="53" t="s">
        <v>1169</v>
      </c>
      <c r="D398" s="54">
        <v>394849</v>
      </c>
      <c r="E398" s="53">
        <v>2.4</v>
      </c>
      <c r="F398" s="53">
        <v>3.3</v>
      </c>
      <c r="G398" s="53">
        <v>1.3</v>
      </c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25.5">
      <c r="A399" s="52">
        <v>398</v>
      </c>
      <c r="B399" s="52" t="s">
        <v>1896</v>
      </c>
      <c r="C399" s="53" t="s">
        <v>1897</v>
      </c>
      <c r="D399" s="54">
        <v>925524</v>
      </c>
      <c r="E399" s="53">
        <v>3.8</v>
      </c>
      <c r="F399" s="53">
        <v>1.6</v>
      </c>
      <c r="G399" s="53">
        <v>1.7</v>
      </c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2.75">
      <c r="A400" s="52">
        <v>399</v>
      </c>
      <c r="B400" s="52" t="s">
        <v>1898</v>
      </c>
      <c r="C400" s="53" t="s">
        <v>1899</v>
      </c>
      <c r="D400" s="54">
        <v>113640</v>
      </c>
      <c r="E400" s="53">
        <v>1.2</v>
      </c>
      <c r="F400" s="53">
        <v>3.2</v>
      </c>
      <c r="G400" s="53">
        <v>2.6</v>
      </c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25.5">
      <c r="A401" s="52">
        <v>400</v>
      </c>
      <c r="B401" s="52" t="s">
        <v>1900</v>
      </c>
      <c r="C401" s="53" t="s">
        <v>1198</v>
      </c>
      <c r="D401" s="54">
        <v>329496</v>
      </c>
      <c r="E401" s="53">
        <v>2.1</v>
      </c>
      <c r="F401" s="53">
        <v>3.2</v>
      </c>
      <c r="G401" s="53">
        <v>1.4</v>
      </c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2.75">
      <c r="A402" s="52">
        <v>401</v>
      </c>
      <c r="B402" s="52" t="s">
        <v>1901</v>
      </c>
      <c r="C402" s="53" t="s">
        <v>1001</v>
      </c>
      <c r="D402" s="54">
        <v>377117</v>
      </c>
      <c r="E402" s="53">
        <v>2.7</v>
      </c>
      <c r="F402" s="53">
        <v>1.8</v>
      </c>
      <c r="G402" s="53">
        <v>2.4</v>
      </c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25.5">
      <c r="A403" s="52">
        <v>402</v>
      </c>
      <c r="B403" s="52" t="s">
        <v>1902</v>
      </c>
      <c r="C403" s="53" t="s">
        <v>1006</v>
      </c>
      <c r="D403" s="54">
        <v>813418</v>
      </c>
      <c r="E403" s="53">
        <v>2.4</v>
      </c>
      <c r="F403" s="53">
        <v>1.2</v>
      </c>
      <c r="G403" s="53">
        <v>3.2</v>
      </c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25.5">
      <c r="A404" s="52">
        <v>403</v>
      </c>
      <c r="B404" s="52" t="s">
        <v>1903</v>
      </c>
      <c r="C404" s="53" t="s">
        <v>1382</v>
      </c>
      <c r="D404" s="54">
        <v>744785</v>
      </c>
      <c r="E404" s="53">
        <v>3.3</v>
      </c>
      <c r="F404" s="53">
        <v>2.7</v>
      </c>
      <c r="G404" s="53">
        <v>0.9</v>
      </c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25.5">
      <c r="A405" s="52">
        <v>404</v>
      </c>
      <c r="B405" s="52" t="s">
        <v>1904</v>
      </c>
      <c r="C405" s="53" t="s">
        <v>1198</v>
      </c>
      <c r="D405" s="54">
        <v>294337</v>
      </c>
      <c r="E405" s="53">
        <v>2.1</v>
      </c>
      <c r="F405" s="53">
        <v>1.5</v>
      </c>
      <c r="G405" s="53">
        <v>3.3</v>
      </c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2.75">
      <c r="A406" s="52">
        <v>405</v>
      </c>
      <c r="B406" s="52" t="s">
        <v>1905</v>
      </c>
      <c r="C406" s="53" t="s">
        <v>1026</v>
      </c>
      <c r="D406" s="54">
        <v>931392</v>
      </c>
      <c r="E406" s="53">
        <v>3.4</v>
      </c>
      <c r="F406" s="53">
        <v>2</v>
      </c>
      <c r="G406" s="53">
        <v>1.5</v>
      </c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25.5">
      <c r="A407" s="52">
        <v>406</v>
      </c>
      <c r="B407" s="52" t="s">
        <v>1906</v>
      </c>
      <c r="C407" s="53" t="s">
        <v>1104</v>
      </c>
      <c r="D407" s="54">
        <v>845046</v>
      </c>
      <c r="E407" s="53">
        <v>2.2000000000000002</v>
      </c>
      <c r="F407" s="53">
        <v>1.6</v>
      </c>
      <c r="G407" s="53">
        <v>2.9</v>
      </c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25.5">
      <c r="A408" s="52">
        <v>407</v>
      </c>
      <c r="B408" s="52" t="s">
        <v>1907</v>
      </c>
      <c r="C408" s="53" t="s">
        <v>1047</v>
      </c>
      <c r="D408" s="54">
        <v>278075</v>
      </c>
      <c r="E408" s="53">
        <v>2.1</v>
      </c>
      <c r="F408" s="53">
        <v>1.7</v>
      </c>
      <c r="G408" s="53">
        <v>3</v>
      </c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2.75">
      <c r="A409" s="52">
        <v>408</v>
      </c>
      <c r="B409" s="52" t="s">
        <v>1908</v>
      </c>
      <c r="C409" s="53" t="s">
        <v>1104</v>
      </c>
      <c r="D409" s="54">
        <v>456691</v>
      </c>
      <c r="E409" s="53">
        <v>2.8</v>
      </c>
      <c r="F409" s="53">
        <v>0.5</v>
      </c>
      <c r="G409" s="53">
        <v>3.6</v>
      </c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25.5">
      <c r="A410" s="52">
        <v>409</v>
      </c>
      <c r="B410" s="52" t="s">
        <v>1909</v>
      </c>
      <c r="C410" s="53" t="s">
        <v>1405</v>
      </c>
      <c r="D410" s="54">
        <v>2460769</v>
      </c>
      <c r="E410" s="53">
        <v>3.1</v>
      </c>
      <c r="F410" s="53">
        <v>3.3</v>
      </c>
      <c r="G410" s="53">
        <v>0.4</v>
      </c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2.75">
      <c r="A411" s="52">
        <v>410</v>
      </c>
      <c r="B411" s="52" t="s">
        <v>1910</v>
      </c>
      <c r="C411" s="53" t="s">
        <v>1001</v>
      </c>
      <c r="D411" s="54">
        <v>247146</v>
      </c>
      <c r="E411" s="53">
        <v>2</v>
      </c>
      <c r="F411" s="53">
        <v>2.8</v>
      </c>
      <c r="G411" s="53">
        <v>2.2000000000000002</v>
      </c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2.75">
      <c r="A412" s="52">
        <v>411</v>
      </c>
      <c r="B412" s="52" t="s">
        <v>1911</v>
      </c>
      <c r="C412" s="53" t="s">
        <v>1046</v>
      </c>
      <c r="D412" s="54">
        <v>523633</v>
      </c>
      <c r="E412" s="53">
        <v>2.8</v>
      </c>
      <c r="F412" s="53">
        <v>2.2999999999999998</v>
      </c>
      <c r="G412" s="53">
        <v>1.8</v>
      </c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25.5">
      <c r="A413" s="52">
        <v>412</v>
      </c>
      <c r="B413" s="52" t="s">
        <v>129</v>
      </c>
      <c r="C413" s="53" t="s">
        <v>1034</v>
      </c>
      <c r="D413" s="54">
        <v>1358995</v>
      </c>
      <c r="E413" s="53">
        <v>3.8</v>
      </c>
      <c r="F413" s="53">
        <v>1.6</v>
      </c>
      <c r="G413" s="53">
        <v>1.4</v>
      </c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25.5">
      <c r="A414" s="52">
        <v>413</v>
      </c>
      <c r="B414" s="52" t="s">
        <v>1912</v>
      </c>
      <c r="C414" s="53" t="s">
        <v>1251</v>
      </c>
      <c r="D414" s="54">
        <v>664580</v>
      </c>
      <c r="E414" s="53">
        <v>2.7</v>
      </c>
      <c r="F414" s="53">
        <v>2.4</v>
      </c>
      <c r="G414" s="53">
        <v>1.8</v>
      </c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2.75">
      <c r="A415" s="52">
        <v>414</v>
      </c>
      <c r="B415" s="52" t="s">
        <v>1913</v>
      </c>
      <c r="C415" s="53" t="s">
        <v>1104</v>
      </c>
      <c r="D415" s="54">
        <v>1275544</v>
      </c>
      <c r="E415" s="53">
        <v>2.8</v>
      </c>
      <c r="F415" s="53">
        <v>1.1000000000000001</v>
      </c>
      <c r="G415" s="53">
        <v>2.8</v>
      </c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2.75">
      <c r="A416" s="52">
        <v>415</v>
      </c>
      <c r="B416" s="52" t="s">
        <v>1914</v>
      </c>
      <c r="C416" s="53" t="s">
        <v>1844</v>
      </c>
      <c r="D416" s="54">
        <v>438349</v>
      </c>
      <c r="E416" s="53">
        <v>2.7</v>
      </c>
      <c r="F416" s="53">
        <v>2.6</v>
      </c>
      <c r="G416" s="53">
        <v>1.6</v>
      </c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2.75">
      <c r="A417" s="52">
        <v>416</v>
      </c>
      <c r="B417" s="52" t="s">
        <v>1915</v>
      </c>
      <c r="C417" s="53" t="s">
        <v>1032</v>
      </c>
      <c r="D417" s="54">
        <v>285238</v>
      </c>
      <c r="E417" s="53">
        <v>2</v>
      </c>
      <c r="F417" s="53">
        <v>3.2</v>
      </c>
      <c r="G417" s="53">
        <v>1.8</v>
      </c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2.75">
      <c r="A418" s="52">
        <v>417</v>
      </c>
      <c r="B418" s="52" t="s">
        <v>1916</v>
      </c>
      <c r="C418" s="53" t="s">
        <v>1443</v>
      </c>
      <c r="D418" s="54">
        <v>703531</v>
      </c>
      <c r="E418" s="53">
        <v>3.1</v>
      </c>
      <c r="F418" s="53">
        <v>1.4</v>
      </c>
      <c r="G418" s="53">
        <v>2.2999999999999998</v>
      </c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25.5">
      <c r="A419" s="52">
        <v>418</v>
      </c>
      <c r="B419" s="52" t="s">
        <v>1917</v>
      </c>
      <c r="C419" s="53" t="s">
        <v>1104</v>
      </c>
      <c r="D419" s="54">
        <v>616269</v>
      </c>
      <c r="E419" s="53">
        <v>2.9</v>
      </c>
      <c r="F419" s="53">
        <v>1.3</v>
      </c>
      <c r="G419" s="53">
        <v>2.8</v>
      </c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25.5">
      <c r="A420" s="52">
        <v>419</v>
      </c>
      <c r="B420" s="52" t="s">
        <v>1918</v>
      </c>
      <c r="C420" s="53" t="s">
        <v>1014</v>
      </c>
      <c r="D420" s="54">
        <v>369990</v>
      </c>
      <c r="E420" s="53">
        <v>2</v>
      </c>
      <c r="F420" s="53">
        <v>1.8</v>
      </c>
      <c r="G420" s="53">
        <v>3.1</v>
      </c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2.75">
      <c r="A421" s="52">
        <v>420</v>
      </c>
      <c r="B421" s="52" t="s">
        <v>1919</v>
      </c>
      <c r="C421" s="53" t="s">
        <v>1920</v>
      </c>
      <c r="D421" s="54">
        <v>314325</v>
      </c>
      <c r="E421" s="53">
        <v>1.7</v>
      </c>
      <c r="F421" s="53">
        <v>2.4</v>
      </c>
      <c r="G421" s="53">
        <v>2.7</v>
      </c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2.75">
      <c r="A422" s="52">
        <v>421</v>
      </c>
      <c r="B422" s="52" t="s">
        <v>1921</v>
      </c>
      <c r="C422" s="53" t="s">
        <v>1348</v>
      </c>
      <c r="D422" s="54">
        <v>452574</v>
      </c>
      <c r="E422" s="53">
        <v>2.8</v>
      </c>
      <c r="F422" s="53">
        <v>1.4</v>
      </c>
      <c r="G422" s="53">
        <v>2.2999999999999998</v>
      </c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2.75">
      <c r="A423" s="52">
        <v>422</v>
      </c>
      <c r="B423" s="52" t="s">
        <v>1922</v>
      </c>
      <c r="C423" s="53" t="s">
        <v>1198</v>
      </c>
      <c r="D423" s="54">
        <v>415334</v>
      </c>
      <c r="E423" s="53">
        <v>2</v>
      </c>
      <c r="F423" s="53">
        <v>3.2</v>
      </c>
      <c r="G423" s="53">
        <v>1.5</v>
      </c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2.75">
      <c r="A424" s="52">
        <v>423</v>
      </c>
      <c r="B424" s="52" t="s">
        <v>1923</v>
      </c>
      <c r="C424" s="53" t="s">
        <v>1099</v>
      </c>
      <c r="D424" s="54">
        <v>720412</v>
      </c>
      <c r="E424" s="53">
        <v>2.7</v>
      </c>
      <c r="F424" s="53">
        <v>2.7</v>
      </c>
      <c r="G424" s="53">
        <v>1.2</v>
      </c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25.5">
      <c r="A425" s="52">
        <v>424</v>
      </c>
      <c r="B425" s="52" t="s">
        <v>1924</v>
      </c>
      <c r="C425" s="53" t="s">
        <v>1405</v>
      </c>
      <c r="D425" s="54">
        <v>687843</v>
      </c>
      <c r="E425" s="53">
        <v>3.1</v>
      </c>
      <c r="F425" s="53">
        <v>1.6</v>
      </c>
      <c r="G425" s="53">
        <v>1.9</v>
      </c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25.5">
      <c r="A426" s="52">
        <v>425</v>
      </c>
      <c r="B426" s="52" t="s">
        <v>1925</v>
      </c>
      <c r="C426" s="53" t="s">
        <v>1006</v>
      </c>
      <c r="D426" s="54">
        <v>435329</v>
      </c>
      <c r="E426" s="53">
        <v>2.2000000000000002</v>
      </c>
      <c r="F426" s="53">
        <v>1.9</v>
      </c>
      <c r="G426" s="53">
        <v>2.5</v>
      </c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2.75">
      <c r="A427" s="52">
        <v>426</v>
      </c>
      <c r="B427" s="52" t="s">
        <v>1926</v>
      </c>
      <c r="C427" s="53" t="s">
        <v>1032</v>
      </c>
      <c r="D427" s="54">
        <v>532160</v>
      </c>
      <c r="E427" s="53">
        <v>2.7</v>
      </c>
      <c r="F427" s="53">
        <v>3</v>
      </c>
      <c r="G427" s="53">
        <v>1</v>
      </c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25.5">
      <c r="A428" s="52">
        <v>427</v>
      </c>
      <c r="B428" s="52" t="s">
        <v>1927</v>
      </c>
      <c r="C428" s="53" t="s">
        <v>1093</v>
      </c>
      <c r="D428" s="54">
        <v>298669</v>
      </c>
      <c r="E428" s="53">
        <v>2.2999999999999998</v>
      </c>
      <c r="F428" s="53">
        <v>1.2</v>
      </c>
      <c r="G428" s="53">
        <v>3.1</v>
      </c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2.75">
      <c r="A429" s="52">
        <v>428</v>
      </c>
      <c r="B429" s="52" t="s">
        <v>1928</v>
      </c>
      <c r="C429" s="53" t="s">
        <v>1082</v>
      </c>
      <c r="D429" s="54">
        <v>424464</v>
      </c>
      <c r="E429" s="53">
        <v>2.9</v>
      </c>
      <c r="F429" s="53">
        <v>2.4</v>
      </c>
      <c r="G429" s="53">
        <v>1.2</v>
      </c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38.25">
      <c r="A430" s="52">
        <v>429</v>
      </c>
      <c r="B430" s="52" t="s">
        <v>1929</v>
      </c>
      <c r="C430" s="53" t="s">
        <v>1104</v>
      </c>
      <c r="D430" s="54">
        <v>1540620</v>
      </c>
      <c r="E430" s="53">
        <v>3.2</v>
      </c>
      <c r="F430" s="53">
        <v>1.5</v>
      </c>
      <c r="G430" s="53">
        <v>1.9</v>
      </c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2.75">
      <c r="A431" s="52">
        <v>430</v>
      </c>
      <c r="B431" s="52" t="s">
        <v>1930</v>
      </c>
      <c r="C431" s="53" t="s">
        <v>1238</v>
      </c>
      <c r="D431" s="54">
        <v>493235</v>
      </c>
      <c r="E431" s="53">
        <v>2.8</v>
      </c>
      <c r="F431" s="53">
        <v>1.6</v>
      </c>
      <c r="G431" s="53">
        <v>2.2000000000000002</v>
      </c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25.5">
      <c r="A432" s="52">
        <v>431</v>
      </c>
      <c r="B432" s="52" t="s">
        <v>1931</v>
      </c>
      <c r="C432" s="53" t="s">
        <v>1932</v>
      </c>
      <c r="D432" s="54">
        <v>419958</v>
      </c>
      <c r="E432" s="53">
        <v>2.2999999999999998</v>
      </c>
      <c r="F432" s="53">
        <v>2</v>
      </c>
      <c r="G432" s="53">
        <v>2.2999999999999998</v>
      </c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38.25">
      <c r="A433" s="52">
        <v>432</v>
      </c>
      <c r="B433" s="52" t="s">
        <v>1933</v>
      </c>
      <c r="C433" s="53" t="s">
        <v>1198</v>
      </c>
      <c r="D433" s="54">
        <v>621119</v>
      </c>
      <c r="E433" s="53">
        <v>2.4</v>
      </c>
      <c r="F433" s="53">
        <v>2.8</v>
      </c>
      <c r="G433" s="53">
        <v>1.3</v>
      </c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2.75">
      <c r="A434" s="52">
        <v>433</v>
      </c>
      <c r="B434" s="52" t="s">
        <v>1934</v>
      </c>
      <c r="C434" s="53" t="s">
        <v>1935</v>
      </c>
      <c r="D434" s="54">
        <v>335665</v>
      </c>
      <c r="E434" s="53">
        <v>2.2999999999999998</v>
      </c>
      <c r="F434" s="53">
        <v>2.5</v>
      </c>
      <c r="G434" s="53">
        <v>1.8</v>
      </c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2.75">
      <c r="A435" s="52">
        <v>434</v>
      </c>
      <c r="B435" s="52" t="s">
        <v>1936</v>
      </c>
      <c r="C435" s="53" t="s">
        <v>1032</v>
      </c>
      <c r="D435" s="54">
        <v>406553</v>
      </c>
      <c r="E435" s="53">
        <v>2.6</v>
      </c>
      <c r="F435" s="53">
        <v>2.4</v>
      </c>
      <c r="G435" s="53">
        <v>1.5</v>
      </c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25.5">
      <c r="A436" s="52">
        <v>435</v>
      </c>
      <c r="B436" s="52" t="s">
        <v>1937</v>
      </c>
      <c r="C436" s="53" t="s">
        <v>1099</v>
      </c>
      <c r="D436" s="54">
        <v>468702</v>
      </c>
      <c r="E436" s="53">
        <v>2.5</v>
      </c>
      <c r="F436" s="53">
        <v>2.5</v>
      </c>
      <c r="G436" s="53">
        <v>1.6</v>
      </c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2.75">
      <c r="A437" s="52">
        <v>436</v>
      </c>
      <c r="B437" s="52" t="s">
        <v>1938</v>
      </c>
      <c r="C437" s="53" t="s">
        <v>1047</v>
      </c>
      <c r="D437" s="54">
        <v>520426</v>
      </c>
      <c r="E437" s="53">
        <v>2.2000000000000002</v>
      </c>
      <c r="F437" s="53">
        <v>2</v>
      </c>
      <c r="G437" s="53">
        <v>2.2999999999999998</v>
      </c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25.5">
      <c r="A438" s="52">
        <v>437</v>
      </c>
      <c r="B438" s="52" t="s">
        <v>1939</v>
      </c>
      <c r="C438" s="53" t="s">
        <v>1940</v>
      </c>
      <c r="D438" s="54">
        <v>1036135</v>
      </c>
      <c r="E438" s="53">
        <v>4.3</v>
      </c>
      <c r="F438" s="53">
        <v>0.4</v>
      </c>
      <c r="G438" s="53">
        <v>1.9</v>
      </c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2.75">
      <c r="A439" s="52">
        <v>438</v>
      </c>
      <c r="B439" s="52" t="s">
        <v>1941</v>
      </c>
      <c r="C439" s="53" t="s">
        <v>1006</v>
      </c>
      <c r="D439" s="54">
        <v>598402</v>
      </c>
      <c r="E439" s="53">
        <v>3</v>
      </c>
      <c r="F439" s="53">
        <v>0.3</v>
      </c>
      <c r="G439" s="53">
        <v>3.3</v>
      </c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2.75">
      <c r="A440" s="52">
        <v>439</v>
      </c>
      <c r="B440" s="52" t="s">
        <v>1942</v>
      </c>
      <c r="C440" s="53" t="s">
        <v>1943</v>
      </c>
      <c r="D440" s="54">
        <v>394759</v>
      </c>
      <c r="E440" s="53">
        <v>2.4</v>
      </c>
      <c r="F440" s="53">
        <v>2.4</v>
      </c>
      <c r="G440" s="53">
        <v>1.8</v>
      </c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2.75">
      <c r="A441" s="52">
        <v>440</v>
      </c>
      <c r="B441" s="52" t="s">
        <v>1944</v>
      </c>
      <c r="C441" s="53" t="s">
        <v>1104</v>
      </c>
      <c r="D441" s="54">
        <v>536198</v>
      </c>
      <c r="E441" s="53">
        <v>3.4</v>
      </c>
      <c r="F441" s="53">
        <v>1.8</v>
      </c>
      <c r="G441" s="53">
        <v>1.5</v>
      </c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2.75">
      <c r="A442" s="52">
        <v>441</v>
      </c>
      <c r="B442" s="52" t="s">
        <v>1945</v>
      </c>
      <c r="C442" s="53" t="s">
        <v>1032</v>
      </c>
      <c r="D442" s="54">
        <v>663207</v>
      </c>
      <c r="E442" s="53">
        <v>2.4</v>
      </c>
      <c r="F442" s="53">
        <v>1.5</v>
      </c>
      <c r="G442" s="53">
        <v>2.5</v>
      </c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2.75">
      <c r="A443" s="52">
        <v>442</v>
      </c>
      <c r="B443" s="52" t="s">
        <v>1946</v>
      </c>
      <c r="C443" s="53" t="s">
        <v>1711</v>
      </c>
      <c r="D443" s="54">
        <v>610307</v>
      </c>
      <c r="E443" s="53">
        <v>2.7</v>
      </c>
      <c r="F443" s="53">
        <v>2.6</v>
      </c>
      <c r="G443" s="53">
        <v>1.2</v>
      </c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2.75">
      <c r="A444" s="52">
        <v>443</v>
      </c>
      <c r="B444" s="52" t="s">
        <v>1947</v>
      </c>
      <c r="C444" s="53" t="s">
        <v>1948</v>
      </c>
      <c r="D444" s="54">
        <v>160548</v>
      </c>
      <c r="E444" s="53">
        <v>1.2</v>
      </c>
      <c r="F444" s="53">
        <v>1.5</v>
      </c>
      <c r="G444" s="53">
        <v>3.8</v>
      </c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2.75">
      <c r="A445" s="52">
        <v>444</v>
      </c>
      <c r="B445" s="52" t="s">
        <v>1949</v>
      </c>
      <c r="C445" s="53" t="s">
        <v>1710</v>
      </c>
      <c r="D445" s="54">
        <v>541200</v>
      </c>
      <c r="E445" s="53">
        <v>2.9</v>
      </c>
      <c r="F445" s="53">
        <v>0.9</v>
      </c>
      <c r="G445" s="53">
        <v>2.7</v>
      </c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2.75">
      <c r="A446" s="52">
        <v>445</v>
      </c>
      <c r="B446" s="52" t="s">
        <v>1950</v>
      </c>
      <c r="C446" s="53" t="s">
        <v>1169</v>
      </c>
      <c r="D446" s="54">
        <v>271223</v>
      </c>
      <c r="E446" s="53">
        <v>1.9</v>
      </c>
      <c r="F446" s="53">
        <v>3.5</v>
      </c>
      <c r="G446" s="53">
        <v>1.2</v>
      </c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25.5">
      <c r="A447" s="52">
        <v>446</v>
      </c>
      <c r="B447" s="52" t="s">
        <v>1951</v>
      </c>
      <c r="C447" s="53" t="s">
        <v>1032</v>
      </c>
      <c r="D447" s="54">
        <v>827814</v>
      </c>
      <c r="E447" s="53">
        <v>3.1</v>
      </c>
      <c r="F447" s="53">
        <v>2.1</v>
      </c>
      <c r="G447" s="53">
        <v>1.5</v>
      </c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2.75">
      <c r="A448" s="52">
        <v>447</v>
      </c>
      <c r="B448" s="52" t="s">
        <v>1952</v>
      </c>
      <c r="C448" s="53" t="s">
        <v>1026</v>
      </c>
      <c r="D448" s="54">
        <v>597372</v>
      </c>
      <c r="E448" s="53">
        <v>2.8</v>
      </c>
      <c r="F448" s="53">
        <v>3.1</v>
      </c>
      <c r="G448" s="53">
        <v>0.7</v>
      </c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2.75">
      <c r="A449" s="52">
        <v>448</v>
      </c>
      <c r="B449" s="52" t="s">
        <v>1953</v>
      </c>
      <c r="C449" s="53" t="s">
        <v>1104</v>
      </c>
      <c r="D449" s="54">
        <v>336327</v>
      </c>
      <c r="E449" s="53">
        <v>1.9</v>
      </c>
      <c r="F449" s="53">
        <v>1.1000000000000001</v>
      </c>
      <c r="G449" s="53">
        <v>3.6</v>
      </c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2.75">
      <c r="A450" s="52">
        <v>449</v>
      </c>
      <c r="B450" s="52" t="s">
        <v>1954</v>
      </c>
      <c r="C450" s="53" t="s">
        <v>1731</v>
      </c>
      <c r="D450" s="54">
        <v>558504</v>
      </c>
      <c r="E450" s="53">
        <v>2.7</v>
      </c>
      <c r="F450" s="53">
        <v>2.2000000000000002</v>
      </c>
      <c r="G450" s="53">
        <v>1.7</v>
      </c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25.5">
      <c r="A451" s="52">
        <v>450</v>
      </c>
      <c r="B451" s="52" t="s">
        <v>1955</v>
      </c>
      <c r="C451" s="53" t="s">
        <v>1251</v>
      </c>
      <c r="D451" s="54">
        <v>457376</v>
      </c>
      <c r="E451" s="53">
        <v>2.5</v>
      </c>
      <c r="F451" s="53">
        <v>0.7</v>
      </c>
      <c r="G451" s="53">
        <v>3.3</v>
      </c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38.25">
      <c r="A452" s="52">
        <v>451</v>
      </c>
      <c r="B452" s="52" t="s">
        <v>1956</v>
      </c>
      <c r="C452" s="53" t="s">
        <v>1047</v>
      </c>
      <c r="D452" s="54">
        <v>695771</v>
      </c>
      <c r="E452" s="53">
        <v>2.2000000000000002</v>
      </c>
      <c r="F452" s="53">
        <v>3.2</v>
      </c>
      <c r="G452" s="53">
        <v>1.2</v>
      </c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2.75">
      <c r="A453" s="52">
        <v>452</v>
      </c>
      <c r="B453" s="52" t="s">
        <v>1957</v>
      </c>
      <c r="C453" s="53" t="s">
        <v>1198</v>
      </c>
      <c r="D453" s="54">
        <v>299900</v>
      </c>
      <c r="E453" s="53">
        <v>2.2999999999999998</v>
      </c>
      <c r="F453" s="53">
        <v>3.3</v>
      </c>
      <c r="G453" s="53">
        <v>1</v>
      </c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2.75">
      <c r="A454" s="52">
        <v>453</v>
      </c>
      <c r="B454" s="52" t="s">
        <v>1958</v>
      </c>
      <c r="C454" s="53" t="s">
        <v>1246</v>
      </c>
      <c r="D454" s="54">
        <v>652271</v>
      </c>
      <c r="E454" s="53">
        <v>3</v>
      </c>
      <c r="F454" s="53">
        <v>3</v>
      </c>
      <c r="G454" s="53">
        <v>0.5</v>
      </c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25.5">
      <c r="A455" s="52">
        <v>454</v>
      </c>
      <c r="B455" s="52" t="s">
        <v>1959</v>
      </c>
      <c r="C455" s="53" t="s">
        <v>1032</v>
      </c>
      <c r="D455" s="54">
        <v>550759</v>
      </c>
      <c r="E455" s="53">
        <v>3.4</v>
      </c>
      <c r="F455" s="53">
        <v>0.9</v>
      </c>
      <c r="G455" s="53">
        <v>2.2999999999999998</v>
      </c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2.75">
      <c r="A456" s="52">
        <v>455</v>
      </c>
      <c r="B456" s="52" t="s">
        <v>1960</v>
      </c>
      <c r="C456" s="53" t="s">
        <v>1388</v>
      </c>
      <c r="D456" s="54">
        <v>680716</v>
      </c>
      <c r="E456" s="53">
        <v>3</v>
      </c>
      <c r="F456" s="53">
        <v>0.8</v>
      </c>
      <c r="G456" s="53">
        <v>2.8</v>
      </c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2.75">
      <c r="A457" s="52">
        <v>456</v>
      </c>
      <c r="B457" s="52" t="s">
        <v>1961</v>
      </c>
      <c r="C457" s="53" t="s">
        <v>1760</v>
      </c>
      <c r="D457" s="54">
        <v>328670</v>
      </c>
      <c r="E457" s="53">
        <v>1.9</v>
      </c>
      <c r="F457" s="53">
        <v>2.2999999999999998</v>
      </c>
      <c r="G457" s="53">
        <v>2.2999999999999998</v>
      </c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25.5">
      <c r="A458" s="52">
        <v>457</v>
      </c>
      <c r="B458" s="52" t="s">
        <v>1962</v>
      </c>
      <c r="C458" s="53" t="s">
        <v>1963</v>
      </c>
      <c r="D458" s="54">
        <v>357702</v>
      </c>
      <c r="E458" s="53">
        <v>2.5</v>
      </c>
      <c r="F458" s="53">
        <v>1.7</v>
      </c>
      <c r="G458" s="53">
        <v>2.5</v>
      </c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2.75">
      <c r="A459" s="52">
        <v>458</v>
      </c>
      <c r="B459" s="52" t="s">
        <v>1964</v>
      </c>
      <c r="C459" s="53" t="s">
        <v>1737</v>
      </c>
      <c r="D459" s="54">
        <v>147985</v>
      </c>
      <c r="E459" s="53">
        <v>1.4</v>
      </c>
      <c r="F459" s="53">
        <v>2.1</v>
      </c>
      <c r="G459" s="53">
        <v>3.2</v>
      </c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2.75">
      <c r="A460" s="52">
        <v>459</v>
      </c>
      <c r="B460" s="52" t="s">
        <v>1965</v>
      </c>
      <c r="C460" s="53" t="s">
        <v>1006</v>
      </c>
      <c r="D460" s="54">
        <v>942168</v>
      </c>
      <c r="E460" s="53">
        <v>2.9</v>
      </c>
      <c r="F460" s="53">
        <v>3.2</v>
      </c>
      <c r="G460" s="53">
        <v>0.6</v>
      </c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2.75">
      <c r="A461" s="52">
        <v>460</v>
      </c>
      <c r="B461" s="52" t="s">
        <v>1966</v>
      </c>
      <c r="C461" s="53" t="s">
        <v>1001</v>
      </c>
      <c r="D461" s="54">
        <v>394596</v>
      </c>
      <c r="E461" s="53">
        <v>2.5</v>
      </c>
      <c r="F461" s="53">
        <v>3.3</v>
      </c>
      <c r="G461" s="53">
        <v>0.7</v>
      </c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25.5">
      <c r="A462" s="52">
        <v>461</v>
      </c>
      <c r="B462" s="52" t="s">
        <v>1967</v>
      </c>
      <c r="C462" s="53" t="s">
        <v>1047</v>
      </c>
      <c r="D462" s="54">
        <v>451229</v>
      </c>
      <c r="E462" s="53">
        <v>2.5</v>
      </c>
      <c r="F462" s="53">
        <v>2.2999999999999998</v>
      </c>
      <c r="G462" s="53">
        <v>1.7</v>
      </c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2.75">
      <c r="A463" s="52">
        <v>462</v>
      </c>
      <c r="B463" s="52" t="s">
        <v>1968</v>
      </c>
      <c r="C463" s="53" t="s">
        <v>1737</v>
      </c>
      <c r="D463" s="54">
        <v>662369</v>
      </c>
      <c r="E463" s="53">
        <v>3.1</v>
      </c>
      <c r="F463" s="53">
        <v>2.7</v>
      </c>
      <c r="G463" s="53">
        <v>0.9</v>
      </c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38.25">
      <c r="A464" s="52">
        <v>463</v>
      </c>
      <c r="B464" s="52" t="s">
        <v>1969</v>
      </c>
      <c r="C464" s="53" t="s">
        <v>1109</v>
      </c>
      <c r="D464" s="54">
        <v>484179</v>
      </c>
      <c r="E464" s="53">
        <v>2.8</v>
      </c>
      <c r="F464" s="53">
        <v>2.5</v>
      </c>
      <c r="G464" s="53">
        <v>1.4</v>
      </c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25.5">
      <c r="A465" s="52">
        <v>464</v>
      </c>
      <c r="B465" s="52" t="s">
        <v>1970</v>
      </c>
      <c r="C465" s="53" t="s">
        <v>1006</v>
      </c>
      <c r="D465" s="54">
        <v>940081</v>
      </c>
      <c r="E465" s="53">
        <v>2.7</v>
      </c>
      <c r="F465" s="53">
        <v>2.2999999999999998</v>
      </c>
      <c r="G465" s="53">
        <v>1.6</v>
      </c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2.75">
      <c r="A466" s="52">
        <v>465</v>
      </c>
      <c r="B466" s="52" t="s">
        <v>1971</v>
      </c>
      <c r="C466" s="53" t="s">
        <v>1496</v>
      </c>
      <c r="D466" s="54">
        <v>365767</v>
      </c>
      <c r="E466" s="53">
        <v>2.4</v>
      </c>
      <c r="F466" s="53">
        <v>2.6</v>
      </c>
      <c r="G466" s="53">
        <v>1.7</v>
      </c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2.75">
      <c r="A467" s="52">
        <v>466</v>
      </c>
      <c r="B467" s="52" t="s">
        <v>1972</v>
      </c>
      <c r="C467" s="53" t="s">
        <v>1032</v>
      </c>
      <c r="D467" s="54">
        <v>362254</v>
      </c>
      <c r="E467" s="53">
        <v>2.2000000000000002</v>
      </c>
      <c r="F467" s="53">
        <v>2.5</v>
      </c>
      <c r="G467" s="53">
        <v>2</v>
      </c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2.75">
      <c r="A468" s="52">
        <v>467</v>
      </c>
      <c r="B468" s="52" t="s">
        <v>1973</v>
      </c>
      <c r="C468" s="53" t="s">
        <v>1348</v>
      </c>
      <c r="D468" s="54">
        <v>730366</v>
      </c>
      <c r="E468" s="53">
        <v>3.2</v>
      </c>
      <c r="F468" s="53">
        <v>1.7</v>
      </c>
      <c r="G468" s="53">
        <v>1.7</v>
      </c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25.5">
      <c r="A469" s="52">
        <v>468</v>
      </c>
      <c r="B469" s="52" t="s">
        <v>1974</v>
      </c>
      <c r="C469" s="53" t="s">
        <v>1014</v>
      </c>
      <c r="D469" s="54">
        <v>364759</v>
      </c>
      <c r="E469" s="53">
        <v>2.1</v>
      </c>
      <c r="F469" s="53">
        <v>1.7</v>
      </c>
      <c r="G469" s="53">
        <v>2.9</v>
      </c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2.75">
      <c r="A470" s="52">
        <v>469</v>
      </c>
      <c r="B470" s="52" t="s">
        <v>1975</v>
      </c>
      <c r="C470" s="53" t="s">
        <v>1104</v>
      </c>
      <c r="D470" s="54">
        <v>383168</v>
      </c>
      <c r="E470" s="53">
        <v>2.5</v>
      </c>
      <c r="F470" s="53">
        <v>2.9</v>
      </c>
      <c r="G470" s="53">
        <v>1.3</v>
      </c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25.5">
      <c r="A471" s="52">
        <v>470</v>
      </c>
      <c r="B471" s="52" t="s">
        <v>1976</v>
      </c>
      <c r="C471" s="53" t="s">
        <v>1093</v>
      </c>
      <c r="D471" s="54">
        <v>422507</v>
      </c>
      <c r="E471" s="53">
        <v>2.6</v>
      </c>
      <c r="F471" s="53">
        <v>2.5</v>
      </c>
      <c r="G471" s="53">
        <v>1.5</v>
      </c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38.25">
      <c r="A472" s="52">
        <v>471</v>
      </c>
      <c r="B472" s="52" t="s">
        <v>1977</v>
      </c>
      <c r="C472" s="53" t="s">
        <v>1093</v>
      </c>
      <c r="D472" s="54">
        <v>926600</v>
      </c>
      <c r="E472" s="53">
        <v>3.2</v>
      </c>
      <c r="F472" s="53">
        <v>0.8</v>
      </c>
      <c r="G472" s="53">
        <v>2.6</v>
      </c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2.75">
      <c r="A473" s="52">
        <v>472</v>
      </c>
      <c r="B473" s="52" t="s">
        <v>1978</v>
      </c>
      <c r="C473" s="53" t="s">
        <v>1203</v>
      </c>
      <c r="D473" s="54">
        <v>421637</v>
      </c>
      <c r="E473" s="53">
        <v>2.6</v>
      </c>
      <c r="F473" s="53">
        <v>3.3</v>
      </c>
      <c r="G473" s="53">
        <v>0.5</v>
      </c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2.75">
      <c r="A474" s="52">
        <v>473</v>
      </c>
      <c r="B474" s="52" t="s">
        <v>1979</v>
      </c>
      <c r="C474" s="53" t="s">
        <v>1198</v>
      </c>
      <c r="D474" s="54">
        <v>523182</v>
      </c>
      <c r="E474" s="53">
        <v>3</v>
      </c>
      <c r="F474" s="53">
        <v>2.7</v>
      </c>
      <c r="G474" s="53">
        <v>1.1000000000000001</v>
      </c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2.75">
      <c r="A475" s="52">
        <v>474</v>
      </c>
      <c r="B475" s="52" t="s">
        <v>1980</v>
      </c>
      <c r="C475" s="53" t="s">
        <v>1169</v>
      </c>
      <c r="D475" s="54">
        <v>172734</v>
      </c>
      <c r="E475" s="53">
        <v>1.2</v>
      </c>
      <c r="F475" s="53">
        <v>4.7</v>
      </c>
      <c r="G475" s="53">
        <v>0.7</v>
      </c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2.75">
      <c r="A476" s="52">
        <v>475</v>
      </c>
      <c r="B476" s="52" t="s">
        <v>1981</v>
      </c>
      <c r="C476" s="53" t="s">
        <v>1169</v>
      </c>
      <c r="D476" s="54">
        <v>172381</v>
      </c>
      <c r="E476" s="53">
        <v>1.3</v>
      </c>
      <c r="F476" s="53">
        <v>2.1</v>
      </c>
      <c r="G476" s="53">
        <v>3.2</v>
      </c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2.75">
      <c r="A477" s="52">
        <v>476</v>
      </c>
      <c r="B477" s="52" t="s">
        <v>1982</v>
      </c>
      <c r="C477" s="53" t="s">
        <v>1032</v>
      </c>
      <c r="D477" s="54">
        <v>1738344</v>
      </c>
      <c r="E477" s="53">
        <v>4</v>
      </c>
      <c r="F477" s="53">
        <v>0.9</v>
      </c>
      <c r="G477" s="53">
        <v>1.8</v>
      </c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2.75">
      <c r="A478" s="52">
        <v>477</v>
      </c>
      <c r="B478" s="52" t="s">
        <v>1983</v>
      </c>
      <c r="C478" s="53" t="s">
        <v>1026</v>
      </c>
      <c r="D478" s="54">
        <v>443794</v>
      </c>
      <c r="E478" s="53">
        <v>3</v>
      </c>
      <c r="F478" s="53">
        <v>2.6</v>
      </c>
      <c r="G478" s="53">
        <v>1</v>
      </c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25.5">
      <c r="A479" s="52">
        <v>478</v>
      </c>
      <c r="B479" s="52" t="s">
        <v>1984</v>
      </c>
      <c r="C479" s="53" t="s">
        <v>1251</v>
      </c>
      <c r="D479" s="54">
        <v>324122</v>
      </c>
      <c r="E479" s="53">
        <v>2</v>
      </c>
      <c r="F479" s="53">
        <v>2.8</v>
      </c>
      <c r="G479" s="53">
        <v>1.7</v>
      </c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2.75">
      <c r="A480" s="52">
        <v>479</v>
      </c>
      <c r="B480" s="52" t="s">
        <v>1985</v>
      </c>
      <c r="C480" s="53" t="s">
        <v>1034</v>
      </c>
      <c r="D480" s="54">
        <v>481910</v>
      </c>
      <c r="E480" s="53">
        <v>2.9</v>
      </c>
      <c r="F480" s="53">
        <v>3.1</v>
      </c>
      <c r="G480" s="53">
        <v>0.6</v>
      </c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2.75">
      <c r="A481" s="52">
        <v>480</v>
      </c>
      <c r="B481" s="52" t="s">
        <v>1986</v>
      </c>
      <c r="C481" s="53" t="s">
        <v>1251</v>
      </c>
      <c r="D481" s="54">
        <v>390027</v>
      </c>
      <c r="E481" s="53">
        <v>2.1</v>
      </c>
      <c r="F481" s="53">
        <v>1.5</v>
      </c>
      <c r="G481" s="53">
        <v>3</v>
      </c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2.75">
      <c r="A482" s="52">
        <v>481</v>
      </c>
      <c r="B482" s="52" t="s">
        <v>1987</v>
      </c>
      <c r="C482" s="53" t="s">
        <v>1225</v>
      </c>
      <c r="D482" s="54">
        <v>585711</v>
      </c>
      <c r="E482" s="53">
        <v>3</v>
      </c>
      <c r="F482" s="53">
        <v>2</v>
      </c>
      <c r="G482" s="53">
        <v>1.5</v>
      </c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2.75">
      <c r="A483" s="52">
        <v>482</v>
      </c>
      <c r="B483" s="52" t="s">
        <v>1988</v>
      </c>
      <c r="C483" s="53" t="s">
        <v>1093</v>
      </c>
      <c r="D483" s="54">
        <v>1338389</v>
      </c>
      <c r="E483" s="53">
        <v>3.3</v>
      </c>
      <c r="F483" s="53">
        <v>1.7</v>
      </c>
      <c r="G483" s="53">
        <v>1.6</v>
      </c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2.75">
      <c r="A484" s="52">
        <v>483</v>
      </c>
      <c r="B484" s="52" t="s">
        <v>1989</v>
      </c>
      <c r="C484" s="53" t="s">
        <v>1093</v>
      </c>
      <c r="D484" s="54">
        <v>423177</v>
      </c>
      <c r="E484" s="53">
        <v>2.6</v>
      </c>
      <c r="F484" s="53">
        <v>0.8</v>
      </c>
      <c r="G484" s="53">
        <v>3.2</v>
      </c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2.75">
      <c r="A485" s="52">
        <v>484</v>
      </c>
      <c r="B485" s="52" t="s">
        <v>1990</v>
      </c>
      <c r="C485" s="53" t="s">
        <v>1514</v>
      </c>
      <c r="D485" s="54">
        <v>170450</v>
      </c>
      <c r="E485" s="53">
        <v>1.6</v>
      </c>
      <c r="F485" s="53">
        <v>1.8</v>
      </c>
      <c r="G485" s="53">
        <v>3.1</v>
      </c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2.75">
      <c r="A486" s="52">
        <v>485</v>
      </c>
      <c r="B486" s="52" t="s">
        <v>1991</v>
      </c>
      <c r="C486" s="53" t="s">
        <v>1992</v>
      </c>
      <c r="D486" s="54">
        <v>326221</v>
      </c>
      <c r="E486" s="53">
        <v>2.2000000000000002</v>
      </c>
      <c r="F486" s="53">
        <v>3.2</v>
      </c>
      <c r="G486" s="53">
        <v>1.3</v>
      </c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25.5">
      <c r="A487" s="52">
        <v>486</v>
      </c>
      <c r="B487" s="52" t="s">
        <v>1993</v>
      </c>
      <c r="C487" s="53" t="s">
        <v>1032</v>
      </c>
      <c r="D487" s="54">
        <v>381567</v>
      </c>
      <c r="E487" s="53">
        <v>2.5</v>
      </c>
      <c r="F487" s="53">
        <v>1.3</v>
      </c>
      <c r="G487" s="53">
        <v>3</v>
      </c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2.75">
      <c r="A488" s="52">
        <v>487</v>
      </c>
      <c r="B488" s="52" t="s">
        <v>1994</v>
      </c>
      <c r="C488" s="53" t="s">
        <v>1198</v>
      </c>
      <c r="D488" s="54">
        <v>158457</v>
      </c>
      <c r="E488" s="53">
        <v>1.4</v>
      </c>
      <c r="F488" s="53">
        <v>1.1000000000000001</v>
      </c>
      <c r="G488" s="53">
        <v>3.7</v>
      </c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2.75">
      <c r="A489" s="52">
        <v>488</v>
      </c>
      <c r="B489" s="52" t="s">
        <v>1995</v>
      </c>
      <c r="C489" s="53" t="s">
        <v>1996</v>
      </c>
      <c r="D489" s="54">
        <v>353113</v>
      </c>
      <c r="E489" s="53">
        <v>2.4</v>
      </c>
      <c r="F489" s="53">
        <v>2.2000000000000002</v>
      </c>
      <c r="G489" s="53">
        <v>1.8</v>
      </c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2.75">
      <c r="A490" s="52">
        <v>489</v>
      </c>
      <c r="B490" s="52" t="s">
        <v>1997</v>
      </c>
      <c r="C490" s="53" t="s">
        <v>1198</v>
      </c>
      <c r="D490" s="54">
        <v>485706</v>
      </c>
      <c r="E490" s="53">
        <v>2.1</v>
      </c>
      <c r="F490" s="53">
        <v>2.7</v>
      </c>
      <c r="G490" s="53">
        <v>1.4</v>
      </c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2.75">
      <c r="A491" s="52">
        <v>490</v>
      </c>
      <c r="B491" s="52" t="s">
        <v>1998</v>
      </c>
      <c r="C491" s="53" t="s">
        <v>1001</v>
      </c>
      <c r="D491" s="54">
        <v>533148</v>
      </c>
      <c r="E491" s="53">
        <v>2.5</v>
      </c>
      <c r="F491" s="53">
        <v>3.3</v>
      </c>
      <c r="G491" s="53">
        <v>0.4</v>
      </c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2.75">
      <c r="A492" s="52">
        <v>491</v>
      </c>
      <c r="B492" s="52" t="s">
        <v>1999</v>
      </c>
      <c r="C492" s="53" t="s">
        <v>1274</v>
      </c>
      <c r="D492" s="54">
        <v>366637</v>
      </c>
      <c r="E492" s="53">
        <v>2.4</v>
      </c>
      <c r="F492" s="53">
        <v>2.9</v>
      </c>
      <c r="G492" s="53">
        <v>1.1000000000000001</v>
      </c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25.5">
      <c r="A493" s="52">
        <v>492</v>
      </c>
      <c r="B493" s="52" t="s">
        <v>2000</v>
      </c>
      <c r="C493" s="53" t="s">
        <v>1198</v>
      </c>
      <c r="D493" s="54">
        <v>253902</v>
      </c>
      <c r="E493" s="53">
        <v>1.6</v>
      </c>
      <c r="F493" s="53">
        <v>0.9</v>
      </c>
      <c r="G493" s="53">
        <v>3.9</v>
      </c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2.75">
      <c r="A494" s="52">
        <v>493</v>
      </c>
      <c r="B494" s="52" t="s">
        <v>2001</v>
      </c>
      <c r="C494" s="53" t="s">
        <v>1026</v>
      </c>
      <c r="D494" s="54">
        <v>602614</v>
      </c>
      <c r="E494" s="53">
        <v>2.8</v>
      </c>
      <c r="F494" s="53">
        <v>0.5</v>
      </c>
      <c r="G494" s="53">
        <v>3</v>
      </c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25.5">
      <c r="A495" s="52">
        <v>494</v>
      </c>
      <c r="B495" s="52" t="s">
        <v>2002</v>
      </c>
      <c r="C495" s="53" t="s">
        <v>1169</v>
      </c>
      <c r="D495" s="54">
        <v>266106</v>
      </c>
      <c r="E495" s="53">
        <v>2</v>
      </c>
      <c r="F495" s="53">
        <v>3</v>
      </c>
      <c r="G495" s="53">
        <v>1.3</v>
      </c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2.75">
      <c r="A496" s="52">
        <v>495</v>
      </c>
      <c r="B496" s="52" t="s">
        <v>2003</v>
      </c>
      <c r="C496" s="53" t="s">
        <v>1104</v>
      </c>
      <c r="D496" s="54">
        <v>462022</v>
      </c>
      <c r="E496" s="53">
        <v>3.2</v>
      </c>
      <c r="F496" s="53">
        <v>2.9</v>
      </c>
      <c r="G496" s="53">
        <v>0.1</v>
      </c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2.75">
      <c r="A497" s="52">
        <v>496</v>
      </c>
      <c r="B497" s="52" t="s">
        <v>238</v>
      </c>
      <c r="C497" s="53" t="s">
        <v>1104</v>
      </c>
      <c r="D497" s="54">
        <v>401562</v>
      </c>
      <c r="E497" s="53">
        <v>2.1</v>
      </c>
      <c r="F497" s="53">
        <v>1.6</v>
      </c>
      <c r="G497" s="53">
        <v>2.6</v>
      </c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25.5">
      <c r="A498" s="52">
        <v>497</v>
      </c>
      <c r="B498" s="52" t="s">
        <v>2004</v>
      </c>
      <c r="C498" s="53" t="s">
        <v>2005</v>
      </c>
      <c r="D498" s="54">
        <v>430784</v>
      </c>
      <c r="E498" s="53">
        <v>2.5</v>
      </c>
      <c r="F498" s="53">
        <v>1.2</v>
      </c>
      <c r="G498" s="53">
        <v>2.7</v>
      </c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25.5">
      <c r="A499" s="52">
        <v>498</v>
      </c>
      <c r="B499" s="52" t="s">
        <v>2006</v>
      </c>
      <c r="C499" s="53" t="s">
        <v>1198</v>
      </c>
      <c r="D499" s="54">
        <v>330397</v>
      </c>
      <c r="E499" s="53">
        <v>1.8</v>
      </c>
      <c r="F499" s="53">
        <v>2.1</v>
      </c>
      <c r="G499" s="53">
        <v>2.4</v>
      </c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25.5">
      <c r="A500" s="52">
        <v>499</v>
      </c>
      <c r="B500" s="52" t="s">
        <v>2007</v>
      </c>
      <c r="C500" s="53" t="s">
        <v>1109</v>
      </c>
      <c r="D500" s="54">
        <v>423531</v>
      </c>
      <c r="E500" s="53">
        <v>2.6</v>
      </c>
      <c r="F500" s="53">
        <v>3</v>
      </c>
      <c r="G500" s="53">
        <v>0.8</v>
      </c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25.5">
      <c r="A501" s="52">
        <v>500</v>
      </c>
      <c r="B501" s="52" t="s">
        <v>2008</v>
      </c>
      <c r="C501" s="53" t="s">
        <v>1001</v>
      </c>
      <c r="D501" s="54">
        <v>371583</v>
      </c>
      <c r="E501" s="53">
        <v>2</v>
      </c>
      <c r="F501" s="53">
        <v>3.2</v>
      </c>
      <c r="G501" s="53">
        <v>1.2</v>
      </c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2.7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2.7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2.7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2.7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2.7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2.7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2.7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2.7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2.7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2.7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2.7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2.7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2.7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2.7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2.7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2.7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2.7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2.7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2.7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2.7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2.7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2.7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2.7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2.7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2.7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2.7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2.7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2.7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2.7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2.7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2.7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2.7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2.7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2.7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2.7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2.7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2.7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2.7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2.7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2.7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2.7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2.7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2.7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2.7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2.7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2.7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2.7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2.7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2.7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2.7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2.7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2.7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2.7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2.7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2.7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2.7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2.7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2.7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2.7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2.7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2.7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2.7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2.7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2.7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2.7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2.7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2.7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2.7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2.7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2.7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2.7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2.7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2.7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2.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2.7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2.7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2.7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2.7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2.7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2.7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2.7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2.7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2.7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2.7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2.7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2.7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2.7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2.7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2.7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2.7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2.7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2.7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2.7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2.7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2.7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2.7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2.7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2.7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2.7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2.7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2.7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2.7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2.7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2.7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2.7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2.7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2.7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2.7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2.7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2.7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2.7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2.7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2.7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2.7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2.7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2.7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2.7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2.7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2.7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2.7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2.7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2.7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2.7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2.7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2.7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2.7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2.7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2.7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2.7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2.7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2.7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2.7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2.7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2.7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2.7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2.7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2.7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2.7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2.7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2.7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2.7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2.7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2.7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2.7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2.7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2.7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2.7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2.7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2.7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2.7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2.7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2.7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2.7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2.7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2.7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2.7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2.7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2.7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2.7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2.7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2.7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2.7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2.7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2.7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2.7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2.7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2.7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2.7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2.7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2.7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2.7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2.7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2.7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2.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2.7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2.7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2.7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2.7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2.7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2.7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2.7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2.7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2.7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2.7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2.7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2.7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2.7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2.7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2.7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2.7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2.7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2.7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2.7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2.7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2.7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2.7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2.7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2.7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2.7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2.7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2.7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2.7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2.7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2.7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2.7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2.7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2.7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2.7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2.7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2.7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2.7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2.7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2.7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2.7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2.7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2.7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2.7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2.7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2.7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2.7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2.7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2.7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2.7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2.7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2.7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2.7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2.7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2.7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2.7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2.7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2.7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2.7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2.7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2.7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2.7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2.7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2.7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2.7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2.7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2.7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2.7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2.7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2.7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2.7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2.7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2.7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2.7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2.7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2.7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2.7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2.7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2.7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2.7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2.7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2.7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2.7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2.7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2.7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2.7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2.7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2.7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2.7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2.7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2.7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2.7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2.7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2.7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2.7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2.7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2.7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2.7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2.7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2.7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2.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2.7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2.7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2.7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2.7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2.7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2.7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2.7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2.7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2.7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2.7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2.7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2.7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2.7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2.7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2.7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2.7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2.7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2.7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2.7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2.7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2.7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2.7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2.7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2.7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2.7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2.7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2.7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2.7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2.7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2.7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2.7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2.7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2.7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2.7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2.7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2.7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2.7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2.7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2.7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2.7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2.7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2.7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2.7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2.7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2.7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2.7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2.7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2.7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2.7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2.7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2.7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2.7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2.7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2.7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2.7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2.7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2.7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2.7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2.7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2.7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2.7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2.7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2.7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2.7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2.7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2.7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2.7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2.7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2.7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2.7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2.7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2.7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2.7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2.7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2.7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2.7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2.7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2.7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2.7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2.7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2.7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2.7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2.7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2.7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2.7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2.7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2.7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2.7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2.7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2.7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2.7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2.7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2.7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2.7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2.7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2.7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2.7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2.7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2.7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2.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2.7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2.7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2.7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2.7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2.7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2.7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2.7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2.7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2.7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2.7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2.7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2.7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2.7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2.7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2.7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2.7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2.7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2.7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2.7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2.7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2.7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2.7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2.7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2.7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2.7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2.7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2.7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2.7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2.7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2.7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2.7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2.7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2.7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2.7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2.7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2.7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2.7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2.7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2.7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2.7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2.7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2.7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2.7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2.7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2.7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2.7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2.7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2.7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2.7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2.7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2.7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2.7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2.7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2.7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2.7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2.7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2.7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2.7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2.7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2.7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2.7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2.7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2.7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2.7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2.7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2.7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2.7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2.7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2.7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2.7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2.7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2.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2.7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2.7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2.7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2.7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2.7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2.7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2.7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2.7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2.7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2.7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2.7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2.7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2.7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2.7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2.7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2.7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2.7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2.7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2.7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2.7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2.7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2.7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2.7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2.7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2.75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honeticPr fontId="3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198"/>
  <sheetViews>
    <sheetView workbookViewId="0"/>
  </sheetViews>
  <sheetFormatPr defaultColWidth="12.5703125" defaultRowHeight="15.75" customHeight="1"/>
  <cols>
    <col min="1" max="1" width="4" customWidth="1"/>
    <col min="2" max="2" width="23.140625" customWidth="1"/>
    <col min="3" max="3" width="36.42578125" customWidth="1"/>
    <col min="4" max="4" width="13.42578125" customWidth="1"/>
    <col min="5" max="5" width="7.85546875" customWidth="1"/>
    <col min="6" max="6" width="14.42578125" customWidth="1"/>
  </cols>
  <sheetData>
    <row r="1" spans="1:9" ht="15.75" customHeight="1">
      <c r="A1" s="56"/>
      <c r="B1" s="57" t="s">
        <v>2009</v>
      </c>
      <c r="C1" s="57" t="s">
        <v>2010</v>
      </c>
      <c r="D1" s="57" t="s">
        <v>2011</v>
      </c>
      <c r="E1" s="57" t="s">
        <v>2012</v>
      </c>
      <c r="F1" s="57" t="s">
        <v>2013</v>
      </c>
      <c r="I1" s="58" t="s">
        <v>2014</v>
      </c>
    </row>
    <row r="2" spans="1:9" ht="15.75" customHeight="1">
      <c r="A2" s="57">
        <v>157</v>
      </c>
      <c r="B2" s="59" t="s">
        <v>1215</v>
      </c>
      <c r="C2" s="59" t="s">
        <v>2015</v>
      </c>
      <c r="D2" s="60" t="b">
        <v>0</v>
      </c>
      <c r="E2" s="61">
        <v>0</v>
      </c>
      <c r="F2" s="61">
        <v>-1</v>
      </c>
    </row>
    <row r="3" spans="1:9" ht="15.75" customHeight="1">
      <c r="A3" s="57">
        <v>184</v>
      </c>
      <c r="B3" s="59" t="s">
        <v>1520</v>
      </c>
      <c r="C3" s="59" t="s">
        <v>2016</v>
      </c>
      <c r="D3" s="60" t="b">
        <v>1</v>
      </c>
      <c r="E3" s="61">
        <v>0</v>
      </c>
      <c r="F3" s="61">
        <v>62</v>
      </c>
    </row>
    <row r="4" spans="1:9" ht="15.75" customHeight="1">
      <c r="A4" s="57">
        <v>15</v>
      </c>
      <c r="B4" s="59" t="s">
        <v>795</v>
      </c>
      <c r="C4" s="59" t="s">
        <v>2017</v>
      </c>
      <c r="D4" s="60" t="b">
        <v>0</v>
      </c>
      <c r="E4" s="61">
        <v>0</v>
      </c>
      <c r="F4" s="61">
        <v>-1</v>
      </c>
    </row>
    <row r="5" spans="1:9" ht="15.75" customHeight="1">
      <c r="A5" s="57">
        <v>88</v>
      </c>
      <c r="B5" s="59" t="s">
        <v>1091</v>
      </c>
      <c r="C5" s="59" t="s">
        <v>2018</v>
      </c>
      <c r="D5" s="60" t="b">
        <v>0</v>
      </c>
      <c r="E5" s="61">
        <v>0</v>
      </c>
      <c r="F5" s="61">
        <v>-1</v>
      </c>
    </row>
    <row r="6" spans="1:9" ht="15.75" customHeight="1">
      <c r="A6" s="57">
        <v>97</v>
      </c>
      <c r="B6" s="59" t="s">
        <v>1484</v>
      </c>
      <c r="C6" s="59" t="s">
        <v>2019</v>
      </c>
      <c r="D6" s="60" t="b">
        <v>1</v>
      </c>
      <c r="E6" s="61">
        <v>0</v>
      </c>
      <c r="F6" s="61">
        <v>14</v>
      </c>
    </row>
    <row r="7" spans="1:9" ht="15.75" customHeight="1">
      <c r="A7" s="57">
        <v>110</v>
      </c>
      <c r="B7" s="59" t="s">
        <v>463</v>
      </c>
      <c r="C7" s="59" t="s">
        <v>2020</v>
      </c>
      <c r="D7" s="60" t="b">
        <v>0</v>
      </c>
      <c r="E7" s="61">
        <v>0</v>
      </c>
      <c r="F7" s="61">
        <v>-1</v>
      </c>
    </row>
    <row r="8" spans="1:9" ht="15.75" customHeight="1">
      <c r="A8" s="57">
        <v>194</v>
      </c>
      <c r="B8" s="59" t="s">
        <v>1344</v>
      </c>
      <c r="C8" s="59" t="s">
        <v>2021</v>
      </c>
      <c r="D8" s="60" t="b">
        <v>0</v>
      </c>
      <c r="E8" s="61">
        <v>0</v>
      </c>
      <c r="F8" s="61">
        <v>-1</v>
      </c>
    </row>
    <row r="9" spans="1:9" ht="15.75" customHeight="1">
      <c r="A9" s="57">
        <v>149</v>
      </c>
      <c r="B9" s="59" t="s">
        <v>1381</v>
      </c>
      <c r="C9" s="59" t="s">
        <v>2022</v>
      </c>
      <c r="D9" s="60" t="b">
        <v>0</v>
      </c>
      <c r="E9" s="61">
        <v>0</v>
      </c>
      <c r="F9" s="61">
        <v>-1</v>
      </c>
    </row>
    <row r="10" spans="1:9" ht="15.75" customHeight="1">
      <c r="A10" s="57">
        <v>99</v>
      </c>
      <c r="B10" s="59" t="s">
        <v>1375</v>
      </c>
      <c r="C10" s="59" t="s">
        <v>2023</v>
      </c>
      <c r="D10" s="60" t="b">
        <v>0</v>
      </c>
      <c r="E10" s="61">
        <v>0</v>
      </c>
      <c r="F10" s="61">
        <v>-1</v>
      </c>
    </row>
    <row r="11" spans="1:9" ht="15.75" customHeight="1">
      <c r="A11" s="57">
        <v>156</v>
      </c>
      <c r="B11" s="59" t="s">
        <v>161</v>
      </c>
      <c r="C11" s="59" t="s">
        <v>2024</v>
      </c>
      <c r="D11" s="60" t="b">
        <v>0</v>
      </c>
      <c r="E11" s="61">
        <v>0</v>
      </c>
      <c r="F11" s="61">
        <v>-1</v>
      </c>
    </row>
    <row r="12" spans="1:9" ht="15.75" customHeight="1">
      <c r="A12" s="57">
        <v>132</v>
      </c>
      <c r="B12" s="59" t="s">
        <v>657</v>
      </c>
      <c r="C12" s="59" t="s">
        <v>2025</v>
      </c>
      <c r="D12" s="60" t="b">
        <v>0</v>
      </c>
      <c r="E12" s="61">
        <v>0</v>
      </c>
      <c r="F12" s="61">
        <v>-1</v>
      </c>
    </row>
    <row r="13" spans="1:9" ht="15.75" customHeight="1">
      <c r="A13" s="57">
        <v>46</v>
      </c>
      <c r="B13" s="59" t="s">
        <v>789</v>
      </c>
      <c r="C13" s="59" t="s">
        <v>2026</v>
      </c>
      <c r="D13" s="60" t="b">
        <v>0</v>
      </c>
      <c r="E13" s="61">
        <v>0</v>
      </c>
      <c r="F13" s="61">
        <v>-1</v>
      </c>
    </row>
    <row r="14" spans="1:9" ht="15.75" customHeight="1">
      <c r="A14" s="57">
        <v>183</v>
      </c>
      <c r="B14" s="59" t="s">
        <v>1538</v>
      </c>
      <c r="C14" s="59" t="s">
        <v>2027</v>
      </c>
      <c r="D14" s="60" t="b">
        <v>0</v>
      </c>
      <c r="E14" s="61">
        <v>0</v>
      </c>
      <c r="F14" s="61">
        <v>-1</v>
      </c>
    </row>
    <row r="15" spans="1:9" ht="15.75" customHeight="1">
      <c r="A15" s="57">
        <v>154</v>
      </c>
      <c r="B15" s="59" t="s">
        <v>1043</v>
      </c>
      <c r="C15" s="59" t="s">
        <v>2028</v>
      </c>
      <c r="D15" s="60" t="b">
        <v>1</v>
      </c>
      <c r="E15" s="61">
        <v>8</v>
      </c>
      <c r="F15" s="61">
        <v>159</v>
      </c>
    </row>
    <row r="16" spans="1:9" ht="15.75" customHeight="1">
      <c r="A16" s="57">
        <v>93</v>
      </c>
      <c r="B16" s="59" t="s">
        <v>1442</v>
      </c>
      <c r="C16" s="59" t="s">
        <v>2029</v>
      </c>
      <c r="D16" s="60" t="b">
        <v>0</v>
      </c>
      <c r="E16" s="61">
        <v>0</v>
      </c>
      <c r="F16" s="61">
        <v>-1</v>
      </c>
    </row>
    <row r="17" spans="1:6" ht="15.75" customHeight="1">
      <c r="A17" s="57">
        <v>86</v>
      </c>
      <c r="B17" s="59" t="s">
        <v>1135</v>
      </c>
      <c r="C17" s="59" t="s">
        <v>2030</v>
      </c>
      <c r="D17" s="60" t="b">
        <v>0</v>
      </c>
      <c r="E17" s="61">
        <v>0</v>
      </c>
      <c r="F17" s="61">
        <v>-1</v>
      </c>
    </row>
    <row r="18" spans="1:6" ht="15.75" customHeight="1">
      <c r="A18" s="57">
        <v>2</v>
      </c>
      <c r="B18" s="59" t="s">
        <v>866</v>
      </c>
      <c r="C18" s="59" t="s">
        <v>2031</v>
      </c>
      <c r="D18" s="60" t="b">
        <v>1</v>
      </c>
      <c r="E18" s="61">
        <v>1</v>
      </c>
      <c r="F18" s="61">
        <v>1</v>
      </c>
    </row>
    <row r="19" spans="1:6" ht="15.75" customHeight="1">
      <c r="A19" s="57">
        <v>114</v>
      </c>
      <c r="B19" s="59" t="s">
        <v>513</v>
      </c>
      <c r="C19" s="59" t="s">
        <v>2032</v>
      </c>
      <c r="D19" s="60" t="b">
        <v>0</v>
      </c>
      <c r="E19" s="61">
        <v>0</v>
      </c>
      <c r="F19" s="61">
        <v>-1</v>
      </c>
    </row>
    <row r="20" spans="1:6" ht="15.75" customHeight="1">
      <c r="A20" s="57">
        <v>121</v>
      </c>
      <c r="B20" s="59" t="s">
        <v>1608</v>
      </c>
      <c r="C20" s="59" t="s">
        <v>2033</v>
      </c>
      <c r="D20" s="60" t="b">
        <v>0</v>
      </c>
      <c r="E20" s="61">
        <v>0</v>
      </c>
      <c r="F20" s="61">
        <v>-1</v>
      </c>
    </row>
    <row r="21" spans="1:6" ht="15.75" customHeight="1">
      <c r="A21" s="57">
        <v>147</v>
      </c>
      <c r="B21" s="59" t="s">
        <v>1235</v>
      </c>
      <c r="C21" s="59" t="s">
        <v>2034</v>
      </c>
      <c r="D21" s="60" t="b">
        <v>1</v>
      </c>
      <c r="E21" s="61">
        <v>0</v>
      </c>
      <c r="F21" s="61">
        <v>-1</v>
      </c>
    </row>
    <row r="22" spans="1:6" ht="15.75" customHeight="1">
      <c r="A22" s="57">
        <v>119</v>
      </c>
      <c r="B22" s="59" t="s">
        <v>1301</v>
      </c>
      <c r="C22" s="59" t="s">
        <v>2035</v>
      </c>
      <c r="D22" s="60" t="b">
        <v>0</v>
      </c>
      <c r="E22" s="61">
        <v>0</v>
      </c>
      <c r="F22" s="61">
        <v>-1</v>
      </c>
    </row>
    <row r="23" spans="1:6" ht="15.75" customHeight="1">
      <c r="A23" s="57">
        <v>0</v>
      </c>
      <c r="B23" s="59" t="s">
        <v>1241</v>
      </c>
      <c r="C23" s="59" t="s">
        <v>2036</v>
      </c>
      <c r="D23" s="60" t="b">
        <v>0</v>
      </c>
      <c r="E23" s="61">
        <v>0</v>
      </c>
      <c r="F23" s="61">
        <v>-1</v>
      </c>
    </row>
    <row r="24" spans="1:6" ht="15.75" customHeight="1">
      <c r="A24" s="57">
        <v>139</v>
      </c>
      <c r="B24" s="59" t="s">
        <v>889</v>
      </c>
      <c r="C24" s="59" t="s">
        <v>2037</v>
      </c>
      <c r="D24" s="60" t="b">
        <v>1</v>
      </c>
      <c r="E24" s="61">
        <v>0</v>
      </c>
      <c r="F24" s="61">
        <v>172</v>
      </c>
    </row>
    <row r="25" spans="1:6" ht="15.75" customHeight="1">
      <c r="A25" s="57">
        <v>187</v>
      </c>
      <c r="B25" s="59" t="s">
        <v>1576</v>
      </c>
      <c r="C25" s="59" t="s">
        <v>2038</v>
      </c>
      <c r="D25" s="60" t="b">
        <v>0</v>
      </c>
      <c r="E25" s="61">
        <v>0</v>
      </c>
      <c r="F25" s="61">
        <v>-1</v>
      </c>
    </row>
    <row r="26" spans="1:6" ht="15.75" customHeight="1">
      <c r="A26" s="57">
        <v>53</v>
      </c>
      <c r="B26" s="59" t="s">
        <v>828</v>
      </c>
      <c r="C26" s="59" t="s">
        <v>2039</v>
      </c>
      <c r="D26" s="60" t="b">
        <v>0</v>
      </c>
      <c r="E26" s="61">
        <v>0</v>
      </c>
      <c r="F26" s="61">
        <v>-1</v>
      </c>
    </row>
    <row r="27" spans="1:6" ht="15.75" customHeight="1">
      <c r="A27" s="57">
        <v>7</v>
      </c>
      <c r="B27" s="59" t="s">
        <v>570</v>
      </c>
      <c r="C27" s="59" t="s">
        <v>2040</v>
      </c>
      <c r="D27" s="60" t="b">
        <v>1</v>
      </c>
      <c r="E27" s="61">
        <v>0</v>
      </c>
      <c r="F27" s="61">
        <v>52</v>
      </c>
    </row>
    <row r="28" spans="1:6" ht="15.75" customHeight="1">
      <c r="A28" s="57">
        <v>21</v>
      </c>
      <c r="B28" s="59" t="s">
        <v>564</v>
      </c>
      <c r="C28" s="59" t="s">
        <v>2041</v>
      </c>
      <c r="D28" s="60" t="b">
        <v>1</v>
      </c>
      <c r="E28" s="61">
        <v>0</v>
      </c>
      <c r="F28" s="61">
        <v>77</v>
      </c>
    </row>
    <row r="29" spans="1:6" ht="15.75" customHeight="1">
      <c r="A29" s="57">
        <v>30</v>
      </c>
      <c r="B29" s="59" t="s">
        <v>1365</v>
      </c>
      <c r="C29" s="59" t="s">
        <v>2042</v>
      </c>
      <c r="D29" s="60" t="b">
        <v>0</v>
      </c>
      <c r="E29" s="61">
        <v>0</v>
      </c>
      <c r="F29" s="61">
        <v>-1</v>
      </c>
    </row>
    <row r="30" spans="1:6" ht="15.75" customHeight="1">
      <c r="A30" s="57">
        <v>180</v>
      </c>
      <c r="B30" s="59" t="s">
        <v>1404</v>
      </c>
      <c r="C30" s="59" t="s">
        <v>2043</v>
      </c>
      <c r="D30" s="60" t="b">
        <v>0</v>
      </c>
      <c r="E30" s="61">
        <v>0</v>
      </c>
      <c r="F30" s="61">
        <v>-1</v>
      </c>
    </row>
    <row r="31" spans="1:6" ht="15.75" customHeight="1">
      <c r="A31" s="57">
        <v>54</v>
      </c>
      <c r="B31" s="59" t="s">
        <v>1529</v>
      </c>
      <c r="C31" s="59" t="s">
        <v>2044</v>
      </c>
      <c r="D31" s="60" t="b">
        <v>0</v>
      </c>
      <c r="E31" s="61">
        <v>0</v>
      </c>
      <c r="F31" s="61">
        <v>-1</v>
      </c>
    </row>
    <row r="32" spans="1:6" ht="15.75" customHeight="1">
      <c r="A32" s="57">
        <v>150</v>
      </c>
      <c r="B32" s="59" t="s">
        <v>696</v>
      </c>
      <c r="C32" s="59" t="s">
        <v>2045</v>
      </c>
      <c r="D32" s="60" t="b">
        <v>0</v>
      </c>
      <c r="E32" s="61">
        <v>0</v>
      </c>
      <c r="F32" s="61">
        <v>-1</v>
      </c>
    </row>
    <row r="33" spans="1:6" ht="15.75" customHeight="1">
      <c r="A33" s="57">
        <v>117</v>
      </c>
      <c r="B33" s="59" t="s">
        <v>1486</v>
      </c>
      <c r="C33" s="59" t="s">
        <v>2046</v>
      </c>
      <c r="D33" s="60" t="b">
        <v>0</v>
      </c>
      <c r="E33" s="61">
        <v>0</v>
      </c>
      <c r="F33" s="61">
        <v>-1</v>
      </c>
    </row>
    <row r="34" spans="1:6" ht="15.75" customHeight="1">
      <c r="A34" s="57">
        <v>35</v>
      </c>
      <c r="B34" s="59" t="s">
        <v>1574</v>
      </c>
      <c r="C34" s="59" t="s">
        <v>2047</v>
      </c>
      <c r="D34" s="60" t="b">
        <v>0</v>
      </c>
      <c r="E34" s="61">
        <v>0</v>
      </c>
      <c r="F34" s="61">
        <v>-1</v>
      </c>
    </row>
    <row r="35" spans="1:6" ht="15.75" customHeight="1">
      <c r="A35" s="57">
        <v>87</v>
      </c>
      <c r="B35" s="59" t="s">
        <v>475</v>
      </c>
      <c r="C35" s="59" t="s">
        <v>2048</v>
      </c>
      <c r="D35" s="60" t="b">
        <v>1</v>
      </c>
      <c r="E35" s="61">
        <v>0</v>
      </c>
      <c r="F35" s="61">
        <v>63</v>
      </c>
    </row>
    <row r="36" spans="1:6" ht="15.75" customHeight="1">
      <c r="A36" s="57">
        <v>51</v>
      </c>
      <c r="B36" s="59" t="s">
        <v>1592</v>
      </c>
      <c r="C36" s="59" t="s">
        <v>2049</v>
      </c>
      <c r="D36" s="60" t="b">
        <v>0</v>
      </c>
      <c r="E36" s="61">
        <v>0</v>
      </c>
      <c r="F36" s="61">
        <v>-1</v>
      </c>
    </row>
    <row r="37" spans="1:6">
      <c r="A37" s="57">
        <v>18</v>
      </c>
      <c r="B37" s="59" t="s">
        <v>1527</v>
      </c>
      <c r="C37" s="59" t="s">
        <v>2050</v>
      </c>
      <c r="D37" s="60" t="b">
        <v>0</v>
      </c>
      <c r="E37" s="61">
        <v>0</v>
      </c>
      <c r="F37" s="61">
        <v>-1</v>
      </c>
    </row>
    <row r="38" spans="1:6">
      <c r="A38" s="57">
        <v>178</v>
      </c>
      <c r="B38" s="59" t="s">
        <v>1357</v>
      </c>
      <c r="C38" s="59" t="s">
        <v>2051</v>
      </c>
      <c r="D38" s="60" t="b">
        <v>0</v>
      </c>
      <c r="E38" s="61">
        <v>0</v>
      </c>
      <c r="F38" s="61">
        <v>-1</v>
      </c>
    </row>
    <row r="39" spans="1:6">
      <c r="A39" s="57">
        <v>84</v>
      </c>
      <c r="B39" s="59" t="s">
        <v>1397</v>
      </c>
      <c r="C39" s="59" t="s">
        <v>2052</v>
      </c>
      <c r="D39" s="60" t="b">
        <v>0</v>
      </c>
      <c r="E39" s="61">
        <v>0</v>
      </c>
      <c r="F39" s="61">
        <v>-1</v>
      </c>
    </row>
    <row r="40" spans="1:6">
      <c r="A40" s="57">
        <v>5</v>
      </c>
      <c r="B40" s="59" t="s">
        <v>1361</v>
      </c>
      <c r="C40" s="59" t="s">
        <v>2053</v>
      </c>
      <c r="D40" s="60" t="b">
        <v>0</v>
      </c>
      <c r="E40" s="61">
        <v>0</v>
      </c>
      <c r="F40" s="61">
        <v>-1</v>
      </c>
    </row>
    <row r="41" spans="1:6">
      <c r="A41" s="57">
        <v>25</v>
      </c>
      <c r="B41" s="59" t="s">
        <v>1422</v>
      </c>
      <c r="C41" s="59" t="s">
        <v>2054</v>
      </c>
      <c r="D41" s="60" t="b">
        <v>0</v>
      </c>
      <c r="E41" s="61">
        <v>0</v>
      </c>
      <c r="F41" s="61">
        <v>-1</v>
      </c>
    </row>
    <row r="42" spans="1:6">
      <c r="A42" s="57">
        <v>83</v>
      </c>
      <c r="B42" s="59" t="s">
        <v>1579</v>
      </c>
      <c r="C42" s="59" t="s">
        <v>2055</v>
      </c>
      <c r="D42" s="60" t="b">
        <v>0</v>
      </c>
      <c r="E42" s="61">
        <v>0</v>
      </c>
      <c r="F42" s="61">
        <v>-1</v>
      </c>
    </row>
    <row r="43" spans="1:6">
      <c r="A43" s="57">
        <v>66</v>
      </c>
      <c r="B43" s="59" t="s">
        <v>1249</v>
      </c>
      <c r="C43" s="59" t="s">
        <v>2056</v>
      </c>
      <c r="D43" s="60" t="b">
        <v>0</v>
      </c>
      <c r="E43" s="61">
        <v>0</v>
      </c>
      <c r="F43" s="61">
        <v>-1</v>
      </c>
    </row>
    <row r="44" spans="1:6">
      <c r="A44" s="57">
        <v>161</v>
      </c>
      <c r="B44" s="59" t="s">
        <v>841</v>
      </c>
      <c r="C44" s="59" t="s">
        <v>2057</v>
      </c>
      <c r="D44" s="60" t="b">
        <v>0</v>
      </c>
      <c r="E44" s="61">
        <v>0</v>
      </c>
      <c r="F44" s="61">
        <v>-1</v>
      </c>
    </row>
    <row r="45" spans="1:6">
      <c r="A45" s="57">
        <v>56</v>
      </c>
      <c r="B45" s="59" t="s">
        <v>1502</v>
      </c>
      <c r="C45" s="59" t="s">
        <v>2058</v>
      </c>
      <c r="D45" s="60" t="b">
        <v>1</v>
      </c>
      <c r="E45" s="61">
        <v>0</v>
      </c>
      <c r="F45" s="61">
        <v>155</v>
      </c>
    </row>
    <row r="46" spans="1:6">
      <c r="A46" s="57">
        <v>27</v>
      </c>
      <c r="B46" s="59" t="s">
        <v>831</v>
      </c>
      <c r="C46" s="59" t="s">
        <v>2059</v>
      </c>
      <c r="D46" s="60" t="b">
        <v>1</v>
      </c>
      <c r="E46" s="61">
        <v>0</v>
      </c>
      <c r="F46" s="61">
        <v>44</v>
      </c>
    </row>
    <row r="47" spans="1:6">
      <c r="A47" s="57">
        <v>31</v>
      </c>
      <c r="B47" s="59" t="s">
        <v>1372</v>
      </c>
      <c r="C47" s="59" t="s">
        <v>2060</v>
      </c>
      <c r="D47" s="60" t="b">
        <v>1</v>
      </c>
      <c r="E47" s="61">
        <v>0</v>
      </c>
      <c r="F47" s="61">
        <v>99</v>
      </c>
    </row>
    <row r="48" spans="1:6">
      <c r="A48" s="57">
        <v>115</v>
      </c>
      <c r="B48" s="59" t="s">
        <v>1340</v>
      </c>
      <c r="C48" s="59" t="s">
        <v>2061</v>
      </c>
      <c r="D48" s="60" t="b">
        <v>0</v>
      </c>
      <c r="E48" s="61">
        <v>0</v>
      </c>
      <c r="F48" s="61">
        <v>-1</v>
      </c>
    </row>
    <row r="49" spans="1:6">
      <c r="A49" s="57">
        <v>94</v>
      </c>
      <c r="B49" s="59" t="s">
        <v>739</v>
      </c>
      <c r="C49" s="59" t="s">
        <v>2062</v>
      </c>
      <c r="D49" s="60" t="b">
        <v>1</v>
      </c>
      <c r="E49" s="61">
        <v>0</v>
      </c>
      <c r="F49" s="61">
        <v>78</v>
      </c>
    </row>
    <row r="50" spans="1:6">
      <c r="A50" s="57">
        <v>177</v>
      </c>
      <c r="B50" s="59" t="s">
        <v>911</v>
      </c>
      <c r="C50" s="59" t="s">
        <v>2063</v>
      </c>
      <c r="D50" s="60" t="b">
        <v>1</v>
      </c>
      <c r="E50" s="61">
        <v>0</v>
      </c>
      <c r="F50" s="61">
        <v>72</v>
      </c>
    </row>
    <row r="51" spans="1:6">
      <c r="A51" s="57">
        <v>24</v>
      </c>
      <c r="B51" s="59" t="s">
        <v>1334</v>
      </c>
      <c r="C51" s="59" t="s">
        <v>2064</v>
      </c>
      <c r="D51" s="60" t="b">
        <v>1</v>
      </c>
      <c r="E51" s="61">
        <v>6</v>
      </c>
      <c r="F51" s="61">
        <v>26</v>
      </c>
    </row>
    <row r="52" spans="1:6">
      <c r="A52" s="57">
        <v>34</v>
      </c>
      <c r="B52" s="59" t="s">
        <v>1097</v>
      </c>
      <c r="C52" s="59" t="s">
        <v>2065</v>
      </c>
      <c r="D52" s="60" t="b">
        <v>1</v>
      </c>
      <c r="E52" s="61">
        <v>48</v>
      </c>
      <c r="F52" s="61">
        <v>71</v>
      </c>
    </row>
    <row r="53" spans="1:6">
      <c r="A53" s="57">
        <v>123</v>
      </c>
      <c r="B53" s="59" t="s">
        <v>1455</v>
      </c>
      <c r="C53" s="59" t="s">
        <v>2066</v>
      </c>
      <c r="D53" s="60" t="b">
        <v>1</v>
      </c>
      <c r="E53" s="61">
        <v>7</v>
      </c>
      <c r="F53" s="61">
        <v>56</v>
      </c>
    </row>
    <row r="54" spans="1:6">
      <c r="A54" s="57">
        <v>89</v>
      </c>
      <c r="B54" s="59" t="s">
        <v>1206</v>
      </c>
      <c r="C54" s="59" t="s">
        <v>2067</v>
      </c>
      <c r="D54" s="60" t="b">
        <v>1</v>
      </c>
      <c r="E54" s="61">
        <v>1</v>
      </c>
      <c r="F54" s="61">
        <v>73</v>
      </c>
    </row>
    <row r="55" spans="1:6">
      <c r="A55" s="57">
        <v>127</v>
      </c>
      <c r="B55" s="59" t="s">
        <v>954</v>
      </c>
      <c r="C55" s="59" t="s">
        <v>2068</v>
      </c>
      <c r="D55" s="60" t="b">
        <v>1</v>
      </c>
      <c r="E55" s="61">
        <v>0</v>
      </c>
      <c r="F55" s="61">
        <v>60</v>
      </c>
    </row>
    <row r="56" spans="1:6">
      <c r="A56" s="57">
        <v>102</v>
      </c>
      <c r="B56" s="59" t="s">
        <v>1066</v>
      </c>
      <c r="C56" s="59" t="s">
        <v>2069</v>
      </c>
      <c r="D56" s="60" t="b">
        <v>1</v>
      </c>
      <c r="E56" s="61">
        <v>9</v>
      </c>
      <c r="F56" s="61">
        <v>249</v>
      </c>
    </row>
    <row r="57" spans="1:6">
      <c r="A57" s="57">
        <v>185</v>
      </c>
      <c r="B57" s="59" t="s">
        <v>737</v>
      </c>
      <c r="C57" s="59" t="s">
        <v>2070</v>
      </c>
      <c r="D57" s="60" t="b">
        <v>1</v>
      </c>
      <c r="E57" s="61">
        <v>0</v>
      </c>
      <c r="F57" s="61">
        <v>11</v>
      </c>
    </row>
    <row r="58" spans="1:6">
      <c r="A58" s="57">
        <v>52</v>
      </c>
      <c r="B58" s="59" t="s">
        <v>1329</v>
      </c>
      <c r="C58" s="59" t="s">
        <v>2071</v>
      </c>
      <c r="D58" s="60" t="b">
        <v>0</v>
      </c>
      <c r="E58" s="61">
        <v>0</v>
      </c>
      <c r="F58" s="61">
        <v>-1</v>
      </c>
    </row>
    <row r="59" spans="1:6">
      <c r="A59" s="57">
        <v>17</v>
      </c>
      <c r="B59" s="59" t="s">
        <v>1465</v>
      </c>
      <c r="C59" s="59" t="s">
        <v>2072</v>
      </c>
      <c r="D59" s="60" t="b">
        <v>1</v>
      </c>
      <c r="E59" s="61">
        <v>0</v>
      </c>
      <c r="F59" s="61">
        <v>174</v>
      </c>
    </row>
    <row r="60" spans="1:6">
      <c r="A60" s="57">
        <v>38</v>
      </c>
      <c r="B60" s="59" t="s">
        <v>1478</v>
      </c>
      <c r="C60" s="59" t="s">
        <v>2073</v>
      </c>
      <c r="D60" s="60" t="b">
        <v>1</v>
      </c>
      <c r="E60" s="61">
        <v>0</v>
      </c>
      <c r="F60" s="61">
        <v>639</v>
      </c>
    </row>
    <row r="61" spans="1:6">
      <c r="A61" s="57">
        <v>143</v>
      </c>
      <c r="B61" s="59" t="s">
        <v>1446</v>
      </c>
      <c r="C61" s="59" t="s">
        <v>2074</v>
      </c>
      <c r="D61" s="60" t="b">
        <v>1</v>
      </c>
      <c r="E61" s="61">
        <v>0</v>
      </c>
      <c r="F61" s="61">
        <v>74</v>
      </c>
    </row>
    <row r="62" spans="1:6">
      <c r="A62" s="57">
        <v>104</v>
      </c>
      <c r="B62" s="59" t="s">
        <v>644</v>
      </c>
      <c r="C62" s="59" t="s">
        <v>2075</v>
      </c>
      <c r="D62" s="60" t="b">
        <v>1</v>
      </c>
      <c r="E62" s="61">
        <v>1</v>
      </c>
      <c r="F62" s="61">
        <v>16</v>
      </c>
    </row>
    <row r="63" spans="1:6">
      <c r="A63" s="57">
        <v>16</v>
      </c>
      <c r="B63" s="59" t="s">
        <v>1012</v>
      </c>
      <c r="C63" s="59" t="s">
        <v>2076</v>
      </c>
      <c r="D63" s="60" t="b">
        <v>1</v>
      </c>
      <c r="E63" s="61">
        <v>6</v>
      </c>
      <c r="F63" s="61">
        <v>122</v>
      </c>
    </row>
    <row r="64" spans="1:6">
      <c r="A64" s="57">
        <v>13</v>
      </c>
      <c r="B64" s="59" t="s">
        <v>1513</v>
      </c>
      <c r="C64" s="59" t="s">
        <v>2077</v>
      </c>
      <c r="D64" s="60" t="b">
        <v>1</v>
      </c>
      <c r="E64" s="61">
        <v>0</v>
      </c>
      <c r="F64" s="61">
        <v>51</v>
      </c>
    </row>
    <row r="65" spans="1:6">
      <c r="A65" s="57">
        <v>43</v>
      </c>
      <c r="B65" s="59" t="s">
        <v>1327</v>
      </c>
      <c r="C65" s="59" t="s">
        <v>2078</v>
      </c>
      <c r="D65" s="60" t="b">
        <v>1</v>
      </c>
      <c r="E65" s="61">
        <v>0</v>
      </c>
      <c r="F65" s="61">
        <v>145</v>
      </c>
    </row>
    <row r="66" spans="1:6">
      <c r="A66" s="57">
        <v>162</v>
      </c>
      <c r="B66" s="59" t="s">
        <v>1131</v>
      </c>
      <c r="C66" s="59" t="s">
        <v>2079</v>
      </c>
      <c r="D66" s="60" t="b">
        <v>1</v>
      </c>
      <c r="E66" s="61">
        <v>0</v>
      </c>
      <c r="F66" s="61">
        <v>312</v>
      </c>
    </row>
    <row r="67" spans="1:6">
      <c r="A67" s="57">
        <v>109</v>
      </c>
      <c r="B67" s="59" t="s">
        <v>1163</v>
      </c>
      <c r="C67" s="59" t="s">
        <v>2080</v>
      </c>
      <c r="D67" s="60" t="b">
        <v>1</v>
      </c>
      <c r="E67" s="61">
        <v>0</v>
      </c>
      <c r="F67" s="61">
        <v>39</v>
      </c>
    </row>
    <row r="68" spans="1:6">
      <c r="A68" s="57">
        <v>81</v>
      </c>
      <c r="B68" s="59" t="s">
        <v>1008</v>
      </c>
      <c r="C68" s="59" t="s">
        <v>2081</v>
      </c>
      <c r="D68" s="60" t="b">
        <v>1</v>
      </c>
      <c r="E68" s="61">
        <v>0</v>
      </c>
      <c r="F68" s="61">
        <v>97</v>
      </c>
    </row>
    <row r="69" spans="1:6">
      <c r="A69" s="57">
        <v>69</v>
      </c>
      <c r="B69" s="59" t="s">
        <v>1384</v>
      </c>
      <c r="C69" s="59" t="s">
        <v>2082</v>
      </c>
      <c r="D69" s="60" t="b">
        <v>1</v>
      </c>
      <c r="E69" s="61">
        <v>0</v>
      </c>
      <c r="F69" s="61">
        <v>196</v>
      </c>
    </row>
    <row r="70" spans="1:6">
      <c r="A70" s="57">
        <v>41</v>
      </c>
      <c r="B70" s="59" t="s">
        <v>685</v>
      </c>
      <c r="C70" s="59" t="s">
        <v>2083</v>
      </c>
      <c r="D70" s="60" t="b">
        <v>1</v>
      </c>
      <c r="E70" s="61">
        <v>0</v>
      </c>
      <c r="F70" s="61">
        <v>56</v>
      </c>
    </row>
    <row r="71" spans="1:6">
      <c r="A71" s="57">
        <v>47</v>
      </c>
      <c r="B71" s="59" t="s">
        <v>1351</v>
      </c>
      <c r="C71" s="59" t="s">
        <v>2084</v>
      </c>
      <c r="D71" s="60" t="b">
        <v>1</v>
      </c>
      <c r="E71" s="61">
        <v>0</v>
      </c>
      <c r="F71" s="61">
        <v>61</v>
      </c>
    </row>
    <row r="72" spans="1:6">
      <c r="A72" s="57">
        <v>92</v>
      </c>
      <c r="B72" s="59" t="s">
        <v>688</v>
      </c>
      <c r="C72" s="59" t="s">
        <v>2085</v>
      </c>
      <c r="D72" s="60" t="b">
        <v>1</v>
      </c>
      <c r="E72" s="61">
        <v>0</v>
      </c>
      <c r="F72" s="61">
        <v>27</v>
      </c>
    </row>
    <row r="73" spans="1:6">
      <c r="A73" s="57">
        <v>155</v>
      </c>
      <c r="B73" s="59" t="s">
        <v>1588</v>
      </c>
      <c r="C73" s="59" t="s">
        <v>2086</v>
      </c>
      <c r="D73" s="60" t="b">
        <v>1</v>
      </c>
      <c r="E73" s="61">
        <v>0</v>
      </c>
      <c r="F73" s="61">
        <v>2</v>
      </c>
    </row>
    <row r="74" spans="1:6">
      <c r="A74" s="57">
        <v>96</v>
      </c>
      <c r="B74" s="59" t="s">
        <v>1167</v>
      </c>
      <c r="C74" s="59" t="s">
        <v>2087</v>
      </c>
      <c r="D74" s="60" t="b">
        <v>1</v>
      </c>
      <c r="E74" s="61">
        <v>3</v>
      </c>
      <c r="F74" s="61">
        <v>57</v>
      </c>
    </row>
    <row r="75" spans="1:6">
      <c r="A75" s="57">
        <v>57</v>
      </c>
      <c r="B75" s="59" t="s">
        <v>1263</v>
      </c>
      <c r="C75" s="59" t="s">
        <v>2088</v>
      </c>
      <c r="D75" s="60" t="b">
        <v>1</v>
      </c>
      <c r="E75" s="61">
        <v>0</v>
      </c>
      <c r="F75" s="61">
        <v>309</v>
      </c>
    </row>
    <row r="76" spans="1:6">
      <c r="A76" s="57">
        <v>158</v>
      </c>
      <c r="B76" s="59" t="s">
        <v>1379</v>
      </c>
      <c r="C76" s="59" t="s">
        <v>2089</v>
      </c>
      <c r="D76" s="60" t="b">
        <v>1</v>
      </c>
      <c r="E76" s="61">
        <v>0</v>
      </c>
      <c r="F76" s="61">
        <v>11</v>
      </c>
    </row>
    <row r="77" spans="1:6">
      <c r="A77" s="57">
        <v>22</v>
      </c>
      <c r="B77" s="59" t="s">
        <v>853</v>
      </c>
      <c r="C77" s="59" t="s">
        <v>2090</v>
      </c>
      <c r="D77" s="60" t="b">
        <v>1</v>
      </c>
      <c r="E77" s="61">
        <v>0</v>
      </c>
      <c r="F77" s="61">
        <v>31</v>
      </c>
    </row>
    <row r="78" spans="1:6">
      <c r="A78" s="57">
        <v>186</v>
      </c>
      <c r="B78" s="59" t="s">
        <v>748</v>
      </c>
      <c r="C78" s="59" t="s">
        <v>2091</v>
      </c>
      <c r="D78" s="60" t="b">
        <v>1</v>
      </c>
      <c r="E78" s="61">
        <v>0</v>
      </c>
      <c r="F78" s="61">
        <v>14</v>
      </c>
    </row>
    <row r="79" spans="1:6">
      <c r="A79" s="57">
        <v>91</v>
      </c>
      <c r="B79" s="59" t="s">
        <v>1459</v>
      </c>
      <c r="C79" s="59" t="s">
        <v>2092</v>
      </c>
      <c r="D79" s="60" t="b">
        <v>1</v>
      </c>
      <c r="E79" s="61">
        <v>0</v>
      </c>
      <c r="F79" s="61">
        <v>85</v>
      </c>
    </row>
    <row r="80" spans="1:6">
      <c r="A80" s="57">
        <v>191</v>
      </c>
      <c r="B80" s="59" t="s">
        <v>1211</v>
      </c>
      <c r="C80" s="59" t="s">
        <v>2093</v>
      </c>
      <c r="D80" s="60" t="b">
        <v>1</v>
      </c>
      <c r="E80" s="61">
        <v>0</v>
      </c>
      <c r="F80" s="61">
        <v>340</v>
      </c>
    </row>
    <row r="81" spans="1:6">
      <c r="A81" s="57">
        <v>134</v>
      </c>
      <c r="B81" s="59" t="s">
        <v>683</v>
      </c>
      <c r="C81" s="59" t="s">
        <v>2094</v>
      </c>
      <c r="D81" s="60" t="b">
        <v>1</v>
      </c>
      <c r="E81" s="61">
        <v>1</v>
      </c>
      <c r="F81" s="61">
        <v>96</v>
      </c>
    </row>
    <row r="82" spans="1:6">
      <c r="A82" s="57">
        <v>181</v>
      </c>
      <c r="B82" s="59" t="s">
        <v>849</v>
      </c>
      <c r="C82" s="59" t="s">
        <v>2095</v>
      </c>
      <c r="D82" s="60" t="b">
        <v>1</v>
      </c>
      <c r="E82" s="61">
        <v>0</v>
      </c>
      <c r="F82" s="61">
        <v>39</v>
      </c>
    </row>
    <row r="83" spans="1:6">
      <c r="A83" s="57">
        <v>125</v>
      </c>
      <c r="B83" s="59" t="s">
        <v>540</v>
      </c>
      <c r="C83" s="59" t="s">
        <v>2096</v>
      </c>
      <c r="D83" s="60" t="b">
        <v>1</v>
      </c>
      <c r="E83" s="61">
        <v>20</v>
      </c>
      <c r="F83" s="61">
        <v>76</v>
      </c>
    </row>
    <row r="84" spans="1:6">
      <c r="A84" s="57">
        <v>64</v>
      </c>
      <c r="B84" s="59" t="s">
        <v>1541</v>
      </c>
      <c r="C84" s="59" t="s">
        <v>2097</v>
      </c>
      <c r="D84" s="60" t="b">
        <v>1</v>
      </c>
      <c r="E84" s="61">
        <v>0</v>
      </c>
      <c r="F84" s="61">
        <v>11</v>
      </c>
    </row>
    <row r="85" spans="1:6">
      <c r="A85" s="57">
        <v>42</v>
      </c>
      <c r="B85" s="59" t="s">
        <v>1223</v>
      </c>
      <c r="C85" s="59" t="s">
        <v>2098</v>
      </c>
      <c r="D85" s="60" t="b">
        <v>1</v>
      </c>
      <c r="E85" s="61">
        <v>0</v>
      </c>
      <c r="F85" s="61">
        <v>58</v>
      </c>
    </row>
    <row r="86" spans="1:6">
      <c r="A86" s="57">
        <v>135</v>
      </c>
      <c r="B86" s="59" t="s">
        <v>680</v>
      </c>
      <c r="C86" s="59" t="s">
        <v>2099</v>
      </c>
      <c r="D86" s="60" t="b">
        <v>1</v>
      </c>
      <c r="E86" s="61">
        <v>8</v>
      </c>
      <c r="F86" s="61">
        <v>136</v>
      </c>
    </row>
    <row r="87" spans="1:6">
      <c r="A87" s="57">
        <v>100</v>
      </c>
      <c r="B87" s="59" t="s">
        <v>1272</v>
      </c>
      <c r="C87" s="59" t="s">
        <v>2100</v>
      </c>
      <c r="D87" s="60" t="b">
        <v>1</v>
      </c>
      <c r="E87" s="61">
        <v>0</v>
      </c>
      <c r="F87" s="61">
        <v>110</v>
      </c>
    </row>
    <row r="88" spans="1:6">
      <c r="A88" s="57">
        <v>148</v>
      </c>
      <c r="B88" s="59" t="s">
        <v>775</v>
      </c>
      <c r="C88" s="59" t="s">
        <v>2101</v>
      </c>
      <c r="D88" s="60" t="b">
        <v>1</v>
      </c>
      <c r="E88" s="61">
        <v>0</v>
      </c>
      <c r="F88" s="61">
        <v>21</v>
      </c>
    </row>
    <row r="89" spans="1:6">
      <c r="A89" s="57">
        <v>142</v>
      </c>
      <c r="B89" s="59" t="s">
        <v>1535</v>
      </c>
      <c r="C89" s="59" t="s">
        <v>2102</v>
      </c>
      <c r="D89" s="60" t="b">
        <v>1</v>
      </c>
      <c r="E89" s="61">
        <v>0</v>
      </c>
      <c r="F89" s="61">
        <v>31</v>
      </c>
    </row>
    <row r="90" spans="1:6">
      <c r="A90" s="57">
        <v>152</v>
      </c>
      <c r="B90" s="59" t="s">
        <v>632</v>
      </c>
      <c r="C90" s="59" t="s">
        <v>2103</v>
      </c>
      <c r="D90" s="60" t="b">
        <v>1</v>
      </c>
      <c r="E90" s="61">
        <v>0</v>
      </c>
      <c r="F90" s="61">
        <v>50</v>
      </c>
    </row>
    <row r="91" spans="1:6">
      <c r="A91" s="57">
        <v>170</v>
      </c>
      <c r="B91" s="59" t="s">
        <v>1554</v>
      </c>
      <c r="C91" s="59" t="s">
        <v>2104</v>
      </c>
      <c r="D91" s="60" t="b">
        <v>1</v>
      </c>
      <c r="E91" s="61">
        <v>0</v>
      </c>
      <c r="F91" s="61">
        <v>77</v>
      </c>
    </row>
    <row r="92" spans="1:6">
      <c r="A92" s="57">
        <v>137</v>
      </c>
      <c r="B92" s="59" t="s">
        <v>1523</v>
      </c>
      <c r="C92" s="59" t="s">
        <v>2105</v>
      </c>
      <c r="D92" s="60" t="b">
        <v>1</v>
      </c>
      <c r="E92" s="61">
        <v>28</v>
      </c>
      <c r="F92" s="61">
        <v>297</v>
      </c>
    </row>
    <row r="93" spans="1:6">
      <c r="A93" s="57">
        <v>111</v>
      </c>
      <c r="B93" s="59" t="s">
        <v>1157</v>
      </c>
      <c r="C93" s="59" t="s">
        <v>2106</v>
      </c>
      <c r="D93" s="60" t="b">
        <v>1</v>
      </c>
      <c r="E93" s="61">
        <v>2</v>
      </c>
      <c r="F93" s="61">
        <v>151</v>
      </c>
    </row>
    <row r="94" spans="1:6">
      <c r="A94" s="57">
        <v>20</v>
      </c>
      <c r="B94" s="59" t="s">
        <v>1127</v>
      </c>
      <c r="C94" s="59" t="s">
        <v>2107</v>
      </c>
      <c r="D94" s="60" t="b">
        <v>1</v>
      </c>
      <c r="E94" s="61">
        <v>3</v>
      </c>
      <c r="F94" s="61">
        <v>145</v>
      </c>
    </row>
    <row r="95" spans="1:6">
      <c r="A95" s="57">
        <v>140</v>
      </c>
      <c r="B95" s="59" t="s">
        <v>722</v>
      </c>
      <c r="C95" s="59" t="s">
        <v>2108</v>
      </c>
      <c r="D95" s="60" t="b">
        <v>1</v>
      </c>
      <c r="E95" s="61">
        <v>0</v>
      </c>
      <c r="F95" s="61">
        <v>34</v>
      </c>
    </row>
    <row r="96" spans="1:6">
      <c r="A96" s="57">
        <v>45</v>
      </c>
      <c r="B96" s="59" t="s">
        <v>728</v>
      </c>
      <c r="C96" s="59" t="s">
        <v>2109</v>
      </c>
      <c r="D96" s="60" t="b">
        <v>1</v>
      </c>
      <c r="E96" s="61">
        <v>0</v>
      </c>
      <c r="F96" s="61">
        <v>5</v>
      </c>
    </row>
    <row r="97" spans="1:6">
      <c r="A97" s="57">
        <v>29</v>
      </c>
      <c r="B97" s="59" t="s">
        <v>1023</v>
      </c>
      <c r="C97" s="59" t="s">
        <v>2110</v>
      </c>
      <c r="D97" s="60" t="b">
        <v>1</v>
      </c>
      <c r="E97" s="61">
        <v>0</v>
      </c>
      <c r="F97" s="61">
        <v>177</v>
      </c>
    </row>
    <row r="98" spans="1:6">
      <c r="A98" s="57">
        <v>192</v>
      </c>
      <c r="B98" s="59" t="s">
        <v>965</v>
      </c>
      <c r="C98" s="59" t="s">
        <v>2111</v>
      </c>
      <c r="D98" s="60" t="b">
        <v>1</v>
      </c>
      <c r="E98" s="61">
        <v>0</v>
      </c>
      <c r="F98" s="61">
        <v>103</v>
      </c>
    </row>
    <row r="99" spans="1:6">
      <c r="A99" s="57">
        <v>146</v>
      </c>
      <c r="B99" s="59" t="s">
        <v>714</v>
      </c>
      <c r="C99" s="59" t="s">
        <v>2112</v>
      </c>
      <c r="D99" s="60" t="b">
        <v>1</v>
      </c>
      <c r="E99" s="61">
        <v>0</v>
      </c>
      <c r="F99" s="61">
        <v>56</v>
      </c>
    </row>
    <row r="100" spans="1:6">
      <c r="A100" s="57">
        <v>71</v>
      </c>
      <c r="B100" s="59" t="s">
        <v>1602</v>
      </c>
      <c r="C100" s="59" t="s">
        <v>2113</v>
      </c>
      <c r="D100" s="60" t="b">
        <v>1</v>
      </c>
      <c r="E100" s="61">
        <v>0</v>
      </c>
      <c r="F100" s="61">
        <v>150</v>
      </c>
    </row>
    <row r="101" spans="1:6">
      <c r="A101" s="57">
        <v>67</v>
      </c>
      <c r="B101" s="59" t="s">
        <v>1452</v>
      </c>
      <c r="C101" s="59" t="s">
        <v>2114</v>
      </c>
      <c r="D101" s="60" t="b">
        <v>1</v>
      </c>
      <c r="E101" s="61">
        <v>0</v>
      </c>
      <c r="F101" s="61">
        <v>74</v>
      </c>
    </row>
    <row r="102" spans="1:6">
      <c r="A102" s="57">
        <v>164</v>
      </c>
      <c r="B102" s="59" t="s">
        <v>1489</v>
      </c>
      <c r="C102" s="59" t="s">
        <v>2115</v>
      </c>
      <c r="D102" s="60" t="b">
        <v>1</v>
      </c>
      <c r="E102" s="61">
        <v>0</v>
      </c>
      <c r="F102" s="61">
        <v>143</v>
      </c>
    </row>
    <row r="103" spans="1:6">
      <c r="A103" s="57">
        <v>85</v>
      </c>
      <c r="B103" s="59" t="s">
        <v>1561</v>
      </c>
      <c r="C103" s="59" t="s">
        <v>2116</v>
      </c>
      <c r="D103" s="60" t="b">
        <v>1</v>
      </c>
      <c r="E103" s="61">
        <v>1</v>
      </c>
      <c r="F103" s="61">
        <v>156</v>
      </c>
    </row>
    <row r="104" spans="1:6">
      <c r="A104" s="57">
        <v>138</v>
      </c>
      <c r="B104" s="59" t="s">
        <v>635</v>
      </c>
      <c r="C104" s="59" t="s">
        <v>2117</v>
      </c>
      <c r="D104" s="60" t="b">
        <v>1</v>
      </c>
      <c r="E104" s="61">
        <v>0</v>
      </c>
      <c r="F104" s="61">
        <v>-1</v>
      </c>
    </row>
    <row r="105" spans="1:6">
      <c r="A105" s="57">
        <v>163</v>
      </c>
      <c r="B105" s="59" t="s">
        <v>606</v>
      </c>
      <c r="C105" s="59" t="s">
        <v>2118</v>
      </c>
      <c r="D105" s="60" t="b">
        <v>1</v>
      </c>
      <c r="E105" s="61">
        <v>0</v>
      </c>
      <c r="F105" s="61">
        <v>155</v>
      </c>
    </row>
    <row r="106" spans="1:6">
      <c r="A106" s="57">
        <v>174</v>
      </c>
      <c r="B106" s="59" t="s">
        <v>609</v>
      </c>
      <c r="C106" s="59" t="s">
        <v>2119</v>
      </c>
      <c r="D106" s="60" t="b">
        <v>1</v>
      </c>
      <c r="E106" s="61">
        <v>0</v>
      </c>
      <c r="F106" s="61">
        <v>342</v>
      </c>
    </row>
    <row r="107" spans="1:6">
      <c r="A107" s="57">
        <v>98</v>
      </c>
      <c r="B107" s="59" t="s">
        <v>612</v>
      </c>
      <c r="C107" s="59" t="s">
        <v>2120</v>
      </c>
      <c r="D107" s="60" t="b">
        <v>1</v>
      </c>
      <c r="E107" s="61">
        <v>0</v>
      </c>
      <c r="F107" s="61">
        <v>168</v>
      </c>
    </row>
    <row r="108" spans="1:6">
      <c r="A108" s="57">
        <v>3</v>
      </c>
      <c r="B108" s="59" t="s">
        <v>1188</v>
      </c>
      <c r="C108" s="59" t="s">
        <v>2121</v>
      </c>
      <c r="D108" s="60" t="b">
        <v>1</v>
      </c>
      <c r="E108" s="61">
        <v>0</v>
      </c>
      <c r="F108" s="61">
        <v>65</v>
      </c>
    </row>
    <row r="109" spans="1:6">
      <c r="A109" s="57">
        <v>72</v>
      </c>
      <c r="B109" s="59" t="s">
        <v>1495</v>
      </c>
      <c r="C109" s="59" t="s">
        <v>2122</v>
      </c>
      <c r="D109" s="60" t="b">
        <v>1</v>
      </c>
      <c r="E109" s="61">
        <v>0</v>
      </c>
      <c r="F109" s="61">
        <v>22</v>
      </c>
    </row>
    <row r="110" spans="1:6">
      <c r="A110" s="57">
        <v>58</v>
      </c>
      <c r="B110" s="59" t="s">
        <v>1281</v>
      </c>
      <c r="C110" s="59" t="s">
        <v>2123</v>
      </c>
      <c r="D110" s="60" t="b">
        <v>1</v>
      </c>
      <c r="E110" s="61">
        <v>0</v>
      </c>
      <c r="F110" s="61">
        <v>15</v>
      </c>
    </row>
    <row r="111" spans="1:6">
      <c r="A111" s="57">
        <v>182</v>
      </c>
      <c r="B111" s="59" t="s">
        <v>1144</v>
      </c>
      <c r="C111" s="59" t="s">
        <v>2124</v>
      </c>
      <c r="D111" s="60" t="b">
        <v>1</v>
      </c>
      <c r="E111" s="61">
        <v>0</v>
      </c>
      <c r="F111" s="61">
        <v>9</v>
      </c>
    </row>
    <row r="112" spans="1:6">
      <c r="A112" s="57">
        <v>48</v>
      </c>
      <c r="B112" s="59" t="s">
        <v>809</v>
      </c>
      <c r="C112" s="59" t="s">
        <v>2125</v>
      </c>
      <c r="D112" s="60" t="b">
        <v>1</v>
      </c>
      <c r="E112" s="61">
        <v>0</v>
      </c>
      <c r="F112" s="61">
        <v>67</v>
      </c>
    </row>
    <row r="113" spans="1:6">
      <c r="A113" s="57">
        <v>59</v>
      </c>
      <c r="B113" s="59" t="s">
        <v>1192</v>
      </c>
      <c r="C113" s="59" t="s">
        <v>2126</v>
      </c>
      <c r="D113" s="60" t="b">
        <v>1</v>
      </c>
      <c r="E113" s="61">
        <v>0</v>
      </c>
      <c r="F113" s="61">
        <v>196</v>
      </c>
    </row>
    <row r="114" spans="1:6">
      <c r="A114" s="57">
        <v>116</v>
      </c>
      <c r="B114" s="59" t="s">
        <v>557</v>
      </c>
      <c r="C114" s="59" t="s">
        <v>2127</v>
      </c>
      <c r="D114" s="60" t="b">
        <v>1</v>
      </c>
      <c r="E114" s="61">
        <v>66</v>
      </c>
      <c r="F114" s="61">
        <v>156</v>
      </c>
    </row>
    <row r="115" spans="1:6">
      <c r="A115" s="57">
        <v>77</v>
      </c>
      <c r="B115" s="59" t="s">
        <v>705</v>
      </c>
      <c r="C115" s="59" t="s">
        <v>2128</v>
      </c>
      <c r="D115" s="60" t="b">
        <v>1</v>
      </c>
      <c r="E115" s="61">
        <v>14</v>
      </c>
      <c r="F115" s="61">
        <v>106</v>
      </c>
    </row>
    <row r="116" spans="1:6">
      <c r="A116" s="57">
        <v>28</v>
      </c>
      <c r="B116" s="62" t="s">
        <v>1612</v>
      </c>
      <c r="C116" s="59" t="s">
        <v>2129</v>
      </c>
      <c r="D116" s="60" t="b">
        <v>1</v>
      </c>
      <c r="E116" s="61">
        <v>0</v>
      </c>
      <c r="F116" s="61">
        <v>9</v>
      </c>
    </row>
    <row r="117" spans="1:6">
      <c r="A117" s="57">
        <v>168</v>
      </c>
      <c r="B117" s="59" t="s">
        <v>592</v>
      </c>
      <c r="C117" s="59" t="s">
        <v>2130</v>
      </c>
      <c r="D117" s="60" t="b">
        <v>1</v>
      </c>
      <c r="E117" s="61">
        <v>0</v>
      </c>
      <c r="F117" s="61">
        <v>4</v>
      </c>
    </row>
    <row r="118" spans="1:6">
      <c r="A118" s="57">
        <v>128</v>
      </c>
      <c r="B118" s="59" t="s">
        <v>1517</v>
      </c>
      <c r="C118" s="59" t="s">
        <v>2131</v>
      </c>
      <c r="D118" s="60" t="b">
        <v>1</v>
      </c>
      <c r="E118" s="61">
        <v>0</v>
      </c>
      <c r="F118" s="61">
        <v>14</v>
      </c>
    </row>
    <row r="119" spans="1:6">
      <c r="A119" s="57">
        <v>74</v>
      </c>
      <c r="B119" s="59" t="s">
        <v>969</v>
      </c>
      <c r="C119" s="59" t="s">
        <v>2132</v>
      </c>
      <c r="D119" s="60" t="b">
        <v>1</v>
      </c>
      <c r="E119" s="61">
        <v>0</v>
      </c>
      <c r="F119" s="61">
        <v>10</v>
      </c>
    </row>
    <row r="120" spans="1:6">
      <c r="A120" s="57">
        <v>160</v>
      </c>
      <c r="B120" s="59" t="s">
        <v>1401</v>
      </c>
      <c r="C120" s="59" t="s">
        <v>2133</v>
      </c>
      <c r="D120" s="60" t="b">
        <v>1</v>
      </c>
      <c r="E120" s="61">
        <v>0</v>
      </c>
      <c r="F120" s="61">
        <v>134</v>
      </c>
    </row>
    <row r="121" spans="1:6">
      <c r="A121" s="57">
        <v>55</v>
      </c>
      <c r="B121" s="59" t="s">
        <v>1499</v>
      </c>
      <c r="C121" s="59" t="s">
        <v>2134</v>
      </c>
      <c r="D121" s="60" t="b">
        <v>1</v>
      </c>
      <c r="E121" s="61">
        <v>0</v>
      </c>
      <c r="F121" s="61">
        <v>4</v>
      </c>
    </row>
    <row r="122" spans="1:6">
      <c r="A122" s="57">
        <v>36</v>
      </c>
      <c r="B122" s="59" t="s">
        <v>1367</v>
      </c>
      <c r="C122" s="59" t="s">
        <v>2135</v>
      </c>
      <c r="D122" s="60" t="b">
        <v>1</v>
      </c>
      <c r="E122" s="61">
        <v>0</v>
      </c>
      <c r="F122" s="61">
        <v>32</v>
      </c>
    </row>
    <row r="123" spans="1:6">
      <c r="A123" s="57">
        <v>165</v>
      </c>
      <c r="B123" s="59" t="s">
        <v>1408</v>
      </c>
      <c r="C123" s="59" t="s">
        <v>2136</v>
      </c>
      <c r="D123" s="60" t="b">
        <v>1</v>
      </c>
      <c r="E123" s="61">
        <v>39</v>
      </c>
      <c r="F123" s="61">
        <v>108</v>
      </c>
    </row>
    <row r="124" spans="1:6">
      <c r="A124" s="57">
        <v>130</v>
      </c>
      <c r="B124" s="59" t="s">
        <v>1600</v>
      </c>
      <c r="C124" s="59" t="s">
        <v>2137</v>
      </c>
      <c r="D124" s="60" t="b">
        <v>1</v>
      </c>
      <c r="E124" s="61">
        <v>0</v>
      </c>
      <c r="F124" s="61">
        <v>65</v>
      </c>
    </row>
    <row r="125" spans="1:6">
      <c r="A125" s="57">
        <v>105</v>
      </c>
      <c r="B125" s="59" t="s">
        <v>532</v>
      </c>
      <c r="C125" s="59" t="s">
        <v>2138</v>
      </c>
      <c r="D125" s="60" t="b">
        <v>1</v>
      </c>
      <c r="E125" s="61">
        <v>2</v>
      </c>
      <c r="F125" s="61">
        <v>538</v>
      </c>
    </row>
    <row r="126" spans="1:6">
      <c r="A126" s="57">
        <v>188</v>
      </c>
      <c r="B126" s="59" t="s">
        <v>1532</v>
      </c>
      <c r="C126" s="59" t="s">
        <v>2139</v>
      </c>
      <c r="D126" s="60" t="b">
        <v>1</v>
      </c>
      <c r="E126" s="61">
        <v>0</v>
      </c>
      <c r="F126" s="61">
        <v>43</v>
      </c>
    </row>
    <row r="127" spans="1:6">
      <c r="A127" s="57">
        <v>76</v>
      </c>
      <c r="B127" s="59" t="s">
        <v>846</v>
      </c>
      <c r="C127" s="59" t="s">
        <v>2140</v>
      </c>
      <c r="D127" s="60" t="b">
        <v>1</v>
      </c>
      <c r="E127" s="61">
        <v>0</v>
      </c>
      <c r="F127" s="61">
        <v>114</v>
      </c>
    </row>
    <row r="128" spans="1:6">
      <c r="A128" s="57">
        <v>68</v>
      </c>
      <c r="B128" s="59" t="s">
        <v>1102</v>
      </c>
      <c r="C128" s="59" t="s">
        <v>2141</v>
      </c>
      <c r="D128" s="60" t="b">
        <v>1</v>
      </c>
      <c r="E128" s="61">
        <v>9</v>
      </c>
      <c r="F128" s="61">
        <v>125</v>
      </c>
    </row>
    <row r="129" spans="1:6">
      <c r="A129" s="57">
        <v>10</v>
      </c>
      <c r="B129" s="59" t="s">
        <v>1338</v>
      </c>
      <c r="C129" s="59" t="s">
        <v>2142</v>
      </c>
      <c r="D129" s="60" t="b">
        <v>1</v>
      </c>
      <c r="E129" s="61">
        <v>0</v>
      </c>
      <c r="F129" s="61">
        <v>39</v>
      </c>
    </row>
    <row r="130" spans="1:6">
      <c r="A130" s="57">
        <v>95</v>
      </c>
      <c r="B130" s="59" t="s">
        <v>803</v>
      </c>
      <c r="C130" s="59" t="s">
        <v>2143</v>
      </c>
      <c r="D130" s="60" t="b">
        <v>1</v>
      </c>
      <c r="E130" s="61">
        <v>1</v>
      </c>
      <c r="F130" s="61">
        <v>66</v>
      </c>
    </row>
    <row r="131" spans="1:6">
      <c r="A131" s="57">
        <v>63</v>
      </c>
      <c r="B131" s="59" t="s">
        <v>1117</v>
      </c>
      <c r="C131" s="59" t="s">
        <v>2144</v>
      </c>
      <c r="D131" s="60" t="b">
        <v>1</v>
      </c>
      <c r="E131" s="61">
        <v>0</v>
      </c>
      <c r="F131" s="61">
        <v>66</v>
      </c>
    </row>
    <row r="132" spans="1:6">
      <c r="A132" s="57">
        <v>151</v>
      </c>
      <c r="B132" s="59" t="s">
        <v>1597</v>
      </c>
      <c r="C132" s="59" t="s">
        <v>2145</v>
      </c>
      <c r="D132" s="60" t="b">
        <v>1</v>
      </c>
      <c r="E132" s="61">
        <v>0</v>
      </c>
      <c r="F132" s="61">
        <v>58</v>
      </c>
    </row>
    <row r="133" spans="1:6">
      <c r="A133" s="57">
        <v>80</v>
      </c>
      <c r="B133" s="59" t="s">
        <v>764</v>
      </c>
      <c r="C133" s="59" t="s">
        <v>2146</v>
      </c>
      <c r="D133" s="60" t="b">
        <v>1</v>
      </c>
      <c r="E133" s="61">
        <v>1</v>
      </c>
      <c r="F133" s="61">
        <v>81</v>
      </c>
    </row>
    <row r="134" spans="1:6">
      <c r="A134" s="57">
        <v>26</v>
      </c>
      <c r="B134" s="59" t="s">
        <v>1227</v>
      </c>
      <c r="C134" s="59" t="s">
        <v>2147</v>
      </c>
      <c r="D134" s="60" t="b">
        <v>1</v>
      </c>
      <c r="E134" s="61">
        <v>0</v>
      </c>
      <c r="F134" s="61">
        <v>90</v>
      </c>
    </row>
    <row r="135" spans="1:6">
      <c r="A135" s="57">
        <v>173</v>
      </c>
      <c r="B135" s="59" t="s">
        <v>1568</v>
      </c>
      <c r="C135" s="59" t="s">
        <v>2148</v>
      </c>
      <c r="D135" s="60" t="b">
        <v>1</v>
      </c>
      <c r="E135" s="61">
        <v>1</v>
      </c>
      <c r="F135" s="61">
        <v>90</v>
      </c>
    </row>
    <row r="136" spans="1:6">
      <c r="A136" s="57">
        <v>108</v>
      </c>
      <c r="B136" s="59" t="s">
        <v>1309</v>
      </c>
      <c r="C136" s="59" t="s">
        <v>2149</v>
      </c>
      <c r="D136" s="60" t="b">
        <v>1</v>
      </c>
      <c r="E136" s="61">
        <v>0</v>
      </c>
      <c r="F136" s="61">
        <v>40</v>
      </c>
    </row>
    <row r="137" spans="1:6">
      <c r="A137" s="57">
        <v>106</v>
      </c>
      <c r="B137" s="59" t="s">
        <v>673</v>
      </c>
      <c r="C137" s="59" t="s">
        <v>2150</v>
      </c>
      <c r="D137" s="60" t="b">
        <v>1</v>
      </c>
      <c r="E137" s="61">
        <v>0</v>
      </c>
      <c r="F137" s="61">
        <v>160</v>
      </c>
    </row>
    <row r="138" spans="1:6">
      <c r="A138" s="57">
        <v>131</v>
      </c>
      <c r="B138" s="59" t="s">
        <v>1548</v>
      </c>
      <c r="C138" s="59" t="s">
        <v>2151</v>
      </c>
      <c r="D138" s="60" t="b">
        <v>1</v>
      </c>
      <c r="E138" s="61">
        <v>46</v>
      </c>
      <c r="F138" s="61">
        <v>62</v>
      </c>
    </row>
    <row r="139" spans="1:6">
      <c r="A139" s="57">
        <v>167</v>
      </c>
      <c r="B139" s="59" t="s">
        <v>1332</v>
      </c>
      <c r="C139" s="59" t="s">
        <v>2152</v>
      </c>
      <c r="D139" s="60" t="b">
        <v>1</v>
      </c>
      <c r="E139" s="61">
        <v>0</v>
      </c>
      <c r="F139" s="61">
        <v>60</v>
      </c>
    </row>
    <row r="140" spans="1:6">
      <c r="A140" s="57">
        <v>79</v>
      </c>
      <c r="B140" s="59" t="s">
        <v>1605</v>
      </c>
      <c r="C140" s="59" t="s">
        <v>2153</v>
      </c>
      <c r="D140" s="60" t="b">
        <v>1</v>
      </c>
      <c r="E140" s="61">
        <v>0</v>
      </c>
      <c r="F140" s="61">
        <v>43</v>
      </c>
    </row>
    <row r="141" spans="1:6">
      <c r="A141" s="57">
        <v>195</v>
      </c>
      <c r="B141" s="59" t="s">
        <v>1427</v>
      </c>
      <c r="C141" s="59" t="s">
        <v>2154</v>
      </c>
      <c r="D141" s="60" t="b">
        <v>1</v>
      </c>
      <c r="E141" s="61">
        <v>4</v>
      </c>
      <c r="F141" s="61">
        <v>81</v>
      </c>
    </row>
    <row r="142" spans="1:6">
      <c r="A142" s="57">
        <v>78</v>
      </c>
      <c r="B142" s="59" t="s">
        <v>1594</v>
      </c>
      <c r="C142" s="59" t="s">
        <v>2155</v>
      </c>
      <c r="D142" s="60" t="b">
        <v>1</v>
      </c>
      <c r="E142" s="61">
        <v>0</v>
      </c>
      <c r="F142" s="61">
        <v>30</v>
      </c>
    </row>
    <row r="143" spans="1:6">
      <c r="A143" s="57">
        <v>133</v>
      </c>
      <c r="B143" s="59" t="s">
        <v>589</v>
      </c>
      <c r="C143" s="59" t="s">
        <v>2156</v>
      </c>
      <c r="D143" s="60" t="b">
        <v>1</v>
      </c>
      <c r="E143" s="61">
        <v>41</v>
      </c>
      <c r="F143" s="61">
        <v>46</v>
      </c>
    </row>
    <row r="144" spans="1:6">
      <c r="A144" s="57">
        <v>120</v>
      </c>
      <c r="B144" s="59" t="s">
        <v>1004</v>
      </c>
      <c r="C144" s="59" t="s">
        <v>2157</v>
      </c>
      <c r="D144" s="60" t="b">
        <v>1</v>
      </c>
      <c r="E144" s="61">
        <v>0</v>
      </c>
      <c r="F144" s="61">
        <v>288</v>
      </c>
    </row>
    <row r="145" spans="1:6">
      <c r="A145" s="57">
        <v>82</v>
      </c>
      <c r="B145" s="59" t="s">
        <v>1449</v>
      </c>
      <c r="C145" s="59" t="s">
        <v>2158</v>
      </c>
      <c r="D145" s="60" t="b">
        <v>1</v>
      </c>
      <c r="E145" s="61">
        <v>0</v>
      </c>
      <c r="F145" s="61">
        <v>40</v>
      </c>
    </row>
    <row r="146" spans="1:6">
      <c r="A146" s="57">
        <v>32</v>
      </c>
      <c r="B146" s="59" t="s">
        <v>943</v>
      </c>
      <c r="C146" s="59" t="s">
        <v>2159</v>
      </c>
      <c r="D146" s="60" t="b">
        <v>1</v>
      </c>
      <c r="E146" s="61">
        <v>1</v>
      </c>
      <c r="F146" s="61">
        <v>64</v>
      </c>
    </row>
    <row r="147" spans="1:6">
      <c r="A147" s="57">
        <v>75</v>
      </c>
      <c r="B147" s="59" t="s">
        <v>1347</v>
      </c>
      <c r="C147" s="59" t="s">
        <v>2160</v>
      </c>
      <c r="D147" s="60" t="b">
        <v>1</v>
      </c>
      <c r="E147" s="61">
        <v>1</v>
      </c>
      <c r="F147" s="61">
        <v>62</v>
      </c>
    </row>
    <row r="148" spans="1:6">
      <c r="A148" s="57">
        <v>189</v>
      </c>
      <c r="B148" s="59" t="s">
        <v>930</v>
      </c>
      <c r="C148" s="59" t="s">
        <v>2161</v>
      </c>
      <c r="D148" s="60" t="b">
        <v>1</v>
      </c>
      <c r="E148" s="61">
        <v>1</v>
      </c>
      <c r="F148" s="61">
        <v>246</v>
      </c>
    </row>
    <row r="149" spans="1:6">
      <c r="A149" s="57">
        <v>136</v>
      </c>
      <c r="B149" s="59" t="s">
        <v>1074</v>
      </c>
      <c r="C149" s="59" t="s">
        <v>2162</v>
      </c>
      <c r="D149" s="60" t="b">
        <v>1</v>
      </c>
      <c r="E149" s="61">
        <v>11</v>
      </c>
      <c r="F149" s="61">
        <v>31</v>
      </c>
    </row>
    <row r="150" spans="1:6">
      <c r="A150" s="57">
        <v>40</v>
      </c>
      <c r="B150" s="59" t="s">
        <v>542</v>
      </c>
      <c r="C150" s="59" t="s">
        <v>2163</v>
      </c>
      <c r="D150" s="60" t="b">
        <v>1</v>
      </c>
      <c r="E150" s="61">
        <v>0</v>
      </c>
      <c r="F150" s="61">
        <v>68</v>
      </c>
    </row>
    <row r="151" spans="1:6">
      <c r="A151" s="57">
        <v>107</v>
      </c>
      <c r="B151" s="62" t="s">
        <v>1057</v>
      </c>
      <c r="C151" s="59" t="s">
        <v>2164</v>
      </c>
      <c r="D151" s="60" t="b">
        <v>1</v>
      </c>
      <c r="E151" s="61">
        <v>0</v>
      </c>
      <c r="F151" s="61">
        <v>98</v>
      </c>
    </row>
    <row r="152" spans="1:6">
      <c r="A152" s="57">
        <v>172</v>
      </c>
      <c r="B152" s="59" t="s">
        <v>1179</v>
      </c>
      <c r="C152" s="59" t="s">
        <v>2165</v>
      </c>
      <c r="D152" s="60" t="b">
        <v>1</v>
      </c>
      <c r="E152" s="61">
        <v>0</v>
      </c>
      <c r="F152" s="61">
        <v>95</v>
      </c>
    </row>
    <row r="153" spans="1:6">
      <c r="A153" s="57">
        <v>73</v>
      </c>
      <c r="B153" s="59" t="s">
        <v>785</v>
      </c>
      <c r="C153" s="59" t="s">
        <v>2166</v>
      </c>
      <c r="D153" s="60" t="b">
        <v>1</v>
      </c>
      <c r="E153" s="61">
        <v>0</v>
      </c>
      <c r="F153" s="61">
        <v>42</v>
      </c>
    </row>
    <row r="154" spans="1:6">
      <c r="A154" s="57">
        <v>12</v>
      </c>
      <c r="B154" s="59" t="s">
        <v>1505</v>
      </c>
      <c r="C154" s="59" t="s">
        <v>2167</v>
      </c>
      <c r="D154" s="60" t="b">
        <v>1</v>
      </c>
      <c r="E154" s="61">
        <v>0</v>
      </c>
      <c r="F154" s="61">
        <v>2</v>
      </c>
    </row>
    <row r="155" spans="1:6">
      <c r="A155" s="57">
        <v>44</v>
      </c>
      <c r="B155" s="59" t="s">
        <v>1050</v>
      </c>
      <c r="C155" s="59" t="s">
        <v>2168</v>
      </c>
      <c r="D155" s="60" t="b">
        <v>1</v>
      </c>
      <c r="E155" s="61">
        <v>0</v>
      </c>
      <c r="F155" s="61">
        <v>149</v>
      </c>
    </row>
    <row r="156" spans="1:6">
      <c r="A156" s="57">
        <v>118</v>
      </c>
      <c r="B156" s="59" t="s">
        <v>1079</v>
      </c>
      <c r="C156" s="59" t="s">
        <v>2169</v>
      </c>
      <c r="D156" s="60" t="b">
        <v>1</v>
      </c>
      <c r="E156" s="61">
        <v>0</v>
      </c>
      <c r="F156" s="61">
        <v>62</v>
      </c>
    </row>
    <row r="157" spans="1:6">
      <c r="A157" s="57">
        <v>39</v>
      </c>
      <c r="B157" s="59" t="s">
        <v>1153</v>
      </c>
      <c r="C157" s="59" t="s">
        <v>2170</v>
      </c>
      <c r="D157" s="60" t="b">
        <v>1</v>
      </c>
      <c r="E157" s="61">
        <v>11</v>
      </c>
      <c r="F157" s="61">
        <v>97</v>
      </c>
    </row>
    <row r="158" spans="1:6">
      <c r="A158" s="57">
        <v>11</v>
      </c>
      <c r="B158" s="59" t="s">
        <v>1492</v>
      </c>
      <c r="C158" s="59" t="s">
        <v>2171</v>
      </c>
      <c r="D158" s="60" t="b">
        <v>1</v>
      </c>
      <c r="E158" s="61">
        <v>4</v>
      </c>
      <c r="F158" s="61">
        <v>37</v>
      </c>
    </row>
    <row r="159" spans="1:6">
      <c r="A159" s="57">
        <v>50</v>
      </c>
      <c r="B159" s="59" t="s">
        <v>472</v>
      </c>
      <c r="C159" s="59" t="s">
        <v>2172</v>
      </c>
      <c r="D159" s="60" t="b">
        <v>1</v>
      </c>
      <c r="E159" s="61">
        <v>0</v>
      </c>
      <c r="F159" s="61">
        <v>290</v>
      </c>
    </row>
    <row r="160" spans="1:6">
      <c r="A160" s="57">
        <v>101</v>
      </c>
      <c r="B160" s="59" t="s">
        <v>1413</v>
      </c>
      <c r="C160" s="59" t="s">
        <v>2173</v>
      </c>
      <c r="D160" s="60" t="b">
        <v>1</v>
      </c>
      <c r="E160" s="61">
        <v>0</v>
      </c>
      <c r="F160" s="61">
        <v>24</v>
      </c>
    </row>
    <row r="161" spans="1:6">
      <c r="A161" s="57">
        <v>126</v>
      </c>
      <c r="B161" s="59" t="s">
        <v>1219</v>
      </c>
      <c r="C161" s="59" t="s">
        <v>2174</v>
      </c>
      <c r="D161" s="60" t="b">
        <v>0</v>
      </c>
      <c r="E161" s="61">
        <v>0</v>
      </c>
      <c r="F161" s="61">
        <v>-1</v>
      </c>
    </row>
    <row r="162" spans="1:6">
      <c r="A162" s="57">
        <v>145</v>
      </c>
      <c r="B162" s="59" t="s">
        <v>1029</v>
      </c>
      <c r="C162" s="59" t="s">
        <v>2175</v>
      </c>
      <c r="D162" s="60" t="b">
        <v>1</v>
      </c>
      <c r="E162" s="61">
        <v>0</v>
      </c>
      <c r="F162" s="61">
        <v>19</v>
      </c>
    </row>
    <row r="163" spans="1:6">
      <c r="A163" s="57">
        <v>103</v>
      </c>
      <c r="B163" s="59" t="s">
        <v>1469</v>
      </c>
      <c r="C163" s="59" t="s">
        <v>2176</v>
      </c>
      <c r="D163" s="60" t="b">
        <v>1</v>
      </c>
      <c r="E163" s="61">
        <v>0</v>
      </c>
      <c r="F163" s="61">
        <v>166</v>
      </c>
    </row>
    <row r="164" spans="1:6">
      <c r="A164" s="57">
        <v>166</v>
      </c>
      <c r="B164" s="59" t="s">
        <v>1107</v>
      </c>
      <c r="C164" s="59" t="s">
        <v>2177</v>
      </c>
      <c r="D164" s="60" t="b">
        <v>1</v>
      </c>
      <c r="E164" s="61">
        <v>0</v>
      </c>
      <c r="F164" s="61">
        <v>68</v>
      </c>
    </row>
    <row r="165" spans="1:6">
      <c r="A165" s="57">
        <v>61</v>
      </c>
      <c r="B165" s="59" t="s">
        <v>1584</v>
      </c>
      <c r="C165" s="59" t="s">
        <v>2178</v>
      </c>
      <c r="D165" s="60" t="b">
        <v>1</v>
      </c>
      <c r="E165" s="61">
        <v>0</v>
      </c>
      <c r="F165" s="61">
        <v>27</v>
      </c>
    </row>
    <row r="166" spans="1:6">
      <c r="A166" s="57">
        <v>65</v>
      </c>
      <c r="B166" s="59" t="s">
        <v>1472</v>
      </c>
      <c r="C166" s="59" t="s">
        <v>2179</v>
      </c>
      <c r="D166" s="60" t="b">
        <v>1</v>
      </c>
      <c r="E166" s="61">
        <v>0</v>
      </c>
      <c r="F166" s="61">
        <v>40</v>
      </c>
    </row>
    <row r="167" spans="1:6">
      <c r="A167" s="57">
        <v>6</v>
      </c>
      <c r="B167" s="59" t="s">
        <v>1140</v>
      </c>
      <c r="C167" s="59" t="s">
        <v>2180</v>
      </c>
      <c r="D167" s="60" t="b">
        <v>1</v>
      </c>
      <c r="E167" s="61">
        <v>3</v>
      </c>
      <c r="F167" s="61">
        <v>148</v>
      </c>
    </row>
    <row r="168" spans="1:6">
      <c r="A168" s="57">
        <v>90</v>
      </c>
      <c r="B168" s="59" t="s">
        <v>1387</v>
      </c>
      <c r="C168" s="59" t="s">
        <v>2181</v>
      </c>
      <c r="D168" s="60" t="b">
        <v>1</v>
      </c>
      <c r="E168" s="61">
        <v>0</v>
      </c>
      <c r="F168" s="61">
        <v>98</v>
      </c>
    </row>
    <row r="169" spans="1:6">
      <c r="A169" s="57">
        <v>4</v>
      </c>
      <c r="B169" s="59" t="s">
        <v>1086</v>
      </c>
      <c r="C169" s="59" t="s">
        <v>2182</v>
      </c>
      <c r="D169" s="60" t="b">
        <v>1</v>
      </c>
      <c r="E169" s="61">
        <v>2</v>
      </c>
      <c r="F169" s="61">
        <v>287</v>
      </c>
    </row>
    <row r="170" spans="1:6">
      <c r="A170" s="57">
        <v>60</v>
      </c>
      <c r="B170" s="59" t="s">
        <v>677</v>
      </c>
      <c r="C170" s="59" t="s">
        <v>2183</v>
      </c>
      <c r="D170" s="60" t="b">
        <v>1</v>
      </c>
      <c r="E170" s="61">
        <v>0</v>
      </c>
      <c r="F170" s="61">
        <v>17</v>
      </c>
    </row>
    <row r="171" spans="1:6">
      <c r="A171" s="57">
        <v>141</v>
      </c>
      <c r="B171" s="59" t="s">
        <v>1615</v>
      </c>
      <c r="C171" s="59" t="s">
        <v>2184</v>
      </c>
      <c r="D171" s="60" t="b">
        <v>1</v>
      </c>
      <c r="E171" s="61">
        <v>0</v>
      </c>
      <c r="F171" s="61">
        <v>58</v>
      </c>
    </row>
    <row r="172" spans="1:6">
      <c r="A172" s="57">
        <v>144</v>
      </c>
      <c r="B172" s="59" t="s">
        <v>956</v>
      </c>
      <c r="C172" s="59" t="s">
        <v>2185</v>
      </c>
      <c r="D172" s="60" t="b">
        <v>1</v>
      </c>
      <c r="E172" s="61">
        <v>1</v>
      </c>
      <c r="F172" s="61">
        <v>196</v>
      </c>
    </row>
    <row r="173" spans="1:6">
      <c r="A173" s="57">
        <v>9</v>
      </c>
      <c r="B173" s="59" t="s">
        <v>1019</v>
      </c>
      <c r="C173" s="59" t="s">
        <v>2186</v>
      </c>
      <c r="D173" s="60" t="b">
        <v>1</v>
      </c>
      <c r="E173" s="61">
        <v>0</v>
      </c>
      <c r="F173" s="61">
        <v>185</v>
      </c>
    </row>
    <row r="174" spans="1:6">
      <c r="A174" s="57">
        <v>70</v>
      </c>
      <c r="B174" s="59" t="s">
        <v>1121</v>
      </c>
      <c r="C174" s="59" t="s">
        <v>2187</v>
      </c>
      <c r="D174" s="60" t="b">
        <v>1</v>
      </c>
      <c r="E174" s="61">
        <v>0</v>
      </c>
      <c r="F174" s="61">
        <v>170</v>
      </c>
    </row>
    <row r="175" spans="1:6">
      <c r="A175" s="57">
        <v>49</v>
      </c>
      <c r="B175" s="59" t="s">
        <v>1508</v>
      </c>
      <c r="C175" s="59" t="s">
        <v>2188</v>
      </c>
      <c r="D175" s="60" t="b">
        <v>1</v>
      </c>
      <c r="E175" s="61">
        <v>3</v>
      </c>
      <c r="F175" s="61">
        <v>111</v>
      </c>
    </row>
    <row r="176" spans="1:6">
      <c r="A176" s="57">
        <v>33</v>
      </c>
      <c r="B176" s="59" t="s">
        <v>1418</v>
      </c>
      <c r="C176" s="59" t="s">
        <v>2189</v>
      </c>
      <c r="D176" s="60" t="b">
        <v>1</v>
      </c>
      <c r="E176" s="61">
        <v>1</v>
      </c>
      <c r="F176" s="61">
        <v>96</v>
      </c>
    </row>
    <row r="177" spans="1:6">
      <c r="A177" s="57">
        <v>37</v>
      </c>
      <c r="B177" s="59" t="s">
        <v>1543</v>
      </c>
      <c r="C177" s="59" t="s">
        <v>2190</v>
      </c>
      <c r="D177" s="60" t="b">
        <v>1</v>
      </c>
      <c r="E177" s="61">
        <v>0</v>
      </c>
      <c r="F177" s="61">
        <v>57</v>
      </c>
    </row>
    <row r="178" spans="1:6">
      <c r="A178" s="57">
        <v>171</v>
      </c>
      <c r="B178" s="59" t="s">
        <v>1439</v>
      </c>
      <c r="C178" s="59" t="s">
        <v>2191</v>
      </c>
      <c r="D178" s="60" t="b">
        <v>1</v>
      </c>
      <c r="E178" s="61">
        <v>25</v>
      </c>
      <c r="F178" s="61">
        <v>83</v>
      </c>
    </row>
    <row r="179" spans="1:6">
      <c r="A179" s="57">
        <v>23</v>
      </c>
      <c r="B179" s="59" t="s">
        <v>839</v>
      </c>
      <c r="C179" s="59" t="s">
        <v>2192</v>
      </c>
      <c r="D179" s="60" t="b">
        <v>0</v>
      </c>
      <c r="E179" s="61">
        <v>0</v>
      </c>
      <c r="F179" s="61">
        <v>-1</v>
      </c>
    </row>
    <row r="180" spans="1:6">
      <c r="A180" s="57">
        <v>129</v>
      </c>
      <c r="B180" s="59" t="s">
        <v>466</v>
      </c>
      <c r="C180" s="59" t="s">
        <v>2193</v>
      </c>
      <c r="D180" s="60" t="b">
        <v>1</v>
      </c>
      <c r="E180" s="61">
        <v>0</v>
      </c>
      <c r="F180" s="61">
        <v>1</v>
      </c>
    </row>
    <row r="181" spans="1:6">
      <c r="A181" s="57">
        <v>176</v>
      </c>
      <c r="B181" s="59" t="s">
        <v>1112</v>
      </c>
      <c r="C181" s="59" t="s">
        <v>2194</v>
      </c>
      <c r="D181" s="60" t="b">
        <v>1</v>
      </c>
      <c r="E181" s="61">
        <v>0</v>
      </c>
      <c r="F181" s="61">
        <v>32</v>
      </c>
    </row>
    <row r="182" spans="1:6">
      <c r="A182" s="57">
        <v>113</v>
      </c>
      <c r="B182" s="59" t="s">
        <v>1475</v>
      </c>
      <c r="C182" s="59" t="s">
        <v>2195</v>
      </c>
      <c r="D182" s="60" t="b">
        <v>1</v>
      </c>
      <c r="E182" s="61">
        <v>63</v>
      </c>
      <c r="F182" s="61">
        <v>66</v>
      </c>
    </row>
    <row r="183" spans="1:6">
      <c r="A183" s="57">
        <v>1</v>
      </c>
      <c r="B183" s="59" t="s">
        <v>1313</v>
      </c>
      <c r="C183" s="59" t="s">
        <v>2196</v>
      </c>
      <c r="D183" s="60" t="b">
        <v>1</v>
      </c>
      <c r="E183" s="61">
        <v>0</v>
      </c>
      <c r="F183" s="61">
        <v>110</v>
      </c>
    </row>
    <row r="184" spans="1:6">
      <c r="A184" s="57">
        <v>62</v>
      </c>
      <c r="B184" s="59" t="s">
        <v>1510</v>
      </c>
      <c r="C184" s="59" t="s">
        <v>2197</v>
      </c>
      <c r="D184" s="60" t="b">
        <v>1</v>
      </c>
      <c r="E184" s="61">
        <v>0</v>
      </c>
      <c r="F184" s="61">
        <v>139</v>
      </c>
    </row>
    <row r="185" spans="1:6">
      <c r="A185" s="57">
        <v>169</v>
      </c>
      <c r="B185" s="59" t="s">
        <v>1571</v>
      </c>
      <c r="C185" s="59" t="s">
        <v>2198</v>
      </c>
      <c r="D185" s="60" t="b">
        <v>1</v>
      </c>
      <c r="E185" s="61">
        <v>0</v>
      </c>
      <c r="F185" s="61">
        <v>114</v>
      </c>
    </row>
    <row r="186" spans="1:6">
      <c r="A186" s="57">
        <v>19</v>
      </c>
      <c r="B186" s="59" t="s">
        <v>1393</v>
      </c>
      <c r="C186" s="59" t="s">
        <v>2199</v>
      </c>
      <c r="D186" s="60" t="b">
        <v>1</v>
      </c>
      <c r="E186" s="61">
        <v>0</v>
      </c>
      <c r="F186" s="61">
        <v>26</v>
      </c>
    </row>
    <row r="187" spans="1:6">
      <c r="A187" s="57">
        <v>122</v>
      </c>
      <c r="B187" s="59" t="s">
        <v>1425</v>
      </c>
      <c r="C187" s="59" t="s">
        <v>2200</v>
      </c>
      <c r="D187" s="60" t="b">
        <v>1</v>
      </c>
      <c r="E187" s="61">
        <v>0</v>
      </c>
      <c r="F187" s="61">
        <v>174</v>
      </c>
    </row>
    <row r="188" spans="1:6">
      <c r="A188" s="57">
        <v>179</v>
      </c>
      <c r="B188" s="59" t="s">
        <v>1545</v>
      </c>
      <c r="C188" s="59" t="s">
        <v>2201</v>
      </c>
      <c r="D188" s="60" t="b">
        <v>1</v>
      </c>
      <c r="E188" s="61">
        <v>0</v>
      </c>
      <c r="F188" s="61">
        <v>66</v>
      </c>
    </row>
    <row r="189" spans="1:6">
      <c r="A189" s="57">
        <v>153</v>
      </c>
      <c r="B189" s="59" t="s">
        <v>897</v>
      </c>
      <c r="C189" s="59" t="s">
        <v>2202</v>
      </c>
      <c r="D189" s="60" t="b">
        <v>1</v>
      </c>
      <c r="E189" s="61">
        <v>0</v>
      </c>
      <c r="F189" s="61">
        <v>48</v>
      </c>
    </row>
    <row r="190" spans="1:6">
      <c r="A190" s="57">
        <v>193</v>
      </c>
      <c r="B190" s="59" t="s">
        <v>1551</v>
      </c>
      <c r="C190" s="59" t="s">
        <v>2203</v>
      </c>
      <c r="D190" s="60" t="b">
        <v>1</v>
      </c>
      <c r="E190" s="61">
        <v>9</v>
      </c>
      <c r="F190" s="61">
        <v>111</v>
      </c>
    </row>
    <row r="191" spans="1:6">
      <c r="A191" s="57">
        <v>112</v>
      </c>
      <c r="B191" s="59" t="s">
        <v>1556</v>
      </c>
      <c r="C191" s="59" t="s">
        <v>2204</v>
      </c>
      <c r="D191" s="60" t="b">
        <v>1</v>
      </c>
      <c r="E191" s="61">
        <v>0</v>
      </c>
      <c r="F191" s="61">
        <v>40</v>
      </c>
    </row>
    <row r="192" spans="1:6">
      <c r="A192" s="57">
        <v>175</v>
      </c>
      <c r="B192" s="59" t="s">
        <v>884</v>
      </c>
      <c r="C192" s="59" t="s">
        <v>2205</v>
      </c>
      <c r="D192" s="60" t="b">
        <v>1</v>
      </c>
      <c r="E192" s="61">
        <v>0</v>
      </c>
      <c r="F192" s="61">
        <v>18</v>
      </c>
    </row>
    <row r="193" spans="1:6">
      <c r="A193" s="57">
        <v>190</v>
      </c>
      <c r="B193" s="59" t="s">
        <v>1297</v>
      </c>
      <c r="C193" s="59" t="s">
        <v>2206</v>
      </c>
      <c r="D193" s="60" t="b">
        <v>1</v>
      </c>
      <c r="E193" s="61">
        <v>0</v>
      </c>
      <c r="F193" s="61">
        <v>14</v>
      </c>
    </row>
    <row r="194" spans="1:6">
      <c r="A194" s="57">
        <v>8</v>
      </c>
      <c r="B194" s="59" t="s">
        <v>460</v>
      </c>
      <c r="C194" s="59" t="s">
        <v>2207</v>
      </c>
      <c r="D194" s="60" t="b">
        <v>0</v>
      </c>
      <c r="E194" s="61">
        <v>0</v>
      </c>
      <c r="F194" s="61">
        <v>-1</v>
      </c>
    </row>
    <row r="195" spans="1:6">
      <c r="A195" s="57">
        <v>14</v>
      </c>
      <c r="B195" s="59" t="s">
        <v>518</v>
      </c>
      <c r="C195" s="59" t="s">
        <v>2208</v>
      </c>
      <c r="D195" s="60" t="b">
        <v>1</v>
      </c>
      <c r="E195" s="61">
        <v>0</v>
      </c>
      <c r="F195" s="61">
        <v>78</v>
      </c>
    </row>
    <row r="196" spans="1:6">
      <c r="A196" s="57">
        <v>124</v>
      </c>
      <c r="B196" s="59" t="s">
        <v>1432</v>
      </c>
      <c r="C196" s="59" t="s">
        <v>2209</v>
      </c>
      <c r="D196" s="60" t="b">
        <v>1</v>
      </c>
      <c r="E196" s="61">
        <v>0</v>
      </c>
      <c r="F196" s="61">
        <v>25</v>
      </c>
    </row>
    <row r="197" spans="1:6">
      <c r="A197" s="57">
        <v>159</v>
      </c>
      <c r="B197" s="59" t="s">
        <v>806</v>
      </c>
      <c r="C197" s="59" t="s">
        <v>2210</v>
      </c>
      <c r="D197" s="60" t="b">
        <v>1</v>
      </c>
      <c r="E197" s="61">
        <v>0</v>
      </c>
      <c r="F197" s="61">
        <v>198</v>
      </c>
    </row>
    <row r="198" spans="1:6">
      <c r="A198" s="57">
        <v>196</v>
      </c>
      <c r="B198" s="59" t="s">
        <v>1559</v>
      </c>
      <c r="C198" s="59" t="s">
        <v>2211</v>
      </c>
      <c r="D198" s="60" t="b">
        <v>1</v>
      </c>
      <c r="E198" s="61">
        <v>20</v>
      </c>
      <c r="F198" s="61">
        <v>179</v>
      </c>
    </row>
  </sheetData>
  <phoneticPr fontId="32" type="noConversion"/>
  <conditionalFormatting sqref="E1:E999">
    <cfRule type="cellIs" dxfId="0" priority="1" operator="greaterThan">
      <formula>0</formula>
    </cfRule>
  </conditionalFormatting>
  <hyperlinks>
    <hyperlink ref="I1" r:id="rId1" xr:uid="{00000000-0004-0000-0900-000000000000}"/>
    <hyperlink ref="B116" r:id="rId2" xr:uid="{00000000-0004-0000-0900-000001000000}"/>
    <hyperlink ref="B151" r:id="rId3" xr:uid="{00000000-0004-0000-09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1000"/>
  <sheetViews>
    <sheetView workbookViewId="0"/>
  </sheetViews>
  <sheetFormatPr defaultColWidth="12.5703125" defaultRowHeight="15.75" customHeight="1"/>
  <cols>
    <col min="3" max="3" width="18" customWidth="1"/>
    <col min="9" max="9" width="20.7109375" customWidth="1"/>
  </cols>
  <sheetData>
    <row r="1" spans="1:10" ht="15.75" customHeight="1">
      <c r="A1" s="63" t="s">
        <v>2212</v>
      </c>
      <c r="B1" s="63" t="s">
        <v>2213</v>
      </c>
      <c r="C1" s="63" t="s">
        <v>2214</v>
      </c>
      <c r="D1" s="64" t="s">
        <v>2215</v>
      </c>
      <c r="E1" s="63" t="s">
        <v>2216</v>
      </c>
      <c r="F1" s="63" t="s">
        <v>2217</v>
      </c>
      <c r="G1" s="63" t="s">
        <v>2218</v>
      </c>
      <c r="H1" s="63" t="s">
        <v>2219</v>
      </c>
      <c r="I1" s="65" t="s">
        <v>2220</v>
      </c>
    </row>
    <row r="2" spans="1:10" ht="15.75" customHeight="1">
      <c r="A2" s="66">
        <v>0</v>
      </c>
      <c r="B2" s="63" t="s">
        <v>2221</v>
      </c>
      <c r="C2" s="63" t="s">
        <v>2222</v>
      </c>
      <c r="D2" s="63" t="s">
        <v>1042</v>
      </c>
      <c r="E2" s="63" t="s">
        <v>1043</v>
      </c>
      <c r="F2" s="64" t="s">
        <v>2223</v>
      </c>
      <c r="G2" s="67">
        <v>1260000000000000</v>
      </c>
      <c r="H2" s="67">
        <v>1260000000000000</v>
      </c>
      <c r="I2" s="65" t="s">
        <v>2224</v>
      </c>
      <c r="J2" s="55" t="s">
        <v>2225</v>
      </c>
    </row>
    <row r="3" spans="1:10" ht="15.75" customHeight="1">
      <c r="A3" s="66">
        <v>7</v>
      </c>
      <c r="B3" s="63" t="s">
        <v>2226</v>
      </c>
      <c r="C3" s="63" t="s">
        <v>2227</v>
      </c>
      <c r="D3" s="63" t="s">
        <v>1042</v>
      </c>
      <c r="E3" s="63" t="s">
        <v>1043</v>
      </c>
      <c r="F3" s="64" t="s">
        <v>2228</v>
      </c>
      <c r="G3" s="67">
        <v>1430000000000000</v>
      </c>
      <c r="H3" s="67">
        <v>1430000000000000</v>
      </c>
      <c r="I3" s="65" t="s">
        <v>2229</v>
      </c>
    </row>
    <row r="4" spans="1:10" ht="15.75" customHeight="1">
      <c r="A4" s="66">
        <v>22</v>
      </c>
      <c r="B4" s="63" t="s">
        <v>2230</v>
      </c>
      <c r="C4" s="63" t="s">
        <v>2231</v>
      </c>
      <c r="D4" s="63" t="s">
        <v>1042</v>
      </c>
      <c r="E4" s="63" t="s">
        <v>1043</v>
      </c>
      <c r="F4" s="64" t="s">
        <v>2232</v>
      </c>
      <c r="G4" s="67">
        <v>1630000000000000</v>
      </c>
      <c r="H4" s="67">
        <v>1630000000000000</v>
      </c>
      <c r="I4" s="65" t="s">
        <v>2229</v>
      </c>
    </row>
    <row r="5" spans="1:10" ht="15.75" customHeight="1">
      <c r="A5" s="66">
        <v>23</v>
      </c>
      <c r="B5" s="63" t="s">
        <v>2233</v>
      </c>
      <c r="C5" s="63" t="s">
        <v>2234</v>
      </c>
      <c r="D5" s="63" t="s">
        <v>1042</v>
      </c>
      <c r="E5" s="63" t="s">
        <v>1043</v>
      </c>
      <c r="F5" s="64" t="s">
        <v>2235</v>
      </c>
      <c r="G5" s="67">
        <v>879000000000000</v>
      </c>
      <c r="H5" s="67">
        <v>879000000000000</v>
      </c>
      <c r="I5" s="65" t="s">
        <v>2229</v>
      </c>
    </row>
    <row r="6" spans="1:10" ht="15.75" customHeight="1">
      <c r="A6" s="66">
        <v>44</v>
      </c>
      <c r="B6" s="63" t="s">
        <v>2236</v>
      </c>
      <c r="C6" s="63" t="s">
        <v>2237</v>
      </c>
      <c r="D6" s="63" t="s">
        <v>1042</v>
      </c>
      <c r="E6" s="63" t="s">
        <v>1043</v>
      </c>
      <c r="F6" s="64" t="s">
        <v>2238</v>
      </c>
      <c r="G6" s="67">
        <v>2.55E+16</v>
      </c>
      <c r="H6" s="67">
        <v>2.55E+16</v>
      </c>
      <c r="I6" s="65" t="s">
        <v>2229</v>
      </c>
    </row>
    <row r="7" spans="1:10" ht="15.75" customHeight="1">
      <c r="A7" s="66">
        <v>45</v>
      </c>
      <c r="B7" s="63" t="s">
        <v>2239</v>
      </c>
      <c r="C7" s="63" t="s">
        <v>2240</v>
      </c>
      <c r="D7" s="63" t="s">
        <v>1042</v>
      </c>
      <c r="E7" s="63" t="s">
        <v>1043</v>
      </c>
      <c r="F7" s="64" t="s">
        <v>2241</v>
      </c>
      <c r="G7" s="67">
        <v>847000000000000</v>
      </c>
      <c r="H7" s="67">
        <v>847000000000000</v>
      </c>
      <c r="I7" s="65" t="s">
        <v>2229</v>
      </c>
    </row>
    <row r="8" spans="1:10" ht="15.75" customHeight="1">
      <c r="A8" s="66">
        <v>86</v>
      </c>
      <c r="B8" s="63" t="s">
        <v>2242</v>
      </c>
      <c r="C8" s="63" t="s">
        <v>2243</v>
      </c>
      <c r="D8" s="63" t="s">
        <v>1042</v>
      </c>
      <c r="E8" s="63" t="s">
        <v>1043</v>
      </c>
      <c r="F8" s="64" t="s">
        <v>2244</v>
      </c>
      <c r="G8" s="67">
        <v>2030000000000000</v>
      </c>
      <c r="H8" s="67">
        <v>2030000000000000</v>
      </c>
      <c r="I8" s="65" t="s">
        <v>2229</v>
      </c>
    </row>
    <row r="9" spans="1:10" ht="15.75" customHeight="1">
      <c r="A9" s="66">
        <v>118</v>
      </c>
      <c r="B9" s="63" t="s">
        <v>2245</v>
      </c>
      <c r="C9" s="63" t="s">
        <v>2246</v>
      </c>
      <c r="D9" s="63" t="s">
        <v>1042</v>
      </c>
      <c r="E9" s="63" t="s">
        <v>1043</v>
      </c>
      <c r="F9" s="64" t="s">
        <v>2247</v>
      </c>
      <c r="G9" s="67">
        <v>4150000000000000</v>
      </c>
      <c r="H9" s="67">
        <v>4150000000000000</v>
      </c>
      <c r="I9" s="65" t="s">
        <v>2229</v>
      </c>
    </row>
    <row r="10" spans="1:10" ht="15.75" customHeight="1">
      <c r="A10" s="66">
        <v>0</v>
      </c>
      <c r="B10" s="63" t="s">
        <v>2248</v>
      </c>
      <c r="C10" s="63" t="s">
        <v>2249</v>
      </c>
      <c r="D10" s="63" t="s">
        <v>335</v>
      </c>
      <c r="E10" s="63" t="s">
        <v>866</v>
      </c>
      <c r="F10" s="64" t="s">
        <v>2250</v>
      </c>
      <c r="G10" s="67">
        <v>880000000000000</v>
      </c>
      <c r="H10" s="67">
        <v>880000000000000</v>
      </c>
      <c r="I10" s="65" t="s">
        <v>2251</v>
      </c>
      <c r="J10" s="55" t="s">
        <v>2252</v>
      </c>
    </row>
    <row r="11" spans="1:10" ht="15.75" customHeight="1">
      <c r="A11" s="66">
        <v>8</v>
      </c>
      <c r="B11" s="63" t="s">
        <v>2253</v>
      </c>
      <c r="C11" s="63" t="s">
        <v>2254</v>
      </c>
      <c r="D11" s="63" t="s">
        <v>1333</v>
      </c>
      <c r="E11" s="63" t="s">
        <v>1334</v>
      </c>
      <c r="F11" s="64" t="s">
        <v>2255</v>
      </c>
      <c r="G11" s="67">
        <v>1620000000000000</v>
      </c>
      <c r="H11" s="67">
        <v>1620000000000000</v>
      </c>
      <c r="I11" s="65" t="s">
        <v>2229</v>
      </c>
    </row>
    <row r="12" spans="1:10" ht="15.75" customHeight="1">
      <c r="A12" s="66">
        <v>9</v>
      </c>
      <c r="B12" s="63" t="s">
        <v>2256</v>
      </c>
      <c r="C12" s="63" t="s">
        <v>2257</v>
      </c>
      <c r="D12" s="63" t="s">
        <v>1333</v>
      </c>
      <c r="E12" s="63" t="s">
        <v>1334</v>
      </c>
      <c r="F12" s="64" t="s">
        <v>2258</v>
      </c>
      <c r="G12" s="67">
        <v>1890000000000000</v>
      </c>
      <c r="H12" s="67">
        <v>1890000000000000</v>
      </c>
      <c r="I12" s="65" t="s">
        <v>2229</v>
      </c>
    </row>
    <row r="13" spans="1:10" ht="15.75" customHeight="1">
      <c r="A13" s="66">
        <v>10</v>
      </c>
      <c r="B13" s="63" t="s">
        <v>2259</v>
      </c>
      <c r="C13" s="63" t="s">
        <v>2260</v>
      </c>
      <c r="D13" s="63" t="s">
        <v>1333</v>
      </c>
      <c r="E13" s="63" t="s">
        <v>1334</v>
      </c>
      <c r="F13" s="64" t="s">
        <v>2261</v>
      </c>
      <c r="G13" s="67">
        <v>793000000000000</v>
      </c>
      <c r="H13" s="67">
        <v>793000000000000</v>
      </c>
      <c r="I13" s="65" t="s">
        <v>2229</v>
      </c>
    </row>
    <row r="14" spans="1:10" ht="15.75" customHeight="1">
      <c r="A14" s="66">
        <v>11</v>
      </c>
      <c r="B14" s="63" t="s">
        <v>2262</v>
      </c>
      <c r="C14" s="63" t="s">
        <v>2263</v>
      </c>
      <c r="D14" s="63" t="s">
        <v>1333</v>
      </c>
      <c r="E14" s="63" t="s">
        <v>1334</v>
      </c>
      <c r="F14" s="64" t="s">
        <v>2264</v>
      </c>
      <c r="G14" s="67">
        <v>1930000000000000</v>
      </c>
      <c r="H14" s="67">
        <v>1930000000000000</v>
      </c>
      <c r="I14" s="65" t="s">
        <v>2229</v>
      </c>
    </row>
    <row r="15" spans="1:10" ht="15.75" customHeight="1">
      <c r="A15" s="66">
        <v>12</v>
      </c>
      <c r="B15" s="63" t="s">
        <v>2265</v>
      </c>
      <c r="C15" s="63" t="s">
        <v>2266</v>
      </c>
      <c r="D15" s="63" t="s">
        <v>1333</v>
      </c>
      <c r="E15" s="63" t="s">
        <v>1334</v>
      </c>
      <c r="F15" s="64" t="s">
        <v>2267</v>
      </c>
      <c r="G15" s="67">
        <v>2310000000000000</v>
      </c>
      <c r="H15" s="67">
        <v>2310000000000000</v>
      </c>
      <c r="I15" s="65" t="s">
        <v>2229</v>
      </c>
    </row>
    <row r="16" spans="1:10" ht="15.75" customHeight="1">
      <c r="A16" s="66">
        <v>13</v>
      </c>
      <c r="B16" s="63" t="s">
        <v>2268</v>
      </c>
      <c r="C16" s="63" t="s">
        <v>2269</v>
      </c>
      <c r="D16" s="63" t="s">
        <v>1333</v>
      </c>
      <c r="E16" s="63" t="s">
        <v>1334</v>
      </c>
      <c r="F16" s="64" t="s">
        <v>2270</v>
      </c>
      <c r="G16" s="67">
        <v>1920000000000000</v>
      </c>
      <c r="H16" s="67">
        <v>1920000000000000</v>
      </c>
      <c r="I16" s="65" t="s">
        <v>2229</v>
      </c>
    </row>
    <row r="17" spans="1:9" ht="15.75" customHeight="1">
      <c r="A17" s="66">
        <v>15</v>
      </c>
      <c r="B17" s="63" t="s">
        <v>2271</v>
      </c>
      <c r="C17" s="63" t="s">
        <v>2272</v>
      </c>
      <c r="D17" s="63" t="s">
        <v>1096</v>
      </c>
      <c r="E17" s="63" t="s">
        <v>1097</v>
      </c>
      <c r="F17" s="64" t="s">
        <v>2273</v>
      </c>
      <c r="G17" s="67">
        <v>1420000000000000</v>
      </c>
      <c r="H17" s="67">
        <v>1420000000000000</v>
      </c>
      <c r="I17" s="65" t="s">
        <v>2229</v>
      </c>
    </row>
    <row r="18" spans="1:9" ht="15.75" customHeight="1">
      <c r="A18" s="66">
        <v>16</v>
      </c>
      <c r="B18" s="63" t="s">
        <v>2274</v>
      </c>
      <c r="C18" s="63" t="s">
        <v>2275</v>
      </c>
      <c r="D18" s="63" t="s">
        <v>1096</v>
      </c>
      <c r="E18" s="63" t="s">
        <v>1097</v>
      </c>
      <c r="F18" s="64" t="s">
        <v>2276</v>
      </c>
      <c r="G18" s="67">
        <v>1330000000000000</v>
      </c>
      <c r="H18" s="67">
        <v>1330000000000000</v>
      </c>
      <c r="I18" s="65" t="s">
        <v>2229</v>
      </c>
    </row>
    <row r="19" spans="1:9" ht="15.75" customHeight="1">
      <c r="A19" s="66">
        <v>17</v>
      </c>
      <c r="B19" s="63" t="s">
        <v>2277</v>
      </c>
      <c r="C19" s="63" t="s">
        <v>2278</v>
      </c>
      <c r="D19" s="63" t="s">
        <v>1096</v>
      </c>
      <c r="E19" s="63" t="s">
        <v>1097</v>
      </c>
      <c r="F19" s="64" t="s">
        <v>2279</v>
      </c>
      <c r="G19" s="67">
        <v>1250000000000000</v>
      </c>
      <c r="H19" s="67">
        <v>1250000000000000</v>
      </c>
      <c r="I19" s="65" t="s">
        <v>2229</v>
      </c>
    </row>
    <row r="20" spans="1:9" ht="15.75" customHeight="1">
      <c r="A20" s="66">
        <v>18</v>
      </c>
      <c r="B20" s="63" t="s">
        <v>2280</v>
      </c>
      <c r="C20" s="63" t="s">
        <v>2281</v>
      </c>
      <c r="D20" s="63" t="s">
        <v>1096</v>
      </c>
      <c r="E20" s="63" t="s">
        <v>1097</v>
      </c>
      <c r="F20" s="64" t="s">
        <v>2282</v>
      </c>
      <c r="G20" s="67">
        <v>1930000000000000</v>
      </c>
      <c r="H20" s="67">
        <v>1930000000000000</v>
      </c>
      <c r="I20" s="65" t="s">
        <v>2229</v>
      </c>
    </row>
    <row r="21" spans="1:9" ht="15.75" customHeight="1">
      <c r="A21" s="66">
        <v>19</v>
      </c>
      <c r="B21" s="63" t="s">
        <v>2283</v>
      </c>
      <c r="C21" s="63" t="s">
        <v>2284</v>
      </c>
      <c r="D21" s="63" t="s">
        <v>1096</v>
      </c>
      <c r="E21" s="63" t="s">
        <v>1097</v>
      </c>
      <c r="F21" s="64" t="s">
        <v>2285</v>
      </c>
      <c r="G21" s="67">
        <v>1190000000000000</v>
      </c>
      <c r="H21" s="67">
        <v>1190000000000000</v>
      </c>
      <c r="I21" s="65" t="s">
        <v>2229</v>
      </c>
    </row>
    <row r="22" spans="1:9" ht="15.75" customHeight="1">
      <c r="A22" s="66">
        <v>20</v>
      </c>
      <c r="B22" s="63" t="s">
        <v>2286</v>
      </c>
      <c r="C22" s="63" t="s">
        <v>2287</v>
      </c>
      <c r="D22" s="63" t="s">
        <v>1096</v>
      </c>
      <c r="E22" s="63" t="s">
        <v>1097</v>
      </c>
      <c r="F22" s="64" t="s">
        <v>2288</v>
      </c>
      <c r="G22" s="67">
        <v>910000000000000</v>
      </c>
      <c r="H22" s="67">
        <v>910000000000000</v>
      </c>
      <c r="I22" s="65" t="s">
        <v>2229</v>
      </c>
    </row>
    <row r="23" spans="1:9" ht="15.75" customHeight="1">
      <c r="A23" s="66">
        <v>21</v>
      </c>
      <c r="B23" s="63" t="s">
        <v>2289</v>
      </c>
      <c r="C23" s="63" t="s">
        <v>2290</v>
      </c>
      <c r="D23" s="63" t="s">
        <v>1096</v>
      </c>
      <c r="E23" s="63" t="s">
        <v>1097</v>
      </c>
      <c r="F23" s="64" t="s">
        <v>2291</v>
      </c>
      <c r="G23" s="67">
        <v>1640000000000000</v>
      </c>
      <c r="H23" s="67">
        <v>1640000000000000</v>
      </c>
      <c r="I23" s="65" t="s">
        <v>2229</v>
      </c>
    </row>
    <row r="24" spans="1:9" ht="15.75" customHeight="1">
      <c r="A24" s="66">
        <v>22</v>
      </c>
      <c r="B24" s="63" t="s">
        <v>2292</v>
      </c>
      <c r="C24" s="63" t="s">
        <v>2293</v>
      </c>
      <c r="D24" s="63" t="s">
        <v>1096</v>
      </c>
      <c r="E24" s="63" t="s">
        <v>1097</v>
      </c>
      <c r="F24" s="64" t="s">
        <v>2294</v>
      </c>
      <c r="G24" s="67">
        <v>1450000000000000</v>
      </c>
      <c r="H24" s="67">
        <v>1450000000000000</v>
      </c>
      <c r="I24" s="65" t="s">
        <v>2229</v>
      </c>
    </row>
    <row r="25" spans="1:9" ht="15.75" customHeight="1">
      <c r="A25" s="66">
        <v>23</v>
      </c>
      <c r="B25" s="63" t="s">
        <v>2295</v>
      </c>
      <c r="C25" s="63" t="s">
        <v>2296</v>
      </c>
      <c r="D25" s="63" t="s">
        <v>1096</v>
      </c>
      <c r="E25" s="63" t="s">
        <v>1097</v>
      </c>
      <c r="F25" s="64" t="s">
        <v>2297</v>
      </c>
      <c r="G25" s="67">
        <v>1620000000000000</v>
      </c>
      <c r="H25" s="67">
        <v>1620000000000000</v>
      </c>
      <c r="I25" s="65" t="s">
        <v>2229</v>
      </c>
    </row>
    <row r="26" spans="1:9" ht="15.75" customHeight="1">
      <c r="A26" s="66">
        <v>24</v>
      </c>
      <c r="B26" s="63" t="s">
        <v>2298</v>
      </c>
      <c r="C26" s="63" t="s">
        <v>2299</v>
      </c>
      <c r="D26" s="63" t="s">
        <v>1096</v>
      </c>
      <c r="E26" s="63" t="s">
        <v>1097</v>
      </c>
      <c r="F26" s="64" t="s">
        <v>2300</v>
      </c>
      <c r="G26" s="67">
        <v>1520000000000000</v>
      </c>
      <c r="H26" s="67">
        <v>1520000000000000</v>
      </c>
      <c r="I26" s="65" t="s">
        <v>2229</v>
      </c>
    </row>
    <row r="27" spans="1:9" ht="15.75" customHeight="1">
      <c r="A27" s="66">
        <v>25</v>
      </c>
      <c r="B27" s="63" t="s">
        <v>2301</v>
      </c>
      <c r="C27" s="63" t="s">
        <v>2302</v>
      </c>
      <c r="D27" s="63" t="s">
        <v>1096</v>
      </c>
      <c r="E27" s="63" t="s">
        <v>1097</v>
      </c>
      <c r="F27" s="64" t="s">
        <v>2303</v>
      </c>
      <c r="G27" s="67">
        <v>2080000000000000</v>
      </c>
      <c r="H27" s="67">
        <v>2080000000000000</v>
      </c>
      <c r="I27" s="65" t="s">
        <v>2229</v>
      </c>
    </row>
    <row r="28" spans="1:9" ht="15.75" customHeight="1">
      <c r="A28" s="66">
        <v>26</v>
      </c>
      <c r="B28" s="63" t="s">
        <v>2304</v>
      </c>
      <c r="C28" s="63" t="s">
        <v>2305</v>
      </c>
      <c r="D28" s="63" t="s">
        <v>1096</v>
      </c>
      <c r="E28" s="63" t="s">
        <v>1097</v>
      </c>
      <c r="F28" s="64" t="s">
        <v>2306</v>
      </c>
      <c r="G28" s="67">
        <v>878000000000000</v>
      </c>
      <c r="H28" s="67">
        <v>878000000000000</v>
      </c>
      <c r="I28" s="65" t="s">
        <v>2229</v>
      </c>
    </row>
    <row r="29" spans="1:9" ht="15.75" customHeight="1">
      <c r="A29" s="66">
        <v>27</v>
      </c>
      <c r="B29" s="63" t="s">
        <v>2307</v>
      </c>
      <c r="C29" s="63" t="s">
        <v>2308</v>
      </c>
      <c r="D29" s="63" t="s">
        <v>1096</v>
      </c>
      <c r="E29" s="63" t="s">
        <v>1097</v>
      </c>
      <c r="F29" s="64" t="s">
        <v>2309</v>
      </c>
      <c r="G29" s="67">
        <v>834000000000000</v>
      </c>
      <c r="H29" s="67">
        <v>834000000000000</v>
      </c>
      <c r="I29" s="65" t="s">
        <v>2229</v>
      </c>
    </row>
    <row r="30" spans="1:9" ht="15.75" customHeight="1">
      <c r="A30" s="66">
        <v>28</v>
      </c>
      <c r="B30" s="63" t="s">
        <v>2310</v>
      </c>
      <c r="C30" s="63" t="s">
        <v>2311</v>
      </c>
      <c r="D30" s="63" t="s">
        <v>1096</v>
      </c>
      <c r="E30" s="63" t="s">
        <v>1097</v>
      </c>
      <c r="F30" s="64" t="s">
        <v>2312</v>
      </c>
      <c r="G30" s="67">
        <v>894000000000000</v>
      </c>
      <c r="H30" s="67">
        <v>894000000000000</v>
      </c>
      <c r="I30" s="65" t="s">
        <v>2229</v>
      </c>
    </row>
    <row r="31" spans="1:9" ht="15.75" customHeight="1">
      <c r="A31" s="66">
        <v>29</v>
      </c>
      <c r="B31" s="63" t="s">
        <v>2313</v>
      </c>
      <c r="C31" s="63" t="s">
        <v>2314</v>
      </c>
      <c r="D31" s="63" t="s">
        <v>1096</v>
      </c>
      <c r="E31" s="63" t="s">
        <v>1097</v>
      </c>
      <c r="F31" s="64" t="s">
        <v>2315</v>
      </c>
      <c r="G31" s="67">
        <v>3130000000000000</v>
      </c>
      <c r="H31" s="67">
        <v>3130000000000000</v>
      </c>
      <c r="I31" s="65" t="s">
        <v>2229</v>
      </c>
    </row>
    <row r="32" spans="1:9" ht="15.75" customHeight="1">
      <c r="A32" s="66">
        <v>30</v>
      </c>
      <c r="B32" s="63" t="s">
        <v>2316</v>
      </c>
      <c r="C32" s="63" t="s">
        <v>2317</v>
      </c>
      <c r="D32" s="63" t="s">
        <v>1096</v>
      </c>
      <c r="E32" s="63" t="s">
        <v>1097</v>
      </c>
      <c r="F32" s="64" t="s">
        <v>2318</v>
      </c>
      <c r="G32" s="67">
        <v>903000000000000</v>
      </c>
      <c r="H32" s="67">
        <v>903000000000000</v>
      </c>
      <c r="I32" s="65" t="s">
        <v>2229</v>
      </c>
    </row>
    <row r="33" spans="1:9" ht="15.75" customHeight="1">
      <c r="A33" s="66">
        <v>31</v>
      </c>
      <c r="B33" s="63" t="s">
        <v>2319</v>
      </c>
      <c r="C33" s="63" t="s">
        <v>2320</v>
      </c>
      <c r="D33" s="63" t="s">
        <v>1096</v>
      </c>
      <c r="E33" s="63" t="s">
        <v>1097</v>
      </c>
      <c r="F33" s="64" t="s">
        <v>2321</v>
      </c>
      <c r="G33" s="67">
        <v>1240000000000000</v>
      </c>
      <c r="H33" s="67">
        <v>1240000000000000</v>
      </c>
      <c r="I33" s="65" t="s">
        <v>2229</v>
      </c>
    </row>
    <row r="34" spans="1:9" ht="15.75" customHeight="1">
      <c r="A34" s="66">
        <v>32</v>
      </c>
      <c r="B34" s="63" t="s">
        <v>2322</v>
      </c>
      <c r="C34" s="63" t="s">
        <v>2323</v>
      </c>
      <c r="D34" s="63" t="s">
        <v>1096</v>
      </c>
      <c r="E34" s="63" t="s">
        <v>1097</v>
      </c>
      <c r="F34" s="64" t="s">
        <v>2324</v>
      </c>
      <c r="G34" s="67">
        <v>2050000000000000</v>
      </c>
      <c r="H34" s="67">
        <v>2050000000000000</v>
      </c>
      <c r="I34" s="65" t="s">
        <v>2229</v>
      </c>
    </row>
    <row r="35" spans="1:9" ht="15.75" customHeight="1">
      <c r="A35" s="66">
        <v>33</v>
      </c>
      <c r="B35" s="63" t="s">
        <v>2325</v>
      </c>
      <c r="C35" s="63" t="s">
        <v>2326</v>
      </c>
      <c r="D35" s="63" t="s">
        <v>1096</v>
      </c>
      <c r="E35" s="63" t="s">
        <v>1097</v>
      </c>
      <c r="F35" s="64" t="s">
        <v>2327</v>
      </c>
      <c r="G35" s="67">
        <v>1420000000000000</v>
      </c>
      <c r="H35" s="67">
        <v>1420000000000000</v>
      </c>
      <c r="I35" s="65" t="s">
        <v>2229</v>
      </c>
    </row>
    <row r="36" spans="1:9" ht="15.75" customHeight="1">
      <c r="A36" s="66">
        <v>34</v>
      </c>
      <c r="B36" s="63" t="s">
        <v>2328</v>
      </c>
      <c r="C36" s="63" t="s">
        <v>2329</v>
      </c>
      <c r="D36" s="63" t="s">
        <v>1096</v>
      </c>
      <c r="E36" s="63" t="s">
        <v>1097</v>
      </c>
      <c r="F36" s="64" t="s">
        <v>2330</v>
      </c>
      <c r="G36" s="67">
        <v>1390000000000000</v>
      </c>
      <c r="H36" s="67">
        <v>1390000000000000</v>
      </c>
      <c r="I36" s="65" t="s">
        <v>2229</v>
      </c>
    </row>
    <row r="37" spans="1:9" ht="16.5">
      <c r="A37" s="66">
        <v>35</v>
      </c>
      <c r="B37" s="63" t="s">
        <v>2331</v>
      </c>
      <c r="C37" s="63" t="s">
        <v>2332</v>
      </c>
      <c r="D37" s="63" t="s">
        <v>1096</v>
      </c>
      <c r="E37" s="63" t="s">
        <v>1097</v>
      </c>
      <c r="F37" s="64" t="s">
        <v>2333</v>
      </c>
      <c r="G37" s="67">
        <v>2.57E+16</v>
      </c>
      <c r="H37" s="67">
        <v>2.57E+16</v>
      </c>
      <c r="I37" s="65" t="s">
        <v>2229</v>
      </c>
    </row>
    <row r="38" spans="1:9" ht="16.5">
      <c r="A38" s="66">
        <v>36</v>
      </c>
      <c r="B38" s="63" t="s">
        <v>2334</v>
      </c>
      <c r="C38" s="63" t="s">
        <v>2335</v>
      </c>
      <c r="D38" s="63" t="s">
        <v>1096</v>
      </c>
      <c r="E38" s="63" t="s">
        <v>1097</v>
      </c>
      <c r="F38" s="64" t="s">
        <v>2336</v>
      </c>
      <c r="G38" s="67">
        <v>1540000000000000</v>
      </c>
      <c r="H38" s="67">
        <v>1540000000000000</v>
      </c>
      <c r="I38" s="65" t="s">
        <v>2229</v>
      </c>
    </row>
    <row r="39" spans="1:9" ht="16.5">
      <c r="A39" s="66">
        <v>37</v>
      </c>
      <c r="B39" s="63" t="s">
        <v>2337</v>
      </c>
      <c r="C39" s="63" t="s">
        <v>2338</v>
      </c>
      <c r="D39" s="63" t="s">
        <v>1096</v>
      </c>
      <c r="E39" s="63" t="s">
        <v>1097</v>
      </c>
      <c r="F39" s="64" t="s">
        <v>2339</v>
      </c>
      <c r="G39" s="67">
        <v>878000000000000</v>
      </c>
      <c r="H39" s="67">
        <v>878000000000000</v>
      </c>
      <c r="I39" s="65" t="s">
        <v>2229</v>
      </c>
    </row>
    <row r="40" spans="1:9" ht="16.5">
      <c r="A40" s="66">
        <v>38</v>
      </c>
      <c r="B40" s="63" t="s">
        <v>2340</v>
      </c>
      <c r="C40" s="63" t="s">
        <v>2341</v>
      </c>
      <c r="D40" s="63" t="s">
        <v>1096</v>
      </c>
      <c r="E40" s="63" t="s">
        <v>1097</v>
      </c>
      <c r="F40" s="64" t="s">
        <v>2342</v>
      </c>
      <c r="G40" s="67">
        <v>911000000000000</v>
      </c>
      <c r="H40" s="67">
        <v>911000000000000</v>
      </c>
      <c r="I40" s="65" t="s">
        <v>2229</v>
      </c>
    </row>
    <row r="41" spans="1:9" ht="16.5">
      <c r="A41" s="66">
        <v>39</v>
      </c>
      <c r="B41" s="63" t="s">
        <v>2343</v>
      </c>
      <c r="C41" s="63" t="s">
        <v>2344</v>
      </c>
      <c r="D41" s="63" t="s">
        <v>1096</v>
      </c>
      <c r="E41" s="63" t="s">
        <v>1097</v>
      </c>
      <c r="F41" s="64" t="s">
        <v>2345</v>
      </c>
      <c r="G41" s="67">
        <v>2.57E+16</v>
      </c>
      <c r="H41" s="67">
        <v>2.57E+16</v>
      </c>
      <c r="I41" s="65" t="s">
        <v>2229</v>
      </c>
    </row>
    <row r="42" spans="1:9" ht="16.5">
      <c r="A42" s="66">
        <v>40</v>
      </c>
      <c r="B42" s="63" t="s">
        <v>2346</v>
      </c>
      <c r="C42" s="63" t="s">
        <v>2347</v>
      </c>
      <c r="D42" s="63" t="s">
        <v>1096</v>
      </c>
      <c r="E42" s="63" t="s">
        <v>1097</v>
      </c>
      <c r="F42" s="64" t="s">
        <v>2348</v>
      </c>
      <c r="G42" s="67">
        <v>1610000000000000</v>
      </c>
      <c r="H42" s="67">
        <v>1610000000000000</v>
      </c>
      <c r="I42" s="65" t="s">
        <v>2229</v>
      </c>
    </row>
    <row r="43" spans="1:9" ht="16.5">
      <c r="A43" s="66">
        <v>41</v>
      </c>
      <c r="B43" s="63" t="s">
        <v>2349</v>
      </c>
      <c r="C43" s="63" t="s">
        <v>2350</v>
      </c>
      <c r="D43" s="63" t="s">
        <v>1096</v>
      </c>
      <c r="E43" s="63" t="s">
        <v>1097</v>
      </c>
      <c r="F43" s="64" t="s">
        <v>2351</v>
      </c>
      <c r="G43" s="67">
        <v>871000000000000</v>
      </c>
      <c r="H43" s="67">
        <v>871000000000000</v>
      </c>
      <c r="I43" s="65" t="s">
        <v>2229</v>
      </c>
    </row>
    <row r="44" spans="1:9" ht="16.5">
      <c r="A44" s="66">
        <v>42</v>
      </c>
      <c r="B44" s="63" t="s">
        <v>2352</v>
      </c>
      <c r="C44" s="63" t="s">
        <v>2353</v>
      </c>
      <c r="D44" s="63" t="s">
        <v>1096</v>
      </c>
      <c r="E44" s="63" t="s">
        <v>1097</v>
      </c>
      <c r="F44" s="64" t="s">
        <v>2354</v>
      </c>
      <c r="G44" s="67">
        <v>786000000000000</v>
      </c>
      <c r="H44" s="67">
        <v>786000000000000</v>
      </c>
      <c r="I44" s="65" t="s">
        <v>2229</v>
      </c>
    </row>
    <row r="45" spans="1:9" ht="16.5">
      <c r="A45" s="66">
        <v>43</v>
      </c>
      <c r="B45" s="63" t="s">
        <v>2355</v>
      </c>
      <c r="C45" s="63" t="s">
        <v>2356</v>
      </c>
      <c r="D45" s="63" t="s">
        <v>1096</v>
      </c>
      <c r="E45" s="63" t="s">
        <v>1097</v>
      </c>
      <c r="F45" s="64" t="s">
        <v>2357</v>
      </c>
      <c r="G45" s="67">
        <v>778000000000000</v>
      </c>
      <c r="H45" s="67">
        <v>778000000000000</v>
      </c>
      <c r="I45" s="65" t="s">
        <v>2229</v>
      </c>
    </row>
    <row r="46" spans="1:9" ht="16.5">
      <c r="A46" s="66">
        <v>44</v>
      </c>
      <c r="B46" s="63" t="s">
        <v>2358</v>
      </c>
      <c r="C46" s="63" t="s">
        <v>2359</v>
      </c>
      <c r="D46" s="63" t="s">
        <v>1096</v>
      </c>
      <c r="E46" s="63" t="s">
        <v>1097</v>
      </c>
      <c r="F46" s="64" t="s">
        <v>2360</v>
      </c>
      <c r="G46" s="67">
        <v>1220000000000000</v>
      </c>
      <c r="H46" s="67">
        <v>1220000000000000</v>
      </c>
      <c r="I46" s="65" t="s">
        <v>2229</v>
      </c>
    </row>
    <row r="47" spans="1:9" ht="16.5">
      <c r="A47" s="66">
        <v>45</v>
      </c>
      <c r="B47" s="63" t="s">
        <v>2361</v>
      </c>
      <c r="C47" s="63" t="s">
        <v>2362</v>
      </c>
      <c r="D47" s="63" t="s">
        <v>1096</v>
      </c>
      <c r="E47" s="63" t="s">
        <v>1097</v>
      </c>
      <c r="F47" s="64" t="s">
        <v>2363</v>
      </c>
      <c r="G47" s="67">
        <v>1430000000000000</v>
      </c>
      <c r="H47" s="67">
        <v>1430000000000000</v>
      </c>
      <c r="I47" s="65" t="s">
        <v>2229</v>
      </c>
    </row>
    <row r="48" spans="1:9" ht="16.5">
      <c r="A48" s="66">
        <v>46</v>
      </c>
      <c r="B48" s="63" t="s">
        <v>2364</v>
      </c>
      <c r="C48" s="63" t="s">
        <v>2365</v>
      </c>
      <c r="D48" s="63" t="s">
        <v>1096</v>
      </c>
      <c r="E48" s="63" t="s">
        <v>1097</v>
      </c>
      <c r="F48" s="64" t="s">
        <v>2366</v>
      </c>
      <c r="G48" s="67">
        <v>2130000000000000</v>
      </c>
      <c r="H48" s="67">
        <v>2130000000000000</v>
      </c>
      <c r="I48" s="65" t="s">
        <v>2229</v>
      </c>
    </row>
    <row r="49" spans="1:9" ht="16.5">
      <c r="A49" s="66">
        <v>47</v>
      </c>
      <c r="B49" s="63" t="s">
        <v>2367</v>
      </c>
      <c r="C49" s="63" t="s">
        <v>2368</v>
      </c>
      <c r="D49" s="63" t="s">
        <v>1096</v>
      </c>
      <c r="E49" s="63" t="s">
        <v>1097</v>
      </c>
      <c r="F49" s="64" t="s">
        <v>2369</v>
      </c>
      <c r="G49" s="67">
        <v>1190000000000000</v>
      </c>
      <c r="H49" s="67">
        <v>1190000000000000</v>
      </c>
      <c r="I49" s="65" t="s">
        <v>2229</v>
      </c>
    </row>
    <row r="50" spans="1:9" ht="16.5">
      <c r="A50" s="66">
        <v>48</v>
      </c>
      <c r="B50" s="63" t="s">
        <v>2370</v>
      </c>
      <c r="C50" s="63" t="s">
        <v>2371</v>
      </c>
      <c r="D50" s="63" t="s">
        <v>1096</v>
      </c>
      <c r="E50" s="63" t="s">
        <v>1097</v>
      </c>
      <c r="F50" s="64" t="s">
        <v>2372</v>
      </c>
      <c r="G50" s="67">
        <v>1420000000000000</v>
      </c>
      <c r="H50" s="67">
        <v>1420000000000000</v>
      </c>
      <c r="I50" s="65" t="s">
        <v>2229</v>
      </c>
    </row>
    <row r="51" spans="1:9" ht="16.5">
      <c r="A51" s="66">
        <v>49</v>
      </c>
      <c r="B51" s="63" t="s">
        <v>2373</v>
      </c>
      <c r="C51" s="63" t="s">
        <v>2374</v>
      </c>
      <c r="D51" s="63" t="s">
        <v>1096</v>
      </c>
      <c r="E51" s="63" t="s">
        <v>1097</v>
      </c>
      <c r="F51" s="64" t="s">
        <v>2375</v>
      </c>
      <c r="G51" s="67">
        <v>1190000000000000</v>
      </c>
      <c r="H51" s="67">
        <v>1190000000000000</v>
      </c>
      <c r="I51" s="65" t="s">
        <v>2229</v>
      </c>
    </row>
    <row r="52" spans="1:9" ht="16.5">
      <c r="A52" s="66">
        <v>50</v>
      </c>
      <c r="B52" s="63" t="s">
        <v>2376</v>
      </c>
      <c r="C52" s="63" t="s">
        <v>2377</v>
      </c>
      <c r="D52" s="63" t="s">
        <v>1096</v>
      </c>
      <c r="E52" s="63" t="s">
        <v>1097</v>
      </c>
      <c r="F52" s="64" t="s">
        <v>2378</v>
      </c>
      <c r="G52" s="67">
        <v>1220000000000000</v>
      </c>
      <c r="H52" s="67">
        <v>1220000000000000</v>
      </c>
      <c r="I52" s="65" t="s">
        <v>2229</v>
      </c>
    </row>
    <row r="53" spans="1:9" ht="16.5">
      <c r="A53" s="66">
        <v>51</v>
      </c>
      <c r="B53" s="63" t="s">
        <v>2379</v>
      </c>
      <c r="C53" s="63" t="s">
        <v>2380</v>
      </c>
      <c r="D53" s="63" t="s">
        <v>1096</v>
      </c>
      <c r="E53" s="63" t="s">
        <v>1097</v>
      </c>
      <c r="F53" s="64" t="s">
        <v>2381</v>
      </c>
      <c r="G53" s="67">
        <v>1390000000000000</v>
      </c>
      <c r="H53" s="67">
        <v>1390000000000000</v>
      </c>
      <c r="I53" s="65" t="s">
        <v>2229</v>
      </c>
    </row>
    <row r="54" spans="1:9" ht="16.5">
      <c r="A54" s="66">
        <v>52</v>
      </c>
      <c r="B54" s="63" t="s">
        <v>2382</v>
      </c>
      <c r="C54" s="63" t="s">
        <v>2383</v>
      </c>
      <c r="D54" s="63" t="s">
        <v>1096</v>
      </c>
      <c r="E54" s="63" t="s">
        <v>1097</v>
      </c>
      <c r="F54" s="64" t="s">
        <v>2384</v>
      </c>
      <c r="G54" s="67">
        <v>2.63E+16</v>
      </c>
      <c r="H54" s="67">
        <v>2.63E+16</v>
      </c>
      <c r="I54" s="65" t="s">
        <v>2229</v>
      </c>
    </row>
    <row r="55" spans="1:9" ht="16.5">
      <c r="A55" s="66">
        <v>53</v>
      </c>
      <c r="B55" s="63" t="s">
        <v>2385</v>
      </c>
      <c r="C55" s="63" t="s">
        <v>2386</v>
      </c>
      <c r="D55" s="63" t="s">
        <v>1096</v>
      </c>
      <c r="E55" s="63" t="s">
        <v>1097</v>
      </c>
      <c r="F55" s="64" t="s">
        <v>2387</v>
      </c>
      <c r="G55" s="67">
        <v>1680000000000000</v>
      </c>
      <c r="H55" s="67">
        <v>1680000000000000</v>
      </c>
      <c r="I55" s="65" t="s">
        <v>2229</v>
      </c>
    </row>
    <row r="56" spans="1:9" ht="16.5">
      <c r="A56" s="66">
        <v>54</v>
      </c>
      <c r="B56" s="63" t="s">
        <v>2388</v>
      </c>
      <c r="C56" s="63" t="s">
        <v>2389</v>
      </c>
      <c r="D56" s="63" t="s">
        <v>1096</v>
      </c>
      <c r="E56" s="63" t="s">
        <v>1097</v>
      </c>
      <c r="F56" s="64" t="s">
        <v>2390</v>
      </c>
      <c r="G56" s="67">
        <v>905000000000000</v>
      </c>
      <c r="H56" s="67">
        <v>905000000000000</v>
      </c>
      <c r="I56" s="65" t="s">
        <v>2229</v>
      </c>
    </row>
    <row r="57" spans="1:9" ht="16.5">
      <c r="A57" s="66">
        <v>55</v>
      </c>
      <c r="B57" s="63" t="s">
        <v>2391</v>
      </c>
      <c r="C57" s="63" t="s">
        <v>2392</v>
      </c>
      <c r="D57" s="63" t="s">
        <v>1096</v>
      </c>
      <c r="E57" s="63" t="s">
        <v>1097</v>
      </c>
      <c r="F57" s="64" t="s">
        <v>2393</v>
      </c>
      <c r="G57" s="67">
        <v>1140000000000000</v>
      </c>
      <c r="H57" s="67">
        <v>1140000000000000</v>
      </c>
      <c r="I57" s="65" t="s">
        <v>2229</v>
      </c>
    </row>
    <row r="58" spans="1:9" ht="16.5">
      <c r="A58" s="66">
        <v>56</v>
      </c>
      <c r="B58" s="63" t="s">
        <v>2394</v>
      </c>
      <c r="C58" s="63" t="s">
        <v>2395</v>
      </c>
      <c r="D58" s="63" t="s">
        <v>1096</v>
      </c>
      <c r="E58" s="63" t="s">
        <v>1097</v>
      </c>
      <c r="F58" s="64" t="s">
        <v>2396</v>
      </c>
      <c r="G58" s="67">
        <v>891000000000000</v>
      </c>
      <c r="H58" s="67">
        <v>891000000000000</v>
      </c>
      <c r="I58" s="65" t="s">
        <v>2229</v>
      </c>
    </row>
    <row r="59" spans="1:9" ht="16.5">
      <c r="A59" s="66">
        <v>57</v>
      </c>
      <c r="B59" s="63" t="s">
        <v>2397</v>
      </c>
      <c r="C59" s="63" t="s">
        <v>2398</v>
      </c>
      <c r="D59" s="63" t="s">
        <v>1096</v>
      </c>
      <c r="E59" s="63" t="s">
        <v>1097</v>
      </c>
      <c r="F59" s="64" t="s">
        <v>2399</v>
      </c>
      <c r="G59" s="67">
        <v>919000000000000</v>
      </c>
      <c r="H59" s="67">
        <v>919000000000000</v>
      </c>
      <c r="I59" s="65" t="s">
        <v>2229</v>
      </c>
    </row>
    <row r="60" spans="1:9" ht="16.5">
      <c r="A60" s="66">
        <v>58</v>
      </c>
      <c r="B60" s="63" t="s">
        <v>2400</v>
      </c>
      <c r="C60" s="63" t="s">
        <v>2401</v>
      </c>
      <c r="D60" s="63" t="s">
        <v>1096</v>
      </c>
      <c r="E60" s="63" t="s">
        <v>1097</v>
      </c>
      <c r="F60" s="64" t="s">
        <v>2402</v>
      </c>
      <c r="G60" s="67">
        <v>1930000000000000</v>
      </c>
      <c r="H60" s="67">
        <v>1930000000000000</v>
      </c>
      <c r="I60" s="65" t="s">
        <v>2229</v>
      </c>
    </row>
    <row r="61" spans="1:9" ht="16.5">
      <c r="A61" s="66">
        <v>59</v>
      </c>
      <c r="B61" s="63" t="s">
        <v>2403</v>
      </c>
      <c r="C61" s="63" t="s">
        <v>2404</v>
      </c>
      <c r="D61" s="63" t="s">
        <v>1096</v>
      </c>
      <c r="E61" s="63" t="s">
        <v>1097</v>
      </c>
      <c r="F61" s="64" t="s">
        <v>2405</v>
      </c>
      <c r="G61" s="67">
        <v>1490000000000000</v>
      </c>
      <c r="H61" s="67">
        <v>1490000000000000</v>
      </c>
      <c r="I61" s="65" t="s">
        <v>2229</v>
      </c>
    </row>
    <row r="62" spans="1:9" ht="16.5">
      <c r="A62" s="66">
        <v>60</v>
      </c>
      <c r="B62" s="63" t="s">
        <v>2406</v>
      </c>
      <c r="C62" s="63" t="s">
        <v>2407</v>
      </c>
      <c r="D62" s="63" t="s">
        <v>1096</v>
      </c>
      <c r="E62" s="63" t="s">
        <v>1097</v>
      </c>
      <c r="F62" s="64" t="s">
        <v>2408</v>
      </c>
      <c r="G62" s="67">
        <v>1230000000000000</v>
      </c>
      <c r="H62" s="67">
        <v>1230000000000000</v>
      </c>
      <c r="I62" s="65" t="s">
        <v>2229</v>
      </c>
    </row>
    <row r="63" spans="1:9" ht="16.5">
      <c r="A63" s="66">
        <v>61</v>
      </c>
      <c r="B63" s="63" t="s">
        <v>2409</v>
      </c>
      <c r="C63" s="63" t="s">
        <v>2410</v>
      </c>
      <c r="D63" s="63" t="s">
        <v>1096</v>
      </c>
      <c r="E63" s="63" t="s">
        <v>1097</v>
      </c>
      <c r="F63" s="64" t="s">
        <v>2411</v>
      </c>
      <c r="G63" s="67">
        <v>905000000000000</v>
      </c>
      <c r="H63" s="67">
        <v>905000000000000</v>
      </c>
      <c r="I63" s="65" t="s">
        <v>2229</v>
      </c>
    </row>
    <row r="64" spans="1:9" ht="16.5">
      <c r="A64" s="66">
        <v>62</v>
      </c>
      <c r="B64" s="63" t="s">
        <v>2412</v>
      </c>
      <c r="C64" s="63" t="s">
        <v>2413</v>
      </c>
      <c r="D64" s="63" t="s">
        <v>1096</v>
      </c>
      <c r="E64" s="63" t="s">
        <v>1097</v>
      </c>
      <c r="F64" s="64" t="s">
        <v>2414</v>
      </c>
      <c r="G64" s="67">
        <v>1230000000000000</v>
      </c>
      <c r="H64" s="67">
        <v>1230000000000000</v>
      </c>
      <c r="I64" s="65" t="s">
        <v>2229</v>
      </c>
    </row>
    <row r="65" spans="1:10" ht="16.5">
      <c r="A65" s="66">
        <v>34</v>
      </c>
      <c r="B65" s="63" t="s">
        <v>2415</v>
      </c>
      <c r="C65" s="63" t="s">
        <v>2416</v>
      </c>
      <c r="D65" s="63" t="s">
        <v>1454</v>
      </c>
      <c r="E65" s="63" t="s">
        <v>1455</v>
      </c>
      <c r="F65" s="64" t="s">
        <v>2417</v>
      </c>
      <c r="G65" s="67">
        <v>1240000000000000</v>
      </c>
      <c r="H65" s="67">
        <v>1240000000000000</v>
      </c>
      <c r="I65" s="65" t="s">
        <v>464</v>
      </c>
    </row>
    <row r="66" spans="1:10" ht="16.5">
      <c r="A66" s="66">
        <v>38</v>
      </c>
      <c r="B66" s="63" t="s">
        <v>2418</v>
      </c>
      <c r="C66" s="63" t="s">
        <v>2419</v>
      </c>
      <c r="D66" s="63" t="s">
        <v>1454</v>
      </c>
      <c r="E66" s="63" t="s">
        <v>1455</v>
      </c>
      <c r="F66" s="64" t="s">
        <v>2420</v>
      </c>
      <c r="G66" s="67">
        <v>913000000000000</v>
      </c>
      <c r="H66" s="67">
        <v>913000000000000</v>
      </c>
      <c r="I66" s="65" t="s">
        <v>464</v>
      </c>
    </row>
    <row r="67" spans="1:10" ht="16.5">
      <c r="A67" s="66">
        <v>39</v>
      </c>
      <c r="B67" s="63" t="s">
        <v>2421</v>
      </c>
      <c r="C67" s="63" t="s">
        <v>2422</v>
      </c>
      <c r="D67" s="63" t="s">
        <v>1454</v>
      </c>
      <c r="E67" s="63" t="s">
        <v>1455</v>
      </c>
      <c r="F67" s="64" t="s">
        <v>2423</v>
      </c>
      <c r="G67" s="67">
        <v>954000000000000</v>
      </c>
      <c r="H67" s="67">
        <v>954000000000000</v>
      </c>
      <c r="I67" s="65" t="s">
        <v>464</v>
      </c>
    </row>
    <row r="68" spans="1:10" ht="16.5">
      <c r="A68" s="66">
        <v>41</v>
      </c>
      <c r="B68" s="63" t="s">
        <v>2424</v>
      </c>
      <c r="C68" s="63" t="s">
        <v>2425</v>
      </c>
      <c r="D68" s="63" t="s">
        <v>1454</v>
      </c>
      <c r="E68" s="63" t="s">
        <v>1455</v>
      </c>
      <c r="F68" s="64" t="s">
        <v>2426</v>
      </c>
      <c r="G68" s="67">
        <v>1390000000000000</v>
      </c>
      <c r="H68" s="67">
        <v>1390000000000000</v>
      </c>
      <c r="I68" s="65" t="s">
        <v>464</v>
      </c>
    </row>
    <row r="69" spans="1:10" ht="16.5">
      <c r="A69" s="66">
        <v>45</v>
      </c>
      <c r="B69" s="63" t="s">
        <v>2427</v>
      </c>
      <c r="C69" s="63" t="s">
        <v>2428</v>
      </c>
      <c r="D69" s="63" t="s">
        <v>1454</v>
      </c>
      <c r="E69" s="63" t="s">
        <v>1455</v>
      </c>
      <c r="F69" s="64" t="s">
        <v>2429</v>
      </c>
      <c r="G69" s="67">
        <v>1570000000000000</v>
      </c>
      <c r="H69" s="67">
        <v>1570000000000000</v>
      </c>
      <c r="I69" s="65" t="s">
        <v>464</v>
      </c>
    </row>
    <row r="70" spans="1:10" ht="16.5">
      <c r="A70" s="66">
        <v>51</v>
      </c>
      <c r="B70" s="63" t="s">
        <v>2430</v>
      </c>
      <c r="C70" s="63" t="s">
        <v>2431</v>
      </c>
      <c r="D70" s="63" t="s">
        <v>1454</v>
      </c>
      <c r="E70" s="63" t="s">
        <v>1455</v>
      </c>
      <c r="F70" s="64" t="s">
        <v>2432</v>
      </c>
      <c r="G70" s="67">
        <v>949000000000000</v>
      </c>
      <c r="H70" s="67">
        <v>949000000000000</v>
      </c>
      <c r="I70" s="65" t="s">
        <v>464</v>
      </c>
    </row>
    <row r="71" spans="1:10" ht="16.5">
      <c r="A71" s="66">
        <v>52</v>
      </c>
      <c r="B71" s="63" t="s">
        <v>2433</v>
      </c>
      <c r="C71" s="63" t="s">
        <v>2434</v>
      </c>
      <c r="D71" s="63" t="s">
        <v>1454</v>
      </c>
      <c r="E71" s="63" t="s">
        <v>1455</v>
      </c>
      <c r="F71" s="64" t="s">
        <v>2435</v>
      </c>
      <c r="G71" s="67">
        <v>1430000000000000</v>
      </c>
      <c r="H71" s="67">
        <v>1430000000000000</v>
      </c>
      <c r="I71" s="65" t="s">
        <v>464</v>
      </c>
    </row>
    <row r="72" spans="1:10" ht="16.5">
      <c r="A72" s="66">
        <v>67</v>
      </c>
      <c r="B72" s="63" t="s">
        <v>2436</v>
      </c>
      <c r="C72" s="63" t="s">
        <v>2437</v>
      </c>
      <c r="D72" s="63" t="s">
        <v>1205</v>
      </c>
      <c r="E72" s="63" t="s">
        <v>1206</v>
      </c>
      <c r="F72" s="64" t="s">
        <v>2438</v>
      </c>
      <c r="G72" s="67">
        <v>1190000000000000</v>
      </c>
      <c r="H72" s="67">
        <v>1190000000000000</v>
      </c>
      <c r="I72" s="65" t="s">
        <v>464</v>
      </c>
    </row>
    <row r="73" spans="1:10" ht="16.5">
      <c r="A73" s="66">
        <v>41</v>
      </c>
      <c r="B73" s="63" t="s">
        <v>2439</v>
      </c>
      <c r="C73" s="63" t="s">
        <v>2440</v>
      </c>
      <c r="D73" s="68" t="s">
        <v>1065</v>
      </c>
      <c r="E73" s="63" t="s">
        <v>1066</v>
      </c>
      <c r="F73" s="64" t="s">
        <v>2441</v>
      </c>
      <c r="G73" s="67">
        <v>931000000000000</v>
      </c>
      <c r="H73" s="67">
        <v>931000000000000</v>
      </c>
      <c r="I73" s="65" t="s">
        <v>2251</v>
      </c>
      <c r="J73" s="55" t="s">
        <v>2442</v>
      </c>
    </row>
    <row r="74" spans="1:10" ht="16.5">
      <c r="A74" s="66">
        <v>92</v>
      </c>
      <c r="B74" s="63" t="s">
        <v>2443</v>
      </c>
      <c r="C74" s="63" t="s">
        <v>2444</v>
      </c>
      <c r="D74" s="68" t="s">
        <v>1065</v>
      </c>
      <c r="E74" s="63" t="s">
        <v>1066</v>
      </c>
      <c r="F74" s="64" t="s">
        <v>2445</v>
      </c>
      <c r="G74" s="67">
        <v>2040000000000000</v>
      </c>
      <c r="H74" s="67">
        <v>2040000000000000</v>
      </c>
      <c r="I74" s="65" t="s">
        <v>2251</v>
      </c>
      <c r="J74" s="55" t="s">
        <v>2442</v>
      </c>
    </row>
    <row r="75" spans="1:10" ht="16.5">
      <c r="A75" s="66">
        <v>94</v>
      </c>
      <c r="B75" s="63" t="s">
        <v>2446</v>
      </c>
      <c r="C75" s="63" t="s">
        <v>2447</v>
      </c>
      <c r="D75" s="68" t="s">
        <v>1065</v>
      </c>
      <c r="E75" s="63" t="s">
        <v>1066</v>
      </c>
      <c r="F75" s="64" t="s">
        <v>2448</v>
      </c>
      <c r="G75" s="67">
        <v>880000000000000</v>
      </c>
      <c r="H75" s="67">
        <v>880000000000000</v>
      </c>
      <c r="I75" s="65" t="s">
        <v>2251</v>
      </c>
      <c r="J75" s="55" t="s">
        <v>2442</v>
      </c>
    </row>
    <row r="76" spans="1:10" ht="16.5">
      <c r="A76" s="66">
        <v>96</v>
      </c>
      <c r="B76" s="63" t="s">
        <v>2449</v>
      </c>
      <c r="C76" s="63" t="s">
        <v>2450</v>
      </c>
      <c r="D76" s="63" t="s">
        <v>1065</v>
      </c>
      <c r="E76" s="63" t="s">
        <v>1066</v>
      </c>
      <c r="F76" s="64" t="s">
        <v>2451</v>
      </c>
      <c r="G76" s="67">
        <v>1540000000000000</v>
      </c>
      <c r="H76" s="67">
        <v>1540000000000000</v>
      </c>
      <c r="I76" s="65" t="s">
        <v>2251</v>
      </c>
      <c r="J76" s="55" t="s">
        <v>2442</v>
      </c>
    </row>
    <row r="77" spans="1:10" ht="16.5">
      <c r="A77" s="66">
        <v>102</v>
      </c>
      <c r="B77" s="63" t="s">
        <v>2452</v>
      </c>
      <c r="C77" s="63" t="s">
        <v>2453</v>
      </c>
      <c r="D77" s="63" t="s">
        <v>1065</v>
      </c>
      <c r="E77" s="63" t="s">
        <v>1066</v>
      </c>
      <c r="F77" s="64" t="s">
        <v>2454</v>
      </c>
      <c r="G77" s="67">
        <v>865000000000000</v>
      </c>
      <c r="H77" s="67">
        <v>865000000000000</v>
      </c>
      <c r="I77" s="65" t="s">
        <v>2251</v>
      </c>
      <c r="J77" s="55" t="s">
        <v>2442</v>
      </c>
    </row>
    <row r="78" spans="1:10" ht="16.5">
      <c r="A78" s="66">
        <v>111</v>
      </c>
      <c r="B78" s="63" t="s">
        <v>2455</v>
      </c>
      <c r="C78" s="63" t="s">
        <v>2456</v>
      </c>
      <c r="D78" s="63" t="s">
        <v>1065</v>
      </c>
      <c r="E78" s="63" t="s">
        <v>1066</v>
      </c>
      <c r="F78" s="64" t="s">
        <v>2457</v>
      </c>
      <c r="G78" s="67">
        <v>1400000000000000</v>
      </c>
      <c r="H78" s="67">
        <v>1400000000000000</v>
      </c>
      <c r="I78" s="65" t="s">
        <v>2251</v>
      </c>
      <c r="J78" s="55" t="s">
        <v>2442</v>
      </c>
    </row>
    <row r="79" spans="1:10" ht="16.5">
      <c r="A79" s="66">
        <v>115</v>
      </c>
      <c r="B79" s="63" t="s">
        <v>2458</v>
      </c>
      <c r="C79" s="63" t="s">
        <v>2459</v>
      </c>
      <c r="D79" s="63" t="s">
        <v>1065</v>
      </c>
      <c r="E79" s="63" t="s">
        <v>1066</v>
      </c>
      <c r="F79" s="64" t="s">
        <v>2460</v>
      </c>
      <c r="G79" s="67">
        <v>786000000000000</v>
      </c>
      <c r="H79" s="67">
        <v>786000000000000</v>
      </c>
      <c r="I79" s="65" t="s">
        <v>2251</v>
      </c>
      <c r="J79" s="55" t="s">
        <v>2442</v>
      </c>
    </row>
    <row r="80" spans="1:10" ht="16.5">
      <c r="A80" s="66">
        <v>122</v>
      </c>
      <c r="B80" s="63" t="s">
        <v>2461</v>
      </c>
      <c r="C80" s="63" t="s">
        <v>2462</v>
      </c>
      <c r="D80" s="63" t="s">
        <v>1065</v>
      </c>
      <c r="E80" s="63" t="s">
        <v>1066</v>
      </c>
      <c r="F80" s="64" t="s">
        <v>2463</v>
      </c>
      <c r="G80" s="67">
        <v>894000000000000</v>
      </c>
      <c r="H80" s="67">
        <v>894000000000000</v>
      </c>
      <c r="I80" s="65" t="s">
        <v>2251</v>
      </c>
      <c r="J80" s="55" t="s">
        <v>2442</v>
      </c>
    </row>
    <row r="81" spans="1:10" ht="16.5">
      <c r="A81" s="66">
        <v>198</v>
      </c>
      <c r="B81" s="63" t="s">
        <v>2464</v>
      </c>
      <c r="C81" s="63" t="s">
        <v>2465</v>
      </c>
      <c r="D81" s="63" t="s">
        <v>1065</v>
      </c>
      <c r="E81" s="63" t="s">
        <v>1066</v>
      </c>
      <c r="F81" s="64" t="s">
        <v>2466</v>
      </c>
      <c r="G81" s="67">
        <v>2790000000000000</v>
      </c>
      <c r="H81" s="67">
        <v>2790000000000000</v>
      </c>
      <c r="I81" s="65" t="s">
        <v>2251</v>
      </c>
      <c r="J81" s="55" t="s">
        <v>2442</v>
      </c>
    </row>
    <row r="82" spans="1:10" ht="16.5">
      <c r="A82" s="66">
        <v>7</v>
      </c>
      <c r="B82" s="63" t="s">
        <v>2467</v>
      </c>
      <c r="C82" s="63" t="s">
        <v>2468</v>
      </c>
      <c r="D82" s="63" t="s">
        <v>1353</v>
      </c>
      <c r="E82" s="63" t="s">
        <v>644</v>
      </c>
      <c r="F82" s="64" t="s">
        <v>2469</v>
      </c>
      <c r="G82" s="67">
        <v>1440000000000000</v>
      </c>
      <c r="H82" s="67">
        <v>1440000000000000</v>
      </c>
      <c r="I82" s="65" t="s">
        <v>464</v>
      </c>
    </row>
    <row r="83" spans="1:10" ht="16.5">
      <c r="A83" s="66">
        <v>26</v>
      </c>
      <c r="B83" s="63" t="s">
        <v>2470</v>
      </c>
      <c r="C83" s="63" t="s">
        <v>2471</v>
      </c>
      <c r="D83" s="63" t="s">
        <v>1011</v>
      </c>
      <c r="E83" s="63" t="s">
        <v>1012</v>
      </c>
      <c r="F83" s="64" t="s">
        <v>2472</v>
      </c>
      <c r="G83" s="67">
        <v>1260000000000000</v>
      </c>
      <c r="H83" s="67">
        <v>1260000000000000</v>
      </c>
      <c r="I83" s="65" t="s">
        <v>2229</v>
      </c>
    </row>
    <row r="84" spans="1:10" ht="16.5">
      <c r="A84" s="66">
        <v>27</v>
      </c>
      <c r="B84" s="63" t="s">
        <v>2473</v>
      </c>
      <c r="C84" s="63" t="s">
        <v>2474</v>
      </c>
      <c r="D84" s="63" t="s">
        <v>1011</v>
      </c>
      <c r="E84" s="63" t="s">
        <v>1012</v>
      </c>
      <c r="F84" s="64" t="s">
        <v>2475</v>
      </c>
      <c r="G84" s="67">
        <v>1260000000000000</v>
      </c>
      <c r="H84" s="67">
        <v>1260000000000000</v>
      </c>
      <c r="I84" s="65" t="s">
        <v>2229</v>
      </c>
    </row>
    <row r="85" spans="1:10" ht="16.5">
      <c r="A85" s="66">
        <v>29</v>
      </c>
      <c r="B85" s="63" t="s">
        <v>2476</v>
      </c>
      <c r="C85" s="63" t="s">
        <v>2477</v>
      </c>
      <c r="D85" s="63" t="s">
        <v>1011</v>
      </c>
      <c r="E85" s="63" t="s">
        <v>1012</v>
      </c>
      <c r="F85" s="64" t="s">
        <v>2478</v>
      </c>
      <c r="G85" s="67">
        <v>2100000000000000</v>
      </c>
      <c r="H85" s="67">
        <v>2100000000000000</v>
      </c>
      <c r="I85" s="65" t="s">
        <v>2229</v>
      </c>
    </row>
    <row r="86" spans="1:10" ht="16.5">
      <c r="A86" s="66">
        <v>30</v>
      </c>
      <c r="B86" s="63" t="s">
        <v>2479</v>
      </c>
      <c r="C86" s="63" t="s">
        <v>2480</v>
      </c>
      <c r="D86" s="63" t="s">
        <v>1011</v>
      </c>
      <c r="E86" s="63" t="s">
        <v>1012</v>
      </c>
      <c r="F86" s="64" t="s">
        <v>2481</v>
      </c>
      <c r="G86" s="67">
        <v>884000000000000</v>
      </c>
      <c r="H86" s="67">
        <v>884000000000000</v>
      </c>
      <c r="I86" s="65" t="s">
        <v>2229</v>
      </c>
    </row>
    <row r="87" spans="1:10" ht="16.5">
      <c r="A87" s="66">
        <v>77</v>
      </c>
      <c r="B87" s="63" t="s">
        <v>2482</v>
      </c>
      <c r="C87" s="63" t="s">
        <v>2483</v>
      </c>
      <c r="D87" s="63" t="s">
        <v>1011</v>
      </c>
      <c r="E87" s="63" t="s">
        <v>1012</v>
      </c>
      <c r="F87" s="64" t="s">
        <v>2484</v>
      </c>
      <c r="G87" s="67">
        <v>835000000000000</v>
      </c>
      <c r="H87" s="67">
        <v>835000000000000</v>
      </c>
      <c r="I87" s="65" t="s">
        <v>2229</v>
      </c>
    </row>
    <row r="88" spans="1:10" ht="16.5">
      <c r="A88" s="66">
        <v>94</v>
      </c>
      <c r="B88" s="63" t="s">
        <v>2485</v>
      </c>
      <c r="C88" s="63" t="s">
        <v>2486</v>
      </c>
      <c r="D88" s="63" t="s">
        <v>1011</v>
      </c>
      <c r="E88" s="63" t="s">
        <v>1012</v>
      </c>
      <c r="F88" s="64" t="s">
        <v>2487</v>
      </c>
      <c r="G88" s="67">
        <v>1470000000000000</v>
      </c>
      <c r="H88" s="67">
        <v>1470000000000000</v>
      </c>
      <c r="I88" s="65" t="s">
        <v>2229</v>
      </c>
    </row>
    <row r="89" spans="1:10" ht="16.5">
      <c r="A89" s="66">
        <v>7</v>
      </c>
      <c r="B89" s="63" t="s">
        <v>2488</v>
      </c>
      <c r="C89" s="63" t="s">
        <v>2489</v>
      </c>
      <c r="D89" s="63" t="s">
        <v>1166</v>
      </c>
      <c r="E89" s="63" t="s">
        <v>1167</v>
      </c>
      <c r="F89" s="64" t="s">
        <v>2490</v>
      </c>
      <c r="G89" s="67">
        <v>733000000000000</v>
      </c>
      <c r="H89" s="67">
        <v>733000000000000</v>
      </c>
      <c r="I89" s="65" t="s">
        <v>2229</v>
      </c>
    </row>
    <row r="90" spans="1:10" ht="16.5">
      <c r="A90" s="66">
        <v>25</v>
      </c>
      <c r="B90" s="63" t="s">
        <v>2491</v>
      </c>
      <c r="C90" s="63" t="s">
        <v>2492</v>
      </c>
      <c r="D90" s="63" t="s">
        <v>1166</v>
      </c>
      <c r="E90" s="63" t="s">
        <v>1167</v>
      </c>
      <c r="F90" s="64" t="s">
        <v>2493</v>
      </c>
      <c r="G90" s="67">
        <v>1170000000000000</v>
      </c>
      <c r="H90" s="67">
        <v>1170000000000000</v>
      </c>
      <c r="I90" s="65" t="s">
        <v>2229</v>
      </c>
    </row>
    <row r="91" spans="1:10" ht="16.5">
      <c r="A91" s="66">
        <v>45</v>
      </c>
      <c r="B91" s="63" t="s">
        <v>2494</v>
      </c>
      <c r="C91" s="63" t="s">
        <v>2495</v>
      </c>
      <c r="D91" s="63" t="s">
        <v>1166</v>
      </c>
      <c r="E91" s="63" t="s">
        <v>1167</v>
      </c>
      <c r="F91" s="64" t="s">
        <v>2496</v>
      </c>
      <c r="G91" s="67">
        <v>1290000000000000</v>
      </c>
      <c r="H91" s="67">
        <v>1290000000000000</v>
      </c>
      <c r="I91" s="65" t="s">
        <v>2229</v>
      </c>
    </row>
    <row r="92" spans="1:10" ht="16.5">
      <c r="A92" s="66">
        <v>17</v>
      </c>
      <c r="B92" s="63" t="s">
        <v>2497</v>
      </c>
      <c r="C92" s="63" t="s">
        <v>2498</v>
      </c>
      <c r="D92" s="63" t="s">
        <v>1062</v>
      </c>
      <c r="E92" s="63" t="s">
        <v>683</v>
      </c>
      <c r="F92" s="64" t="s">
        <v>2499</v>
      </c>
      <c r="G92" s="67">
        <v>892000000000000</v>
      </c>
      <c r="H92" s="67">
        <v>892000000000000</v>
      </c>
      <c r="I92" s="65" t="s">
        <v>2251</v>
      </c>
      <c r="J92" s="55" t="s">
        <v>2442</v>
      </c>
    </row>
    <row r="93" spans="1:10" ht="16.5">
      <c r="A93" s="66">
        <v>22</v>
      </c>
      <c r="B93" s="63" t="s">
        <v>2500</v>
      </c>
      <c r="C93" s="63" t="s">
        <v>2501</v>
      </c>
      <c r="D93" s="68" t="s">
        <v>70</v>
      </c>
      <c r="E93" s="63" t="s">
        <v>540</v>
      </c>
      <c r="F93" s="64" t="s">
        <v>2502</v>
      </c>
      <c r="G93" s="67">
        <v>977000000000000</v>
      </c>
      <c r="H93" s="67">
        <v>977000000000000</v>
      </c>
      <c r="I93" s="65" t="s">
        <v>2251</v>
      </c>
      <c r="J93" s="55" t="s">
        <v>2442</v>
      </c>
    </row>
    <row r="94" spans="1:10" ht="16.5">
      <c r="A94" s="66">
        <v>28</v>
      </c>
      <c r="B94" s="63" t="s">
        <v>2503</v>
      </c>
      <c r="C94" s="63" t="s">
        <v>2504</v>
      </c>
      <c r="D94" s="68" t="s">
        <v>70</v>
      </c>
      <c r="E94" s="63" t="s">
        <v>540</v>
      </c>
      <c r="F94" s="64" t="s">
        <v>2505</v>
      </c>
      <c r="G94" s="67">
        <v>708000000000000</v>
      </c>
      <c r="H94" s="67">
        <v>708000000000000</v>
      </c>
      <c r="I94" s="65" t="s">
        <v>2251</v>
      </c>
      <c r="J94" s="55" t="s">
        <v>2442</v>
      </c>
    </row>
    <row r="95" spans="1:10" ht="16.5">
      <c r="A95" s="66">
        <v>30</v>
      </c>
      <c r="B95" s="63" t="s">
        <v>2506</v>
      </c>
      <c r="C95" s="63" t="s">
        <v>2507</v>
      </c>
      <c r="D95" s="68" t="s">
        <v>70</v>
      </c>
      <c r="E95" s="63" t="s">
        <v>540</v>
      </c>
      <c r="F95" s="64" t="s">
        <v>2508</v>
      </c>
      <c r="G95" s="67">
        <v>1440000000000000</v>
      </c>
      <c r="H95" s="67">
        <v>1440000000000000</v>
      </c>
      <c r="I95" s="65" t="s">
        <v>2251</v>
      </c>
      <c r="J95" s="55" t="s">
        <v>2442</v>
      </c>
    </row>
    <row r="96" spans="1:10" ht="16.5">
      <c r="A96" s="66">
        <v>36</v>
      </c>
      <c r="B96" s="63" t="s">
        <v>2509</v>
      </c>
      <c r="C96" s="63" t="s">
        <v>2510</v>
      </c>
      <c r="D96" s="63" t="s">
        <v>70</v>
      </c>
      <c r="E96" s="63" t="s">
        <v>540</v>
      </c>
      <c r="F96" s="64" t="s">
        <v>2511</v>
      </c>
      <c r="G96" s="67">
        <v>1260000000000000</v>
      </c>
      <c r="H96" s="67">
        <v>1260000000000000</v>
      </c>
      <c r="I96" s="65" t="s">
        <v>2251</v>
      </c>
      <c r="J96" s="55" t="s">
        <v>2442</v>
      </c>
    </row>
    <row r="97" spans="1:10" ht="16.5">
      <c r="A97" s="66">
        <v>37</v>
      </c>
      <c r="B97" s="63" t="s">
        <v>2512</v>
      </c>
      <c r="C97" s="63" t="s">
        <v>2513</v>
      </c>
      <c r="D97" s="63" t="s">
        <v>70</v>
      </c>
      <c r="E97" s="63" t="s">
        <v>540</v>
      </c>
      <c r="F97" s="64" t="s">
        <v>2514</v>
      </c>
      <c r="G97" s="67">
        <v>2190000000000000</v>
      </c>
      <c r="H97" s="67">
        <v>2190000000000000</v>
      </c>
      <c r="I97" s="65" t="s">
        <v>2251</v>
      </c>
      <c r="J97" s="55" t="s">
        <v>2442</v>
      </c>
    </row>
    <row r="98" spans="1:10" ht="16.5">
      <c r="A98" s="66">
        <v>40</v>
      </c>
      <c r="B98" s="63" t="s">
        <v>2515</v>
      </c>
      <c r="C98" s="63" t="s">
        <v>2516</v>
      </c>
      <c r="D98" s="63" t="s">
        <v>70</v>
      </c>
      <c r="E98" s="63" t="s">
        <v>540</v>
      </c>
      <c r="F98" s="64" t="s">
        <v>2517</v>
      </c>
      <c r="G98" s="67">
        <v>1490000000000000</v>
      </c>
      <c r="H98" s="67">
        <v>1490000000000000</v>
      </c>
      <c r="I98" s="65" t="s">
        <v>2251</v>
      </c>
      <c r="J98" s="55" t="s">
        <v>2442</v>
      </c>
    </row>
    <row r="99" spans="1:10" ht="16.5">
      <c r="A99" s="66">
        <v>45</v>
      </c>
      <c r="B99" s="63" t="s">
        <v>2518</v>
      </c>
      <c r="C99" s="63" t="s">
        <v>2519</v>
      </c>
      <c r="D99" s="63" t="s">
        <v>70</v>
      </c>
      <c r="E99" s="63" t="s">
        <v>540</v>
      </c>
      <c r="F99" s="64" t="s">
        <v>2520</v>
      </c>
      <c r="G99" s="67">
        <v>1380000000000000</v>
      </c>
      <c r="H99" s="67">
        <v>1380000000000000</v>
      </c>
      <c r="I99" s="65" t="s">
        <v>2251</v>
      </c>
      <c r="J99" s="55" t="s">
        <v>2442</v>
      </c>
    </row>
    <row r="100" spans="1:10" ht="16.5">
      <c r="A100" s="66">
        <v>49</v>
      </c>
      <c r="B100" s="63" t="s">
        <v>2521</v>
      </c>
      <c r="C100" s="63" t="s">
        <v>2522</v>
      </c>
      <c r="D100" s="63" t="s">
        <v>70</v>
      </c>
      <c r="E100" s="63" t="s">
        <v>540</v>
      </c>
      <c r="F100" s="64" t="s">
        <v>2523</v>
      </c>
      <c r="G100" s="67">
        <v>884000000000000</v>
      </c>
      <c r="H100" s="67">
        <v>884000000000000</v>
      </c>
      <c r="I100" s="65" t="s">
        <v>2251</v>
      </c>
      <c r="J100" s="55" t="s">
        <v>2442</v>
      </c>
    </row>
    <row r="101" spans="1:10" ht="16.5">
      <c r="A101" s="66">
        <v>50</v>
      </c>
      <c r="B101" s="63" t="s">
        <v>2524</v>
      </c>
      <c r="C101" s="63" t="s">
        <v>2525</v>
      </c>
      <c r="D101" s="63" t="s">
        <v>70</v>
      </c>
      <c r="E101" s="63" t="s">
        <v>540</v>
      </c>
      <c r="F101" s="64" t="s">
        <v>2526</v>
      </c>
      <c r="G101" s="67">
        <v>1250000000000000</v>
      </c>
      <c r="H101" s="67">
        <v>1250000000000000</v>
      </c>
      <c r="I101" s="65" t="s">
        <v>2251</v>
      </c>
      <c r="J101" s="55" t="s">
        <v>2442</v>
      </c>
    </row>
    <row r="102" spans="1:10" ht="16.5">
      <c r="A102" s="66">
        <v>56</v>
      </c>
      <c r="B102" s="63" t="s">
        <v>2527</v>
      </c>
      <c r="C102" s="63" t="s">
        <v>2528</v>
      </c>
      <c r="D102" s="63" t="s">
        <v>70</v>
      </c>
      <c r="E102" s="63" t="s">
        <v>540</v>
      </c>
      <c r="F102" s="64" t="s">
        <v>2529</v>
      </c>
      <c r="G102" s="67">
        <v>1280000000000000</v>
      </c>
      <c r="H102" s="67">
        <v>1280000000000000</v>
      </c>
      <c r="I102" s="65" t="s">
        <v>2251</v>
      </c>
      <c r="J102" s="55" t="s">
        <v>2442</v>
      </c>
    </row>
    <row r="103" spans="1:10" ht="16.5">
      <c r="A103" s="66">
        <v>57</v>
      </c>
      <c r="B103" s="63" t="s">
        <v>2530</v>
      </c>
      <c r="C103" s="63" t="s">
        <v>2531</v>
      </c>
      <c r="D103" s="63" t="s">
        <v>70</v>
      </c>
      <c r="E103" s="63" t="s">
        <v>540</v>
      </c>
      <c r="F103" s="64" t="s">
        <v>2532</v>
      </c>
      <c r="G103" s="67">
        <v>2790000000000000</v>
      </c>
      <c r="H103" s="67">
        <v>2790000000000000</v>
      </c>
      <c r="I103" s="65" t="s">
        <v>2251</v>
      </c>
      <c r="J103" s="55" t="s">
        <v>2442</v>
      </c>
    </row>
    <row r="104" spans="1:10" ht="16.5">
      <c r="A104" s="66">
        <v>58</v>
      </c>
      <c r="B104" s="63" t="s">
        <v>2533</v>
      </c>
      <c r="C104" s="63" t="s">
        <v>2534</v>
      </c>
      <c r="D104" s="63" t="s">
        <v>70</v>
      </c>
      <c r="E104" s="63" t="s">
        <v>540</v>
      </c>
      <c r="F104" s="64" t="s">
        <v>2535</v>
      </c>
      <c r="G104" s="67">
        <v>3790000000000000</v>
      </c>
      <c r="H104" s="67">
        <v>3790000000000000</v>
      </c>
      <c r="I104" s="65" t="s">
        <v>2251</v>
      </c>
      <c r="J104" s="55" t="s">
        <v>2442</v>
      </c>
    </row>
    <row r="105" spans="1:10" ht="16.5">
      <c r="A105" s="66">
        <v>60</v>
      </c>
      <c r="B105" s="63" t="s">
        <v>2536</v>
      </c>
      <c r="C105" s="63" t="s">
        <v>2537</v>
      </c>
      <c r="D105" s="63" t="s">
        <v>70</v>
      </c>
      <c r="E105" s="63" t="s">
        <v>540</v>
      </c>
      <c r="F105" s="64" t="s">
        <v>2538</v>
      </c>
      <c r="G105" s="67">
        <v>2440000000000000</v>
      </c>
      <c r="H105" s="67">
        <v>2440000000000000</v>
      </c>
      <c r="I105" s="65" t="s">
        <v>2251</v>
      </c>
      <c r="J105" s="55" t="s">
        <v>2442</v>
      </c>
    </row>
    <row r="106" spans="1:10" ht="16.5">
      <c r="A106" s="66">
        <v>61</v>
      </c>
      <c r="B106" s="63" t="s">
        <v>2539</v>
      </c>
      <c r="C106" s="63" t="s">
        <v>2540</v>
      </c>
      <c r="D106" s="63" t="s">
        <v>70</v>
      </c>
      <c r="E106" s="63" t="s">
        <v>540</v>
      </c>
      <c r="F106" s="64" t="s">
        <v>2541</v>
      </c>
      <c r="G106" s="67">
        <v>1230000000000000</v>
      </c>
      <c r="H106" s="67">
        <v>1230000000000000</v>
      </c>
      <c r="I106" s="65" t="s">
        <v>2251</v>
      </c>
      <c r="J106" s="55" t="s">
        <v>2442</v>
      </c>
    </row>
    <row r="107" spans="1:10" ht="16.5">
      <c r="A107" s="66">
        <v>62</v>
      </c>
      <c r="B107" s="63" t="s">
        <v>2542</v>
      </c>
      <c r="C107" s="63" t="s">
        <v>2543</v>
      </c>
      <c r="D107" s="63" t="s">
        <v>70</v>
      </c>
      <c r="E107" s="63" t="s">
        <v>540</v>
      </c>
      <c r="F107" s="64" t="s">
        <v>2544</v>
      </c>
      <c r="G107" s="67">
        <v>1210000000000000</v>
      </c>
      <c r="H107" s="67">
        <v>1210000000000000</v>
      </c>
      <c r="I107" s="65" t="s">
        <v>2251</v>
      </c>
      <c r="J107" s="55" t="s">
        <v>2442</v>
      </c>
    </row>
    <row r="108" spans="1:10" ht="16.5">
      <c r="A108" s="66">
        <v>63</v>
      </c>
      <c r="B108" s="63" t="s">
        <v>2545</v>
      </c>
      <c r="C108" s="63" t="s">
        <v>2546</v>
      </c>
      <c r="D108" s="63" t="s">
        <v>70</v>
      </c>
      <c r="E108" s="63" t="s">
        <v>540</v>
      </c>
      <c r="F108" s="64" t="s">
        <v>2547</v>
      </c>
      <c r="G108" s="67">
        <v>1610000000000000</v>
      </c>
      <c r="H108" s="67">
        <v>1610000000000000</v>
      </c>
      <c r="I108" s="65" t="s">
        <v>2251</v>
      </c>
      <c r="J108" s="55" t="s">
        <v>2442</v>
      </c>
    </row>
    <row r="109" spans="1:10" ht="16.5">
      <c r="A109" s="66">
        <v>65</v>
      </c>
      <c r="B109" s="63" t="s">
        <v>2548</v>
      </c>
      <c r="C109" s="63" t="s">
        <v>2549</v>
      </c>
      <c r="D109" s="63" t="s">
        <v>70</v>
      </c>
      <c r="E109" s="63" t="s">
        <v>540</v>
      </c>
      <c r="F109" s="64" t="s">
        <v>2550</v>
      </c>
      <c r="G109" s="67">
        <v>3.37E+16</v>
      </c>
      <c r="H109" s="67">
        <v>3.37E+16</v>
      </c>
      <c r="I109" s="65" t="s">
        <v>2251</v>
      </c>
      <c r="J109" s="55" t="s">
        <v>2442</v>
      </c>
    </row>
    <row r="110" spans="1:10" ht="16.5">
      <c r="A110" s="66">
        <v>66</v>
      </c>
      <c r="B110" s="63" t="s">
        <v>2551</v>
      </c>
      <c r="C110" s="63" t="s">
        <v>2552</v>
      </c>
      <c r="D110" s="63" t="s">
        <v>70</v>
      </c>
      <c r="E110" s="63" t="s">
        <v>540</v>
      </c>
      <c r="F110" s="64" t="s">
        <v>2553</v>
      </c>
      <c r="G110" s="67">
        <v>879000000000000</v>
      </c>
      <c r="H110" s="67">
        <v>879000000000000</v>
      </c>
      <c r="I110" s="65" t="s">
        <v>2251</v>
      </c>
      <c r="J110" s="55" t="s">
        <v>2442</v>
      </c>
    </row>
    <row r="111" spans="1:10" ht="16.5">
      <c r="A111" s="66">
        <v>68</v>
      </c>
      <c r="B111" s="63" t="s">
        <v>2554</v>
      </c>
      <c r="C111" s="63" t="s">
        <v>2555</v>
      </c>
      <c r="D111" s="63" t="s">
        <v>70</v>
      </c>
      <c r="E111" s="63" t="s">
        <v>540</v>
      </c>
      <c r="F111" s="64" t="s">
        <v>2556</v>
      </c>
      <c r="G111" s="67">
        <v>3.38E+16</v>
      </c>
      <c r="H111" s="67">
        <v>3.38E+16</v>
      </c>
      <c r="I111" s="65" t="s">
        <v>2251</v>
      </c>
      <c r="J111" s="55" t="s">
        <v>2442</v>
      </c>
    </row>
    <row r="112" spans="1:10" ht="16.5">
      <c r="A112" s="66">
        <v>70</v>
      </c>
      <c r="B112" s="63" t="s">
        <v>2557</v>
      </c>
      <c r="C112" s="63" t="s">
        <v>2558</v>
      </c>
      <c r="D112" s="63" t="s">
        <v>70</v>
      </c>
      <c r="E112" s="63" t="s">
        <v>540</v>
      </c>
      <c r="F112" s="64" t="s">
        <v>2559</v>
      </c>
      <c r="G112" s="67">
        <v>1700000000000000</v>
      </c>
      <c r="H112" s="67">
        <v>1700000000000000</v>
      </c>
      <c r="I112" s="65" t="s">
        <v>2251</v>
      </c>
      <c r="J112" s="55" t="s">
        <v>2442</v>
      </c>
    </row>
    <row r="113" spans="1:10" ht="16.5">
      <c r="A113" s="66">
        <v>23</v>
      </c>
      <c r="B113" s="63" t="s">
        <v>2560</v>
      </c>
      <c r="C113" s="63" t="s">
        <v>2561</v>
      </c>
      <c r="D113" s="63" t="s">
        <v>679</v>
      </c>
      <c r="E113" s="63" t="s">
        <v>680</v>
      </c>
      <c r="F113" s="64" t="s">
        <v>2562</v>
      </c>
      <c r="G113" s="67">
        <v>4280000000000000</v>
      </c>
      <c r="H113" s="67">
        <v>4280000000000000</v>
      </c>
      <c r="I113" s="65" t="s">
        <v>2251</v>
      </c>
      <c r="J113" s="55" t="s">
        <v>2252</v>
      </c>
    </row>
    <row r="114" spans="1:10" ht="16.5">
      <c r="A114" s="66">
        <v>24</v>
      </c>
      <c r="B114" s="63" t="s">
        <v>2563</v>
      </c>
      <c r="C114" s="63" t="s">
        <v>2564</v>
      </c>
      <c r="D114" s="63" t="s">
        <v>679</v>
      </c>
      <c r="E114" s="63" t="s">
        <v>680</v>
      </c>
      <c r="F114" s="64" t="s">
        <v>2565</v>
      </c>
      <c r="G114" s="67">
        <v>1550000000000000</v>
      </c>
      <c r="H114" s="67">
        <v>1550000000000000</v>
      </c>
      <c r="I114" s="65" t="s">
        <v>2251</v>
      </c>
      <c r="J114" s="55" t="s">
        <v>2252</v>
      </c>
    </row>
    <row r="115" spans="1:10" ht="16.5">
      <c r="A115" s="66">
        <v>48</v>
      </c>
      <c r="B115" s="63" t="s">
        <v>2566</v>
      </c>
      <c r="C115" s="63" t="s">
        <v>2567</v>
      </c>
      <c r="D115" s="63" t="s">
        <v>679</v>
      </c>
      <c r="E115" s="63" t="s">
        <v>680</v>
      </c>
      <c r="F115" s="64" t="s">
        <v>2568</v>
      </c>
      <c r="G115" s="67">
        <v>1460000000000000</v>
      </c>
      <c r="H115" s="67">
        <v>1460000000000000</v>
      </c>
      <c r="I115" s="65" t="s">
        <v>2251</v>
      </c>
      <c r="J115" s="55" t="s">
        <v>2252</v>
      </c>
    </row>
    <row r="116" spans="1:10" ht="16.5">
      <c r="A116" s="66">
        <v>49</v>
      </c>
      <c r="B116" s="63" t="s">
        <v>2569</v>
      </c>
      <c r="C116" s="63" t="s">
        <v>2570</v>
      </c>
      <c r="D116" s="63" t="s">
        <v>679</v>
      </c>
      <c r="E116" s="63" t="s">
        <v>680</v>
      </c>
      <c r="F116" s="64" t="s">
        <v>2571</v>
      </c>
      <c r="G116" s="67">
        <v>901000000000000</v>
      </c>
      <c r="H116" s="67">
        <v>901000000000000</v>
      </c>
      <c r="I116" s="65" t="s">
        <v>2251</v>
      </c>
      <c r="J116" s="55" t="s">
        <v>2252</v>
      </c>
    </row>
    <row r="117" spans="1:10" ht="16.5">
      <c r="A117" s="66">
        <v>50</v>
      </c>
      <c r="B117" s="63" t="s">
        <v>2572</v>
      </c>
      <c r="C117" s="63" t="s">
        <v>2573</v>
      </c>
      <c r="D117" s="63" t="s">
        <v>679</v>
      </c>
      <c r="E117" s="63" t="s">
        <v>680</v>
      </c>
      <c r="F117" s="64" t="s">
        <v>2574</v>
      </c>
      <c r="G117" s="67">
        <v>876000000000000</v>
      </c>
      <c r="H117" s="67">
        <v>876000000000000</v>
      </c>
      <c r="I117" s="65" t="s">
        <v>2251</v>
      </c>
      <c r="J117" s="55" t="s">
        <v>2252</v>
      </c>
    </row>
    <row r="118" spans="1:10" ht="16.5">
      <c r="A118" s="66">
        <v>51</v>
      </c>
      <c r="B118" s="63" t="s">
        <v>2575</v>
      </c>
      <c r="C118" s="63" t="s">
        <v>2576</v>
      </c>
      <c r="D118" s="63" t="s">
        <v>679</v>
      </c>
      <c r="E118" s="63" t="s">
        <v>680</v>
      </c>
      <c r="F118" s="64" t="s">
        <v>2577</v>
      </c>
      <c r="G118" s="67">
        <v>1580000000000000</v>
      </c>
      <c r="H118" s="67">
        <v>1580000000000000</v>
      </c>
      <c r="I118" s="65" t="s">
        <v>2251</v>
      </c>
      <c r="J118" s="55" t="s">
        <v>2252</v>
      </c>
    </row>
    <row r="119" spans="1:10" ht="16.5">
      <c r="A119" s="66">
        <v>55</v>
      </c>
      <c r="B119" s="63" t="s">
        <v>2578</v>
      </c>
      <c r="C119" s="63" t="s">
        <v>2579</v>
      </c>
      <c r="D119" s="63" t="s">
        <v>679</v>
      </c>
      <c r="E119" s="63" t="s">
        <v>680</v>
      </c>
      <c r="F119" s="64" t="s">
        <v>2580</v>
      </c>
      <c r="G119" s="67">
        <v>2220000000000000</v>
      </c>
      <c r="H119" s="67">
        <v>2220000000000000</v>
      </c>
      <c r="I119" s="65" t="s">
        <v>2251</v>
      </c>
      <c r="J119" s="55" t="s">
        <v>2252</v>
      </c>
    </row>
    <row r="120" spans="1:10" ht="16.5">
      <c r="A120" s="66">
        <v>76</v>
      </c>
      <c r="B120" s="63" t="s">
        <v>2581</v>
      </c>
      <c r="C120" s="63" t="s">
        <v>2582</v>
      </c>
      <c r="D120" s="63" t="s">
        <v>679</v>
      </c>
      <c r="E120" s="63" t="s">
        <v>680</v>
      </c>
      <c r="F120" s="64" t="s">
        <v>2583</v>
      </c>
      <c r="G120" s="67">
        <v>890000000000000</v>
      </c>
      <c r="H120" s="67">
        <v>890000000000000</v>
      </c>
      <c r="I120" s="65" t="s">
        <v>2251</v>
      </c>
      <c r="J120" s="55" t="s">
        <v>2252</v>
      </c>
    </row>
    <row r="121" spans="1:10" ht="16.5">
      <c r="A121" s="66">
        <v>54</v>
      </c>
      <c r="B121" s="63" t="s">
        <v>2584</v>
      </c>
      <c r="C121" s="63" t="s">
        <v>2585</v>
      </c>
      <c r="D121" s="63" t="s">
        <v>1522</v>
      </c>
      <c r="E121" s="63" t="s">
        <v>1523</v>
      </c>
      <c r="F121" s="64" t="s">
        <v>2586</v>
      </c>
      <c r="G121" s="67">
        <v>889000000000000</v>
      </c>
      <c r="H121" s="67">
        <v>889000000000000</v>
      </c>
      <c r="I121" s="65" t="s">
        <v>464</v>
      </c>
    </row>
    <row r="122" spans="1:10" ht="16.5">
      <c r="A122" s="66">
        <v>57</v>
      </c>
      <c r="B122" s="63" t="s">
        <v>2587</v>
      </c>
      <c r="C122" s="63" t="s">
        <v>2588</v>
      </c>
      <c r="D122" s="63" t="s">
        <v>1522</v>
      </c>
      <c r="E122" s="63" t="s">
        <v>1523</v>
      </c>
      <c r="F122" s="64" t="s">
        <v>2589</v>
      </c>
      <c r="G122" s="67">
        <v>866000000000000</v>
      </c>
      <c r="H122" s="67">
        <v>866000000000000</v>
      </c>
      <c r="I122" s="65" t="s">
        <v>464</v>
      </c>
    </row>
    <row r="123" spans="1:10" ht="16.5">
      <c r="A123" s="66">
        <v>64</v>
      </c>
      <c r="B123" s="63" t="s">
        <v>2590</v>
      </c>
      <c r="C123" s="63" t="s">
        <v>2591</v>
      </c>
      <c r="D123" s="63" t="s">
        <v>1522</v>
      </c>
      <c r="E123" s="63" t="s">
        <v>1523</v>
      </c>
      <c r="F123" s="64" t="s">
        <v>2592</v>
      </c>
      <c r="G123" s="67">
        <v>795000000000000</v>
      </c>
      <c r="H123" s="67">
        <v>795000000000000</v>
      </c>
      <c r="I123" s="65" t="s">
        <v>464</v>
      </c>
    </row>
    <row r="124" spans="1:10" ht="16.5">
      <c r="A124" s="66">
        <v>66</v>
      </c>
      <c r="B124" s="63" t="s">
        <v>2593</v>
      </c>
      <c r="C124" s="63" t="s">
        <v>2594</v>
      </c>
      <c r="D124" s="63" t="s">
        <v>1522</v>
      </c>
      <c r="E124" s="63" t="s">
        <v>1523</v>
      </c>
      <c r="F124" s="64" t="s">
        <v>2595</v>
      </c>
      <c r="G124" s="67">
        <v>2120000000000000</v>
      </c>
      <c r="H124" s="67">
        <v>2120000000000000</v>
      </c>
      <c r="I124" s="65" t="s">
        <v>464</v>
      </c>
    </row>
    <row r="125" spans="1:10" ht="16.5">
      <c r="A125" s="66">
        <v>68</v>
      </c>
      <c r="B125" s="63" t="s">
        <v>2596</v>
      </c>
      <c r="C125" s="63" t="s">
        <v>2597</v>
      </c>
      <c r="D125" s="63" t="s">
        <v>1522</v>
      </c>
      <c r="E125" s="63" t="s">
        <v>1523</v>
      </c>
      <c r="F125" s="64" t="s">
        <v>2598</v>
      </c>
      <c r="G125" s="67">
        <v>755000000000000</v>
      </c>
      <c r="H125" s="67">
        <v>755000000000000</v>
      </c>
      <c r="I125" s="65" t="s">
        <v>464</v>
      </c>
    </row>
    <row r="126" spans="1:10" ht="16.5">
      <c r="A126" s="66">
        <v>70</v>
      </c>
      <c r="B126" s="63" t="s">
        <v>2599</v>
      </c>
      <c r="C126" s="63" t="s">
        <v>2600</v>
      </c>
      <c r="D126" s="63" t="s">
        <v>1522</v>
      </c>
      <c r="E126" s="63" t="s">
        <v>1523</v>
      </c>
      <c r="F126" s="64" t="s">
        <v>2601</v>
      </c>
      <c r="G126" s="67">
        <v>3040000000000000</v>
      </c>
      <c r="H126" s="67">
        <v>3040000000000000</v>
      </c>
      <c r="I126" s="65" t="s">
        <v>464</v>
      </c>
    </row>
    <row r="127" spans="1:10" ht="16.5">
      <c r="A127" s="66">
        <v>76</v>
      </c>
      <c r="B127" s="63" t="s">
        <v>2602</v>
      </c>
      <c r="C127" s="63" t="s">
        <v>2603</v>
      </c>
      <c r="D127" s="63" t="s">
        <v>1522</v>
      </c>
      <c r="E127" s="63" t="s">
        <v>1523</v>
      </c>
      <c r="F127" s="64" t="s">
        <v>2604</v>
      </c>
      <c r="G127" s="67">
        <v>1450000000000000</v>
      </c>
      <c r="H127" s="67">
        <v>1450000000000000</v>
      </c>
      <c r="I127" s="65" t="s">
        <v>464</v>
      </c>
    </row>
    <row r="128" spans="1:10" ht="16.5">
      <c r="A128" s="66">
        <v>80</v>
      </c>
      <c r="B128" s="63" t="s">
        <v>2605</v>
      </c>
      <c r="C128" s="63" t="s">
        <v>2606</v>
      </c>
      <c r="D128" s="63" t="s">
        <v>1522</v>
      </c>
      <c r="E128" s="63" t="s">
        <v>1523</v>
      </c>
      <c r="F128" s="64" t="s">
        <v>2607</v>
      </c>
      <c r="G128" s="67">
        <v>1620000000000000</v>
      </c>
      <c r="H128" s="67">
        <v>1620000000000000</v>
      </c>
      <c r="I128" s="65" t="s">
        <v>464</v>
      </c>
    </row>
    <row r="129" spans="1:9" ht="16.5">
      <c r="A129" s="66">
        <v>82</v>
      </c>
      <c r="B129" s="63" t="s">
        <v>2608</v>
      </c>
      <c r="C129" s="63" t="s">
        <v>2609</v>
      </c>
      <c r="D129" s="63" t="s">
        <v>1522</v>
      </c>
      <c r="E129" s="63" t="s">
        <v>1523</v>
      </c>
      <c r="F129" s="64" t="s">
        <v>2610</v>
      </c>
      <c r="G129" s="67">
        <v>884000000000000</v>
      </c>
      <c r="H129" s="67">
        <v>884000000000000</v>
      </c>
      <c r="I129" s="65" t="s">
        <v>464</v>
      </c>
    </row>
    <row r="130" spans="1:9" ht="16.5">
      <c r="A130" s="66">
        <v>84</v>
      </c>
      <c r="B130" s="63" t="s">
        <v>2611</v>
      </c>
      <c r="C130" s="63" t="s">
        <v>2612</v>
      </c>
      <c r="D130" s="63" t="s">
        <v>1522</v>
      </c>
      <c r="E130" s="63" t="s">
        <v>1523</v>
      </c>
      <c r="F130" s="64" t="s">
        <v>2613</v>
      </c>
      <c r="G130" s="67">
        <v>935000000000000</v>
      </c>
      <c r="H130" s="67">
        <v>935000000000000</v>
      </c>
      <c r="I130" s="65" t="s">
        <v>464</v>
      </c>
    </row>
    <row r="131" spans="1:9" ht="16.5">
      <c r="A131" s="66">
        <v>87</v>
      </c>
      <c r="B131" s="63" t="s">
        <v>2614</v>
      </c>
      <c r="C131" s="63" t="s">
        <v>2615</v>
      </c>
      <c r="D131" s="63" t="s">
        <v>1522</v>
      </c>
      <c r="E131" s="63" t="s">
        <v>1523</v>
      </c>
      <c r="F131" s="64" t="s">
        <v>2616</v>
      </c>
      <c r="G131" s="67">
        <v>2000000000000000</v>
      </c>
      <c r="H131" s="67">
        <v>2000000000000000</v>
      </c>
      <c r="I131" s="65" t="s">
        <v>464</v>
      </c>
    </row>
    <row r="132" spans="1:9" ht="16.5">
      <c r="A132" s="66">
        <v>88</v>
      </c>
      <c r="B132" s="63" t="s">
        <v>2617</v>
      </c>
      <c r="C132" s="63" t="s">
        <v>2618</v>
      </c>
      <c r="D132" s="63" t="s">
        <v>1522</v>
      </c>
      <c r="E132" s="63" t="s">
        <v>1523</v>
      </c>
      <c r="F132" s="64" t="s">
        <v>2619</v>
      </c>
      <c r="G132" s="67">
        <v>941000000000000</v>
      </c>
      <c r="H132" s="67">
        <v>941000000000000</v>
      </c>
      <c r="I132" s="65" t="s">
        <v>464</v>
      </c>
    </row>
    <row r="133" spans="1:9" ht="16.5">
      <c r="A133" s="66">
        <v>93</v>
      </c>
      <c r="B133" s="63" t="s">
        <v>2620</v>
      </c>
      <c r="C133" s="63" t="s">
        <v>2621</v>
      </c>
      <c r="D133" s="63" t="s">
        <v>1522</v>
      </c>
      <c r="E133" s="63" t="s">
        <v>1523</v>
      </c>
      <c r="F133" s="64" t="s">
        <v>2622</v>
      </c>
      <c r="G133" s="67">
        <v>3280000000000000</v>
      </c>
      <c r="H133" s="67">
        <v>3280000000000000</v>
      </c>
      <c r="I133" s="65" t="s">
        <v>464</v>
      </c>
    </row>
    <row r="134" spans="1:9" ht="16.5">
      <c r="A134" s="66">
        <v>95</v>
      </c>
      <c r="B134" s="63" t="s">
        <v>2623</v>
      </c>
      <c r="C134" s="63" t="s">
        <v>2624</v>
      </c>
      <c r="D134" s="63" t="s">
        <v>1522</v>
      </c>
      <c r="E134" s="63" t="s">
        <v>1523</v>
      </c>
      <c r="F134" s="64" t="s">
        <v>2625</v>
      </c>
      <c r="G134" s="67">
        <v>4710000000000000</v>
      </c>
      <c r="H134" s="67">
        <v>4710000000000000</v>
      </c>
      <c r="I134" s="65" t="s">
        <v>464</v>
      </c>
    </row>
    <row r="135" spans="1:9" ht="16.5">
      <c r="A135" s="66">
        <v>100</v>
      </c>
      <c r="B135" s="63" t="s">
        <v>2626</v>
      </c>
      <c r="C135" s="63" t="s">
        <v>2627</v>
      </c>
      <c r="D135" s="63" t="s">
        <v>1522</v>
      </c>
      <c r="E135" s="63" t="s">
        <v>1523</v>
      </c>
      <c r="F135" s="64" t="s">
        <v>2628</v>
      </c>
      <c r="G135" s="67">
        <v>1640000000000000</v>
      </c>
      <c r="H135" s="67">
        <v>1640000000000000</v>
      </c>
      <c r="I135" s="65" t="s">
        <v>464</v>
      </c>
    </row>
    <row r="136" spans="1:9" ht="16.5">
      <c r="A136" s="66">
        <v>102</v>
      </c>
      <c r="B136" s="63" t="s">
        <v>2629</v>
      </c>
      <c r="C136" s="63" t="s">
        <v>2630</v>
      </c>
      <c r="D136" s="63" t="s">
        <v>1522</v>
      </c>
      <c r="E136" s="63" t="s">
        <v>1523</v>
      </c>
      <c r="F136" s="64" t="s">
        <v>2631</v>
      </c>
      <c r="G136" s="67">
        <v>939000000000000</v>
      </c>
      <c r="H136" s="67">
        <v>939000000000000</v>
      </c>
      <c r="I136" s="65" t="s">
        <v>464</v>
      </c>
    </row>
    <row r="137" spans="1:9" ht="16.5">
      <c r="A137" s="66">
        <v>104</v>
      </c>
      <c r="B137" s="63" t="s">
        <v>2632</v>
      </c>
      <c r="C137" s="63" t="s">
        <v>2633</v>
      </c>
      <c r="D137" s="63" t="s">
        <v>1522</v>
      </c>
      <c r="E137" s="63" t="s">
        <v>1523</v>
      </c>
      <c r="F137" s="64" t="s">
        <v>2634</v>
      </c>
      <c r="G137" s="67">
        <v>815000000000000</v>
      </c>
      <c r="H137" s="67">
        <v>815000000000000</v>
      </c>
      <c r="I137" s="65" t="s">
        <v>464</v>
      </c>
    </row>
    <row r="138" spans="1:9" ht="16.5">
      <c r="A138" s="66">
        <v>106</v>
      </c>
      <c r="B138" s="63" t="s">
        <v>2635</v>
      </c>
      <c r="C138" s="63" t="s">
        <v>2636</v>
      </c>
      <c r="D138" s="63" t="s">
        <v>1522</v>
      </c>
      <c r="E138" s="63" t="s">
        <v>1523</v>
      </c>
      <c r="F138" s="64" t="s">
        <v>2637</v>
      </c>
      <c r="G138" s="67">
        <v>896000000000000</v>
      </c>
      <c r="H138" s="67">
        <v>896000000000000</v>
      </c>
      <c r="I138" s="65" t="s">
        <v>464</v>
      </c>
    </row>
    <row r="139" spans="1:9" ht="16.5">
      <c r="A139" s="66">
        <v>108</v>
      </c>
      <c r="B139" s="63" t="s">
        <v>2638</v>
      </c>
      <c r="C139" s="63" t="s">
        <v>2639</v>
      </c>
      <c r="D139" s="63" t="s">
        <v>1522</v>
      </c>
      <c r="E139" s="63" t="s">
        <v>1523</v>
      </c>
      <c r="F139" s="64" t="s">
        <v>2640</v>
      </c>
      <c r="G139" s="67">
        <v>1280000000000000</v>
      </c>
      <c r="H139" s="67">
        <v>1280000000000000</v>
      </c>
      <c r="I139" s="65" t="s">
        <v>464</v>
      </c>
    </row>
    <row r="140" spans="1:9" ht="16.5">
      <c r="A140" s="66">
        <v>111</v>
      </c>
      <c r="B140" s="63" t="s">
        <v>2641</v>
      </c>
      <c r="C140" s="63" t="s">
        <v>2642</v>
      </c>
      <c r="D140" s="63" t="s">
        <v>1522</v>
      </c>
      <c r="E140" s="63" t="s">
        <v>1523</v>
      </c>
      <c r="F140" s="64" t="s">
        <v>2643</v>
      </c>
      <c r="G140" s="67">
        <v>2350000000000000</v>
      </c>
      <c r="H140" s="67">
        <v>2350000000000000</v>
      </c>
      <c r="I140" s="65" t="s">
        <v>464</v>
      </c>
    </row>
    <row r="141" spans="1:9" ht="16.5">
      <c r="A141" s="66">
        <v>114</v>
      </c>
      <c r="B141" s="63" t="s">
        <v>2644</v>
      </c>
      <c r="C141" s="63" t="s">
        <v>2645</v>
      </c>
      <c r="D141" s="63" t="s">
        <v>1522</v>
      </c>
      <c r="E141" s="63" t="s">
        <v>1523</v>
      </c>
      <c r="F141" s="64" t="s">
        <v>2646</v>
      </c>
      <c r="G141" s="67">
        <v>897000000000000</v>
      </c>
      <c r="H141" s="67">
        <v>897000000000000</v>
      </c>
      <c r="I141" s="65" t="s">
        <v>464</v>
      </c>
    </row>
    <row r="142" spans="1:9" ht="16.5">
      <c r="A142" s="66">
        <v>117</v>
      </c>
      <c r="B142" s="63" t="s">
        <v>2647</v>
      </c>
      <c r="C142" s="63" t="s">
        <v>2648</v>
      </c>
      <c r="D142" s="63" t="s">
        <v>1522</v>
      </c>
      <c r="E142" s="63" t="s">
        <v>1523</v>
      </c>
      <c r="F142" s="64" t="s">
        <v>2649</v>
      </c>
      <c r="G142" s="67">
        <v>955000000000000</v>
      </c>
      <c r="H142" s="67">
        <v>955000000000000</v>
      </c>
      <c r="I142" s="65" t="s">
        <v>464</v>
      </c>
    </row>
    <row r="143" spans="1:9" ht="16.5">
      <c r="A143" s="66">
        <v>120</v>
      </c>
      <c r="B143" s="63" t="s">
        <v>2650</v>
      </c>
      <c r="C143" s="63" t="s">
        <v>2651</v>
      </c>
      <c r="D143" s="63" t="s">
        <v>1522</v>
      </c>
      <c r="E143" s="63" t="s">
        <v>1523</v>
      </c>
      <c r="F143" s="64" t="s">
        <v>2652</v>
      </c>
      <c r="G143" s="67">
        <v>752000000000000</v>
      </c>
      <c r="H143" s="67">
        <v>752000000000000</v>
      </c>
      <c r="I143" s="65" t="s">
        <v>464</v>
      </c>
    </row>
    <row r="144" spans="1:9" ht="16.5">
      <c r="A144" s="66">
        <v>122</v>
      </c>
      <c r="B144" s="63" t="s">
        <v>2653</v>
      </c>
      <c r="C144" s="63" t="s">
        <v>2654</v>
      </c>
      <c r="D144" s="63" t="s">
        <v>1522</v>
      </c>
      <c r="E144" s="63" t="s">
        <v>1523</v>
      </c>
      <c r="F144" s="64" t="s">
        <v>2655</v>
      </c>
      <c r="G144" s="67">
        <v>1360000000000000</v>
      </c>
      <c r="H144" s="67">
        <v>1360000000000000</v>
      </c>
      <c r="I144" s="65" t="s">
        <v>464</v>
      </c>
    </row>
    <row r="145" spans="1:10" ht="16.5">
      <c r="A145" s="66">
        <v>125</v>
      </c>
      <c r="B145" s="63" t="s">
        <v>2656</v>
      </c>
      <c r="C145" s="63" t="s">
        <v>2657</v>
      </c>
      <c r="D145" s="63" t="s">
        <v>1522</v>
      </c>
      <c r="E145" s="63" t="s">
        <v>1523</v>
      </c>
      <c r="F145" s="64" t="s">
        <v>2658</v>
      </c>
      <c r="G145" s="67">
        <v>1480000000000000</v>
      </c>
      <c r="H145" s="67">
        <v>1480000000000000</v>
      </c>
      <c r="I145" s="65" t="s">
        <v>464</v>
      </c>
    </row>
    <row r="146" spans="1:10" ht="16.5">
      <c r="A146" s="66">
        <v>127</v>
      </c>
      <c r="B146" s="63" t="s">
        <v>2659</v>
      </c>
      <c r="C146" s="63" t="s">
        <v>2660</v>
      </c>
      <c r="D146" s="63" t="s">
        <v>1522</v>
      </c>
      <c r="E146" s="63" t="s">
        <v>1523</v>
      </c>
      <c r="F146" s="64" t="s">
        <v>2661</v>
      </c>
      <c r="G146" s="67">
        <v>922000000000000</v>
      </c>
      <c r="H146" s="67">
        <v>922000000000000</v>
      </c>
      <c r="I146" s="65" t="s">
        <v>464</v>
      </c>
    </row>
    <row r="147" spans="1:10" ht="16.5">
      <c r="A147" s="66">
        <v>141</v>
      </c>
      <c r="B147" s="63" t="s">
        <v>2662</v>
      </c>
      <c r="C147" s="63" t="s">
        <v>2663</v>
      </c>
      <c r="D147" s="63" t="s">
        <v>1522</v>
      </c>
      <c r="E147" s="63" t="s">
        <v>1523</v>
      </c>
      <c r="F147" s="64" t="s">
        <v>2664</v>
      </c>
      <c r="G147" s="67">
        <v>2200000000000000</v>
      </c>
      <c r="H147" s="67">
        <v>2200000000000000</v>
      </c>
      <c r="I147" s="65" t="s">
        <v>464</v>
      </c>
    </row>
    <row r="148" spans="1:10" ht="16.5">
      <c r="A148" s="66">
        <v>155</v>
      </c>
      <c r="B148" s="63" t="s">
        <v>2665</v>
      </c>
      <c r="C148" s="63" t="s">
        <v>2666</v>
      </c>
      <c r="D148" s="63" t="s">
        <v>1522</v>
      </c>
      <c r="E148" s="63" t="s">
        <v>1523</v>
      </c>
      <c r="F148" s="64" t="s">
        <v>2667</v>
      </c>
      <c r="G148" s="67">
        <v>1600000000000000</v>
      </c>
      <c r="H148" s="67">
        <v>1600000000000000</v>
      </c>
      <c r="I148" s="65" t="s">
        <v>464</v>
      </c>
    </row>
    <row r="149" spans="1:10" ht="16.5">
      <c r="A149" s="66">
        <v>148</v>
      </c>
      <c r="B149" s="63" t="s">
        <v>2668</v>
      </c>
      <c r="C149" s="63" t="s">
        <v>2669</v>
      </c>
      <c r="D149" s="63" t="s">
        <v>1156</v>
      </c>
      <c r="E149" s="63" t="s">
        <v>1157</v>
      </c>
      <c r="F149" s="64" t="s">
        <v>2670</v>
      </c>
      <c r="G149" s="67">
        <v>842000000000000</v>
      </c>
      <c r="H149" s="67">
        <v>842000000000000</v>
      </c>
      <c r="I149" s="65" t="s">
        <v>2229</v>
      </c>
    </row>
    <row r="150" spans="1:10" ht="16.5">
      <c r="A150" s="66">
        <v>149</v>
      </c>
      <c r="B150" s="63" t="s">
        <v>2671</v>
      </c>
      <c r="C150" s="63" t="s">
        <v>2672</v>
      </c>
      <c r="D150" s="63" t="s">
        <v>1156</v>
      </c>
      <c r="E150" s="63" t="s">
        <v>1157</v>
      </c>
      <c r="F150" s="64" t="s">
        <v>2673</v>
      </c>
      <c r="G150" s="67">
        <v>1090000000000000</v>
      </c>
      <c r="H150" s="67">
        <v>1090000000000000</v>
      </c>
      <c r="I150" s="65" t="s">
        <v>2229</v>
      </c>
    </row>
    <row r="151" spans="1:10" ht="16.5">
      <c r="A151" s="66">
        <v>21</v>
      </c>
      <c r="B151" s="63" t="s">
        <v>2674</v>
      </c>
      <c r="C151" s="63" t="s">
        <v>2675</v>
      </c>
      <c r="D151" s="63" t="s">
        <v>1126</v>
      </c>
      <c r="E151" s="63" t="s">
        <v>1127</v>
      </c>
      <c r="F151" s="64" t="s">
        <v>2676</v>
      </c>
      <c r="G151" s="67">
        <v>1240000000000000</v>
      </c>
      <c r="H151" s="67">
        <v>1240000000000000</v>
      </c>
      <c r="I151" s="65" t="s">
        <v>2229</v>
      </c>
    </row>
    <row r="152" spans="1:10" ht="16.5">
      <c r="A152" s="66">
        <v>23</v>
      </c>
      <c r="B152" s="63" t="s">
        <v>2677</v>
      </c>
      <c r="C152" s="63" t="s">
        <v>2678</v>
      </c>
      <c r="D152" s="63" t="s">
        <v>1126</v>
      </c>
      <c r="E152" s="63" t="s">
        <v>1127</v>
      </c>
      <c r="F152" s="64" t="s">
        <v>2679</v>
      </c>
      <c r="G152" s="67">
        <v>4350000000000000</v>
      </c>
      <c r="H152" s="67">
        <v>4350000000000000</v>
      </c>
      <c r="I152" s="65" t="s">
        <v>2229</v>
      </c>
    </row>
    <row r="153" spans="1:10" ht="16.5">
      <c r="A153" s="66">
        <v>42</v>
      </c>
      <c r="B153" s="63" t="s">
        <v>2680</v>
      </c>
      <c r="C153" s="63" t="s">
        <v>2681</v>
      </c>
      <c r="D153" s="63" t="s">
        <v>1126</v>
      </c>
      <c r="E153" s="63" t="s">
        <v>1127</v>
      </c>
      <c r="F153" s="64" t="s">
        <v>2682</v>
      </c>
      <c r="G153" s="67">
        <v>4400000000000000</v>
      </c>
      <c r="H153" s="67">
        <v>4400000000000000</v>
      </c>
      <c r="I153" s="65" t="s">
        <v>2229</v>
      </c>
    </row>
    <row r="154" spans="1:10" ht="16.5">
      <c r="A154" s="66">
        <v>72</v>
      </c>
      <c r="B154" s="63" t="s">
        <v>2683</v>
      </c>
      <c r="C154" s="63" t="s">
        <v>2684</v>
      </c>
      <c r="D154" s="63" t="s">
        <v>1560</v>
      </c>
      <c r="E154" s="63" t="s">
        <v>1561</v>
      </c>
      <c r="F154" s="64" t="s">
        <v>2685</v>
      </c>
      <c r="G154" s="67">
        <v>2070000000000000</v>
      </c>
      <c r="H154" s="67">
        <v>2070000000000000</v>
      </c>
      <c r="I154" s="65" t="s">
        <v>2229</v>
      </c>
    </row>
    <row r="155" spans="1:10" ht="16.5">
      <c r="A155" s="66">
        <v>0</v>
      </c>
      <c r="B155" s="63" t="s">
        <v>2686</v>
      </c>
      <c r="C155" s="63" t="s">
        <v>2687</v>
      </c>
      <c r="D155" s="68" t="s">
        <v>2688</v>
      </c>
      <c r="E155" s="63" t="s">
        <v>557</v>
      </c>
      <c r="F155" s="64" t="s">
        <v>2689</v>
      </c>
      <c r="G155" s="67">
        <v>886000000000000</v>
      </c>
      <c r="H155" s="67">
        <v>886000000000000</v>
      </c>
      <c r="I155" s="65" t="s">
        <v>2251</v>
      </c>
      <c r="J155" s="55" t="s">
        <v>2442</v>
      </c>
    </row>
    <row r="156" spans="1:10" ht="16.5">
      <c r="A156" s="66">
        <v>1</v>
      </c>
      <c r="B156" s="63" t="s">
        <v>2690</v>
      </c>
      <c r="C156" s="63" t="s">
        <v>2691</v>
      </c>
      <c r="D156" s="68" t="s">
        <v>2688</v>
      </c>
      <c r="E156" s="63" t="s">
        <v>557</v>
      </c>
      <c r="F156" s="64" t="s">
        <v>2692</v>
      </c>
      <c r="G156" s="67">
        <v>877000000000000</v>
      </c>
      <c r="H156" s="67">
        <v>877000000000000</v>
      </c>
      <c r="I156" s="65" t="s">
        <v>2251</v>
      </c>
      <c r="J156" s="55" t="s">
        <v>2442</v>
      </c>
    </row>
    <row r="157" spans="1:10" ht="16.5">
      <c r="A157" s="66">
        <v>2</v>
      </c>
      <c r="B157" s="63" t="s">
        <v>2693</v>
      </c>
      <c r="C157" s="63" t="s">
        <v>2694</v>
      </c>
      <c r="D157" s="68" t="s">
        <v>2688</v>
      </c>
      <c r="E157" s="63" t="s">
        <v>557</v>
      </c>
      <c r="F157" s="64" t="s">
        <v>2695</v>
      </c>
      <c r="G157" s="67">
        <v>1220000000000000</v>
      </c>
      <c r="H157" s="67">
        <v>1220000000000000</v>
      </c>
      <c r="I157" s="65" t="s">
        <v>2251</v>
      </c>
      <c r="J157" s="55" t="s">
        <v>2442</v>
      </c>
    </row>
    <row r="158" spans="1:10" ht="16.5">
      <c r="A158" s="66">
        <v>3</v>
      </c>
      <c r="B158" s="63" t="s">
        <v>2696</v>
      </c>
      <c r="C158" s="63" t="s">
        <v>2697</v>
      </c>
      <c r="D158" s="63" t="s">
        <v>2688</v>
      </c>
      <c r="E158" s="63" t="s">
        <v>557</v>
      </c>
      <c r="F158" s="64" t="s">
        <v>2698</v>
      </c>
      <c r="G158" s="67">
        <v>2450000000000000</v>
      </c>
      <c r="H158" s="67">
        <v>2450000000000000</v>
      </c>
      <c r="I158" s="65" t="s">
        <v>2251</v>
      </c>
      <c r="J158" s="55" t="s">
        <v>2442</v>
      </c>
    </row>
    <row r="159" spans="1:10" ht="16.5">
      <c r="A159" s="66">
        <v>4</v>
      </c>
      <c r="B159" s="63" t="s">
        <v>2699</v>
      </c>
      <c r="C159" s="63" t="s">
        <v>2700</v>
      </c>
      <c r="D159" s="63" t="s">
        <v>2688</v>
      </c>
      <c r="E159" s="63" t="s">
        <v>557</v>
      </c>
      <c r="F159" s="64" t="s">
        <v>2701</v>
      </c>
      <c r="G159" s="67">
        <v>1620000000000000</v>
      </c>
      <c r="H159" s="67">
        <v>1620000000000000</v>
      </c>
      <c r="I159" s="65" t="s">
        <v>2251</v>
      </c>
      <c r="J159" s="55" t="s">
        <v>2442</v>
      </c>
    </row>
    <row r="160" spans="1:10" ht="16.5">
      <c r="A160" s="66">
        <v>5</v>
      </c>
      <c r="B160" s="63" t="s">
        <v>2702</v>
      </c>
      <c r="C160" s="63" t="s">
        <v>2703</v>
      </c>
      <c r="D160" s="63" t="s">
        <v>2688</v>
      </c>
      <c r="E160" s="63" t="s">
        <v>557</v>
      </c>
      <c r="F160" s="64" t="s">
        <v>2704</v>
      </c>
      <c r="G160" s="67">
        <v>767000000000000</v>
      </c>
      <c r="H160" s="67">
        <v>767000000000000</v>
      </c>
      <c r="I160" s="65" t="s">
        <v>2251</v>
      </c>
      <c r="J160" s="55" t="s">
        <v>2442</v>
      </c>
    </row>
    <row r="161" spans="1:10" ht="16.5">
      <c r="A161" s="66">
        <v>6</v>
      </c>
      <c r="B161" s="63" t="s">
        <v>2705</v>
      </c>
      <c r="C161" s="63" t="s">
        <v>2706</v>
      </c>
      <c r="D161" s="63" t="s">
        <v>2688</v>
      </c>
      <c r="E161" s="63" t="s">
        <v>557</v>
      </c>
      <c r="F161" s="64" t="s">
        <v>2707</v>
      </c>
      <c r="G161" s="67">
        <v>1660000000000000</v>
      </c>
      <c r="H161" s="67">
        <v>1660000000000000</v>
      </c>
      <c r="I161" s="65" t="s">
        <v>2251</v>
      </c>
      <c r="J161" s="55" t="s">
        <v>2442</v>
      </c>
    </row>
    <row r="162" spans="1:10" ht="16.5">
      <c r="A162" s="66">
        <v>7</v>
      </c>
      <c r="B162" s="63" t="s">
        <v>2708</v>
      </c>
      <c r="C162" s="63" t="s">
        <v>2709</v>
      </c>
      <c r="D162" s="63" t="s">
        <v>2688</v>
      </c>
      <c r="E162" s="63" t="s">
        <v>557</v>
      </c>
      <c r="F162" s="64" t="s">
        <v>2710</v>
      </c>
      <c r="G162" s="67">
        <v>1260000000000000</v>
      </c>
      <c r="H162" s="67">
        <v>1260000000000000</v>
      </c>
      <c r="I162" s="65" t="s">
        <v>2251</v>
      </c>
      <c r="J162" s="55" t="s">
        <v>2442</v>
      </c>
    </row>
    <row r="163" spans="1:10" ht="16.5">
      <c r="A163" s="66">
        <v>8</v>
      </c>
      <c r="B163" s="63" t="s">
        <v>2711</v>
      </c>
      <c r="C163" s="63" t="s">
        <v>2712</v>
      </c>
      <c r="D163" s="63" t="s">
        <v>2688</v>
      </c>
      <c r="E163" s="63" t="s">
        <v>557</v>
      </c>
      <c r="F163" s="64" t="s">
        <v>2713</v>
      </c>
      <c r="G163" s="67">
        <v>1220000000000000</v>
      </c>
      <c r="H163" s="67">
        <v>1220000000000000</v>
      </c>
      <c r="I163" s="65" t="s">
        <v>2251</v>
      </c>
      <c r="J163" s="55" t="s">
        <v>2442</v>
      </c>
    </row>
    <row r="164" spans="1:10" ht="16.5">
      <c r="A164" s="66">
        <v>9</v>
      </c>
      <c r="B164" s="63" t="s">
        <v>2714</v>
      </c>
      <c r="C164" s="63" t="s">
        <v>2715</v>
      </c>
      <c r="D164" s="63" t="s">
        <v>2688</v>
      </c>
      <c r="E164" s="63" t="s">
        <v>557</v>
      </c>
      <c r="F164" s="64" t="s">
        <v>2716</v>
      </c>
      <c r="G164" s="67">
        <v>837000000000000</v>
      </c>
      <c r="H164" s="67">
        <v>837000000000000</v>
      </c>
      <c r="I164" s="65" t="s">
        <v>2251</v>
      </c>
      <c r="J164" s="55" t="s">
        <v>2442</v>
      </c>
    </row>
    <row r="165" spans="1:10" ht="16.5">
      <c r="A165" s="66">
        <v>10</v>
      </c>
      <c r="B165" s="63" t="s">
        <v>2717</v>
      </c>
      <c r="C165" s="63" t="s">
        <v>2718</v>
      </c>
      <c r="D165" s="63" t="s">
        <v>2688</v>
      </c>
      <c r="E165" s="63" t="s">
        <v>557</v>
      </c>
      <c r="F165" s="64" t="s">
        <v>2719</v>
      </c>
      <c r="G165" s="67">
        <v>877000000000000</v>
      </c>
      <c r="H165" s="67">
        <v>877000000000000</v>
      </c>
      <c r="I165" s="65" t="s">
        <v>2251</v>
      </c>
      <c r="J165" s="55" t="s">
        <v>2442</v>
      </c>
    </row>
    <row r="166" spans="1:10" ht="16.5">
      <c r="A166" s="66">
        <v>11</v>
      </c>
      <c r="B166" s="63" t="s">
        <v>2720</v>
      </c>
      <c r="C166" s="63" t="s">
        <v>2721</v>
      </c>
      <c r="D166" s="63" t="s">
        <v>2688</v>
      </c>
      <c r="E166" s="63" t="s">
        <v>557</v>
      </c>
      <c r="F166" s="64" t="s">
        <v>2722</v>
      </c>
      <c r="G166" s="67">
        <v>1530000000000000</v>
      </c>
      <c r="H166" s="67">
        <v>1530000000000000</v>
      </c>
      <c r="I166" s="65" t="s">
        <v>2251</v>
      </c>
      <c r="J166" s="55" t="s">
        <v>2442</v>
      </c>
    </row>
    <row r="167" spans="1:10" ht="16.5">
      <c r="A167" s="66">
        <v>12</v>
      </c>
      <c r="B167" s="63" t="s">
        <v>2723</v>
      </c>
      <c r="C167" s="63" t="s">
        <v>2724</v>
      </c>
      <c r="D167" s="63" t="s">
        <v>2688</v>
      </c>
      <c r="E167" s="63" t="s">
        <v>557</v>
      </c>
      <c r="F167" s="64" t="s">
        <v>2725</v>
      </c>
      <c r="G167" s="67">
        <v>4110000000000000</v>
      </c>
      <c r="H167" s="67">
        <v>4110000000000000</v>
      </c>
      <c r="I167" s="65" t="s">
        <v>2251</v>
      </c>
      <c r="J167" s="55" t="s">
        <v>2442</v>
      </c>
    </row>
    <row r="168" spans="1:10" ht="16.5">
      <c r="A168" s="66">
        <v>13</v>
      </c>
      <c r="B168" s="63" t="s">
        <v>2726</v>
      </c>
      <c r="C168" s="63" t="s">
        <v>2691</v>
      </c>
      <c r="D168" s="63" t="s">
        <v>2688</v>
      </c>
      <c r="E168" s="63" t="s">
        <v>557</v>
      </c>
      <c r="F168" s="64" t="s">
        <v>2727</v>
      </c>
      <c r="G168" s="67">
        <v>1500000000000000</v>
      </c>
      <c r="H168" s="67">
        <v>1500000000000000</v>
      </c>
      <c r="I168" s="65" t="s">
        <v>2251</v>
      </c>
      <c r="J168" s="55" t="s">
        <v>2442</v>
      </c>
    </row>
    <row r="169" spans="1:10" ht="16.5">
      <c r="A169" s="66">
        <v>14</v>
      </c>
      <c r="B169" s="63" t="s">
        <v>2728</v>
      </c>
      <c r="C169" s="63" t="s">
        <v>2729</v>
      </c>
      <c r="D169" s="63" t="s">
        <v>2688</v>
      </c>
      <c r="E169" s="63" t="s">
        <v>557</v>
      </c>
      <c r="F169" s="64" t="s">
        <v>2730</v>
      </c>
      <c r="G169" s="67">
        <v>752000000000000</v>
      </c>
      <c r="H169" s="67">
        <v>752000000000000</v>
      </c>
      <c r="I169" s="65" t="s">
        <v>2251</v>
      </c>
      <c r="J169" s="55" t="s">
        <v>2442</v>
      </c>
    </row>
    <row r="170" spans="1:10" ht="16.5">
      <c r="A170" s="66">
        <v>15</v>
      </c>
      <c r="B170" s="63" t="s">
        <v>2731</v>
      </c>
      <c r="C170" s="63" t="s">
        <v>2732</v>
      </c>
      <c r="D170" s="63" t="s">
        <v>2688</v>
      </c>
      <c r="E170" s="63" t="s">
        <v>557</v>
      </c>
      <c r="F170" s="64" t="s">
        <v>2733</v>
      </c>
      <c r="G170" s="67">
        <v>1080000000000000</v>
      </c>
      <c r="H170" s="67">
        <v>1080000000000000</v>
      </c>
      <c r="I170" s="65" t="s">
        <v>2251</v>
      </c>
      <c r="J170" s="55" t="s">
        <v>2442</v>
      </c>
    </row>
    <row r="171" spans="1:10" ht="16.5">
      <c r="A171" s="66">
        <v>16</v>
      </c>
      <c r="B171" s="63" t="s">
        <v>2734</v>
      </c>
      <c r="C171" s="63" t="s">
        <v>2735</v>
      </c>
      <c r="D171" s="63" t="s">
        <v>2688</v>
      </c>
      <c r="E171" s="63" t="s">
        <v>557</v>
      </c>
      <c r="F171" s="64" t="s">
        <v>2736</v>
      </c>
      <c r="G171" s="67">
        <v>1240000000000000</v>
      </c>
      <c r="H171" s="67">
        <v>1240000000000000</v>
      </c>
      <c r="I171" s="65" t="s">
        <v>2251</v>
      </c>
      <c r="J171" s="55" t="s">
        <v>2442</v>
      </c>
    </row>
    <row r="172" spans="1:10" ht="16.5">
      <c r="A172" s="66">
        <v>17</v>
      </c>
      <c r="B172" s="63" t="s">
        <v>2737</v>
      </c>
      <c r="C172" s="63" t="s">
        <v>2738</v>
      </c>
      <c r="D172" s="63" t="s">
        <v>2688</v>
      </c>
      <c r="E172" s="63" t="s">
        <v>557</v>
      </c>
      <c r="F172" s="64" t="s">
        <v>2739</v>
      </c>
      <c r="G172" s="67">
        <v>1550000000000000</v>
      </c>
      <c r="H172" s="67">
        <v>1550000000000000</v>
      </c>
      <c r="I172" s="65" t="s">
        <v>2251</v>
      </c>
      <c r="J172" s="55" t="s">
        <v>2442</v>
      </c>
    </row>
    <row r="173" spans="1:10" ht="16.5">
      <c r="A173" s="66">
        <v>18</v>
      </c>
      <c r="B173" s="63" t="s">
        <v>2740</v>
      </c>
      <c r="C173" s="63" t="s">
        <v>2741</v>
      </c>
      <c r="D173" s="63" t="s">
        <v>2688</v>
      </c>
      <c r="E173" s="63" t="s">
        <v>557</v>
      </c>
      <c r="F173" s="64" t="s">
        <v>2742</v>
      </c>
      <c r="G173" s="67">
        <v>1250000000000000</v>
      </c>
      <c r="H173" s="67">
        <v>1250000000000000</v>
      </c>
      <c r="I173" s="65" t="s">
        <v>2251</v>
      </c>
      <c r="J173" s="55" t="s">
        <v>2442</v>
      </c>
    </row>
    <row r="174" spans="1:10" ht="16.5">
      <c r="A174" s="66">
        <v>19</v>
      </c>
      <c r="B174" s="63" t="s">
        <v>2743</v>
      </c>
      <c r="C174" s="63" t="s">
        <v>2744</v>
      </c>
      <c r="D174" s="63" t="s">
        <v>2688</v>
      </c>
      <c r="E174" s="63" t="s">
        <v>557</v>
      </c>
      <c r="F174" s="64" t="s">
        <v>2745</v>
      </c>
      <c r="G174" s="67">
        <v>2890000000000000</v>
      </c>
      <c r="H174" s="67">
        <v>2890000000000000</v>
      </c>
      <c r="I174" s="65" t="s">
        <v>2251</v>
      </c>
      <c r="J174" s="55" t="s">
        <v>2442</v>
      </c>
    </row>
    <row r="175" spans="1:10" ht="16.5">
      <c r="A175" s="66">
        <v>20</v>
      </c>
      <c r="B175" s="63" t="s">
        <v>2746</v>
      </c>
      <c r="C175" s="63" t="s">
        <v>2747</v>
      </c>
      <c r="D175" s="63" t="s">
        <v>2688</v>
      </c>
      <c r="E175" s="63" t="s">
        <v>557</v>
      </c>
      <c r="F175" s="64" t="s">
        <v>2748</v>
      </c>
      <c r="G175" s="67">
        <v>2050000000000000</v>
      </c>
      <c r="H175" s="67">
        <v>2050000000000000</v>
      </c>
      <c r="I175" s="65" t="s">
        <v>2251</v>
      </c>
      <c r="J175" s="55" t="s">
        <v>2442</v>
      </c>
    </row>
    <row r="176" spans="1:10" ht="16.5">
      <c r="A176" s="66">
        <v>21</v>
      </c>
      <c r="B176" s="63" t="s">
        <v>2749</v>
      </c>
      <c r="C176" s="63" t="s">
        <v>2750</v>
      </c>
      <c r="D176" s="63" t="s">
        <v>2688</v>
      </c>
      <c r="E176" s="63" t="s">
        <v>557</v>
      </c>
      <c r="F176" s="64" t="s">
        <v>2751</v>
      </c>
      <c r="G176" s="67">
        <v>651000000000000</v>
      </c>
      <c r="H176" s="67">
        <v>651000000000000</v>
      </c>
      <c r="I176" s="65" t="s">
        <v>2251</v>
      </c>
      <c r="J176" s="55" t="s">
        <v>2442</v>
      </c>
    </row>
    <row r="177" spans="1:10" ht="16.5">
      <c r="A177" s="66">
        <v>22</v>
      </c>
      <c r="B177" s="63" t="s">
        <v>2752</v>
      </c>
      <c r="C177" s="63" t="s">
        <v>2753</v>
      </c>
      <c r="D177" s="63" t="s">
        <v>2688</v>
      </c>
      <c r="E177" s="63" t="s">
        <v>557</v>
      </c>
      <c r="F177" s="64" t="s">
        <v>2754</v>
      </c>
      <c r="G177" s="67">
        <v>1240000000000000</v>
      </c>
      <c r="H177" s="67">
        <v>1240000000000000</v>
      </c>
      <c r="I177" s="65" t="s">
        <v>2251</v>
      </c>
      <c r="J177" s="55" t="s">
        <v>2442</v>
      </c>
    </row>
    <row r="178" spans="1:10" ht="16.5">
      <c r="A178" s="66">
        <v>23</v>
      </c>
      <c r="B178" s="63" t="s">
        <v>2755</v>
      </c>
      <c r="C178" s="63" t="s">
        <v>2756</v>
      </c>
      <c r="D178" s="63" t="s">
        <v>2688</v>
      </c>
      <c r="E178" s="63" t="s">
        <v>557</v>
      </c>
      <c r="F178" s="64" t="s">
        <v>2757</v>
      </c>
      <c r="G178" s="67">
        <v>700000000000000</v>
      </c>
      <c r="H178" s="67">
        <v>700000000000000</v>
      </c>
      <c r="I178" s="65" t="s">
        <v>2251</v>
      </c>
      <c r="J178" s="55" t="s">
        <v>2442</v>
      </c>
    </row>
    <row r="179" spans="1:10" ht="16.5">
      <c r="A179" s="66">
        <v>24</v>
      </c>
      <c r="B179" s="63" t="s">
        <v>2758</v>
      </c>
      <c r="C179" s="63" t="s">
        <v>2759</v>
      </c>
      <c r="D179" s="63" t="s">
        <v>2688</v>
      </c>
      <c r="E179" s="63" t="s">
        <v>557</v>
      </c>
      <c r="F179" s="64" t="s">
        <v>2760</v>
      </c>
      <c r="G179" s="67">
        <v>869000000000000</v>
      </c>
      <c r="H179" s="67">
        <v>869000000000000</v>
      </c>
      <c r="I179" s="65" t="s">
        <v>2251</v>
      </c>
      <c r="J179" s="55" t="s">
        <v>2442</v>
      </c>
    </row>
    <row r="180" spans="1:10" ht="16.5">
      <c r="A180" s="66">
        <v>25</v>
      </c>
      <c r="B180" s="63" t="s">
        <v>2761</v>
      </c>
      <c r="C180" s="63" t="s">
        <v>2762</v>
      </c>
      <c r="D180" s="63" t="s">
        <v>2688</v>
      </c>
      <c r="E180" s="63" t="s">
        <v>557</v>
      </c>
      <c r="F180" s="64" t="s">
        <v>2763</v>
      </c>
      <c r="G180" s="67">
        <v>1520000000000000</v>
      </c>
      <c r="H180" s="67">
        <v>1520000000000000</v>
      </c>
      <c r="I180" s="65" t="s">
        <v>2251</v>
      </c>
      <c r="J180" s="55" t="s">
        <v>2442</v>
      </c>
    </row>
    <row r="181" spans="1:10" ht="16.5">
      <c r="A181" s="66">
        <v>26</v>
      </c>
      <c r="B181" s="63" t="s">
        <v>2764</v>
      </c>
      <c r="C181" s="63" t="s">
        <v>2765</v>
      </c>
      <c r="D181" s="63" t="s">
        <v>2688</v>
      </c>
      <c r="E181" s="63" t="s">
        <v>557</v>
      </c>
      <c r="F181" s="64" t="s">
        <v>2766</v>
      </c>
      <c r="G181" s="67">
        <v>1530000000000000</v>
      </c>
      <c r="H181" s="67">
        <v>1530000000000000</v>
      </c>
      <c r="I181" s="65" t="s">
        <v>2251</v>
      </c>
      <c r="J181" s="55" t="s">
        <v>2442</v>
      </c>
    </row>
    <row r="182" spans="1:10" ht="16.5">
      <c r="A182" s="66">
        <v>27</v>
      </c>
      <c r="B182" s="63" t="s">
        <v>2767</v>
      </c>
      <c r="C182" s="63" t="s">
        <v>2768</v>
      </c>
      <c r="D182" s="63" t="s">
        <v>2688</v>
      </c>
      <c r="E182" s="63" t="s">
        <v>557</v>
      </c>
      <c r="F182" s="64" t="s">
        <v>2769</v>
      </c>
      <c r="G182" s="67">
        <v>2240000000000000</v>
      </c>
      <c r="H182" s="67">
        <v>2240000000000000</v>
      </c>
      <c r="I182" s="65" t="s">
        <v>2251</v>
      </c>
      <c r="J182" s="55" t="s">
        <v>2442</v>
      </c>
    </row>
    <row r="183" spans="1:10" ht="16.5">
      <c r="A183" s="66">
        <v>28</v>
      </c>
      <c r="B183" s="63" t="s">
        <v>2770</v>
      </c>
      <c r="C183" s="63" t="s">
        <v>2771</v>
      </c>
      <c r="D183" s="63" t="s">
        <v>2688</v>
      </c>
      <c r="E183" s="63" t="s">
        <v>557</v>
      </c>
      <c r="F183" s="64" t="s">
        <v>2772</v>
      </c>
      <c r="G183" s="67">
        <v>798000000000000</v>
      </c>
      <c r="H183" s="67">
        <v>798000000000000</v>
      </c>
      <c r="I183" s="65" t="s">
        <v>2251</v>
      </c>
      <c r="J183" s="55" t="s">
        <v>2442</v>
      </c>
    </row>
    <row r="184" spans="1:10" ht="16.5">
      <c r="A184" s="66">
        <v>29</v>
      </c>
      <c r="B184" s="63" t="s">
        <v>2773</v>
      </c>
      <c r="C184" s="63" t="s">
        <v>2774</v>
      </c>
      <c r="D184" s="63" t="s">
        <v>2688</v>
      </c>
      <c r="E184" s="63" t="s">
        <v>557</v>
      </c>
      <c r="F184" s="64" t="s">
        <v>2775</v>
      </c>
      <c r="G184" s="67">
        <v>1580000000000000</v>
      </c>
      <c r="H184" s="67">
        <v>1580000000000000</v>
      </c>
      <c r="I184" s="65" t="s">
        <v>2251</v>
      </c>
      <c r="J184" s="55" t="s">
        <v>2442</v>
      </c>
    </row>
    <row r="185" spans="1:10" ht="16.5">
      <c r="A185" s="66">
        <v>30</v>
      </c>
      <c r="B185" s="63" t="s">
        <v>2776</v>
      </c>
      <c r="C185" s="63" t="s">
        <v>2777</v>
      </c>
      <c r="D185" s="63" t="s">
        <v>2688</v>
      </c>
      <c r="E185" s="63" t="s">
        <v>557</v>
      </c>
      <c r="F185" s="64" t="s">
        <v>2778</v>
      </c>
      <c r="G185" s="67">
        <v>1350000000000000</v>
      </c>
      <c r="H185" s="67">
        <v>1350000000000000</v>
      </c>
      <c r="I185" s="65" t="s">
        <v>2251</v>
      </c>
      <c r="J185" s="55" t="s">
        <v>2442</v>
      </c>
    </row>
    <row r="186" spans="1:10" ht="16.5">
      <c r="A186" s="66">
        <v>31</v>
      </c>
      <c r="B186" s="63" t="s">
        <v>2779</v>
      </c>
      <c r="C186" s="63" t="s">
        <v>2780</v>
      </c>
      <c r="D186" s="63" t="s">
        <v>2688</v>
      </c>
      <c r="E186" s="63" t="s">
        <v>557</v>
      </c>
      <c r="F186" s="64" t="s">
        <v>2781</v>
      </c>
      <c r="G186" s="67">
        <v>1230000000000000</v>
      </c>
      <c r="H186" s="67">
        <v>1230000000000000</v>
      </c>
      <c r="I186" s="65" t="s">
        <v>2251</v>
      </c>
      <c r="J186" s="55" t="s">
        <v>2442</v>
      </c>
    </row>
    <row r="187" spans="1:10" ht="16.5">
      <c r="A187" s="66">
        <v>32</v>
      </c>
      <c r="B187" s="63" t="s">
        <v>2782</v>
      </c>
      <c r="C187" s="63" t="s">
        <v>2783</v>
      </c>
      <c r="D187" s="63" t="s">
        <v>2688</v>
      </c>
      <c r="E187" s="63" t="s">
        <v>557</v>
      </c>
      <c r="F187" s="64" t="s">
        <v>2784</v>
      </c>
      <c r="G187" s="67">
        <v>4340000000000000</v>
      </c>
      <c r="H187" s="67">
        <v>4340000000000000</v>
      </c>
      <c r="I187" s="65" t="s">
        <v>2251</v>
      </c>
      <c r="J187" s="55" t="s">
        <v>2442</v>
      </c>
    </row>
    <row r="188" spans="1:10" ht="16.5">
      <c r="A188" s="66">
        <v>33</v>
      </c>
      <c r="B188" s="63" t="s">
        <v>2785</v>
      </c>
      <c r="C188" s="63" t="s">
        <v>2786</v>
      </c>
      <c r="D188" s="63" t="s">
        <v>2688</v>
      </c>
      <c r="E188" s="63" t="s">
        <v>557</v>
      </c>
      <c r="F188" s="64" t="s">
        <v>2787</v>
      </c>
      <c r="G188" s="67">
        <v>1300000000000000</v>
      </c>
      <c r="H188" s="67">
        <v>1300000000000000</v>
      </c>
      <c r="I188" s="65" t="s">
        <v>2251</v>
      </c>
      <c r="J188" s="55" t="s">
        <v>2442</v>
      </c>
    </row>
    <row r="189" spans="1:10" ht="16.5">
      <c r="A189" s="66">
        <v>34</v>
      </c>
      <c r="B189" s="63" t="s">
        <v>2788</v>
      </c>
      <c r="C189" s="63" t="s">
        <v>2789</v>
      </c>
      <c r="D189" s="63" t="s">
        <v>2688</v>
      </c>
      <c r="E189" s="63" t="s">
        <v>557</v>
      </c>
      <c r="F189" s="64" t="s">
        <v>2790</v>
      </c>
      <c r="G189" s="67">
        <v>1200000000000000</v>
      </c>
      <c r="H189" s="67">
        <v>1200000000000000</v>
      </c>
      <c r="I189" s="65" t="s">
        <v>2251</v>
      </c>
      <c r="J189" s="55" t="s">
        <v>2442</v>
      </c>
    </row>
    <row r="190" spans="1:10" ht="16.5">
      <c r="A190" s="66">
        <v>35</v>
      </c>
      <c r="B190" s="63" t="s">
        <v>2791</v>
      </c>
      <c r="C190" s="63" t="s">
        <v>2792</v>
      </c>
      <c r="D190" s="63" t="s">
        <v>2688</v>
      </c>
      <c r="E190" s="63" t="s">
        <v>557</v>
      </c>
      <c r="F190" s="64" t="s">
        <v>2793</v>
      </c>
      <c r="G190" s="67">
        <v>2020000000000000</v>
      </c>
      <c r="H190" s="67">
        <v>2020000000000000</v>
      </c>
      <c r="I190" s="65" t="s">
        <v>2251</v>
      </c>
      <c r="J190" s="55" t="s">
        <v>2442</v>
      </c>
    </row>
    <row r="191" spans="1:10" ht="16.5">
      <c r="A191" s="66">
        <v>36</v>
      </c>
      <c r="B191" s="63" t="s">
        <v>2794</v>
      </c>
      <c r="C191" s="63" t="s">
        <v>2795</v>
      </c>
      <c r="D191" s="63" t="s">
        <v>2688</v>
      </c>
      <c r="E191" s="63" t="s">
        <v>557</v>
      </c>
      <c r="F191" s="64" t="s">
        <v>2796</v>
      </c>
      <c r="G191" s="67">
        <v>2080000000000000</v>
      </c>
      <c r="H191" s="67">
        <v>2080000000000000</v>
      </c>
      <c r="I191" s="65" t="s">
        <v>2251</v>
      </c>
      <c r="J191" s="55" t="s">
        <v>2442</v>
      </c>
    </row>
    <row r="192" spans="1:10" ht="16.5">
      <c r="A192" s="66">
        <v>37</v>
      </c>
      <c r="B192" s="63" t="s">
        <v>2797</v>
      </c>
      <c r="C192" s="63" t="s">
        <v>2798</v>
      </c>
      <c r="D192" s="63" t="s">
        <v>2688</v>
      </c>
      <c r="E192" s="63" t="s">
        <v>557</v>
      </c>
      <c r="F192" s="64" t="s">
        <v>2799</v>
      </c>
      <c r="G192" s="67">
        <v>836000000000000</v>
      </c>
      <c r="H192" s="67">
        <v>836000000000000</v>
      </c>
      <c r="I192" s="65" t="s">
        <v>2251</v>
      </c>
      <c r="J192" s="55" t="s">
        <v>2442</v>
      </c>
    </row>
    <row r="193" spans="1:10" ht="16.5">
      <c r="A193" s="66">
        <v>38</v>
      </c>
      <c r="B193" s="63" t="s">
        <v>2800</v>
      </c>
      <c r="C193" s="63" t="s">
        <v>2801</v>
      </c>
      <c r="D193" s="63" t="s">
        <v>2688</v>
      </c>
      <c r="E193" s="63" t="s">
        <v>557</v>
      </c>
      <c r="F193" s="64" t="s">
        <v>2802</v>
      </c>
      <c r="G193" s="67">
        <v>2200000000000000</v>
      </c>
      <c r="H193" s="67">
        <v>2200000000000000</v>
      </c>
      <c r="I193" s="65" t="s">
        <v>2251</v>
      </c>
      <c r="J193" s="55" t="s">
        <v>2442</v>
      </c>
    </row>
    <row r="194" spans="1:10" ht="16.5">
      <c r="A194" s="66">
        <v>39</v>
      </c>
      <c r="B194" s="63" t="s">
        <v>2803</v>
      </c>
      <c r="C194" s="63" t="s">
        <v>2804</v>
      </c>
      <c r="D194" s="63" t="s">
        <v>2688</v>
      </c>
      <c r="E194" s="63" t="s">
        <v>557</v>
      </c>
      <c r="F194" s="64" t="s">
        <v>2805</v>
      </c>
      <c r="G194" s="67">
        <v>903000000000000</v>
      </c>
      <c r="H194" s="67">
        <v>903000000000000</v>
      </c>
      <c r="I194" s="65" t="s">
        <v>2251</v>
      </c>
      <c r="J194" s="55" t="s">
        <v>2442</v>
      </c>
    </row>
    <row r="195" spans="1:10" ht="16.5">
      <c r="A195" s="66">
        <v>40</v>
      </c>
      <c r="B195" s="63" t="s">
        <v>2806</v>
      </c>
      <c r="C195" s="63" t="s">
        <v>2807</v>
      </c>
      <c r="D195" s="63" t="s">
        <v>2688</v>
      </c>
      <c r="E195" s="63" t="s">
        <v>557</v>
      </c>
      <c r="F195" s="64" t="s">
        <v>2808</v>
      </c>
      <c r="G195" s="67">
        <v>1450000000000000</v>
      </c>
      <c r="H195" s="67">
        <v>1450000000000000</v>
      </c>
      <c r="I195" s="65" t="s">
        <v>2251</v>
      </c>
      <c r="J195" s="55" t="s">
        <v>2442</v>
      </c>
    </row>
    <row r="196" spans="1:10" ht="16.5">
      <c r="A196" s="66">
        <v>41</v>
      </c>
      <c r="B196" s="63" t="s">
        <v>2809</v>
      </c>
      <c r="C196" s="63" t="s">
        <v>2810</v>
      </c>
      <c r="D196" s="63" t="s">
        <v>2688</v>
      </c>
      <c r="E196" s="63" t="s">
        <v>557</v>
      </c>
      <c r="F196" s="64" t="s">
        <v>2811</v>
      </c>
      <c r="G196" s="67">
        <v>1620000000000000</v>
      </c>
      <c r="H196" s="67">
        <v>1620000000000000</v>
      </c>
      <c r="I196" s="65" t="s">
        <v>2251</v>
      </c>
      <c r="J196" s="55" t="s">
        <v>2442</v>
      </c>
    </row>
    <row r="197" spans="1:10" ht="16.5">
      <c r="A197" s="66">
        <v>42</v>
      </c>
      <c r="B197" s="63" t="s">
        <v>2812</v>
      </c>
      <c r="C197" s="63" t="s">
        <v>2813</v>
      </c>
      <c r="D197" s="63" t="s">
        <v>2688</v>
      </c>
      <c r="E197" s="63" t="s">
        <v>557</v>
      </c>
      <c r="F197" s="64" t="s">
        <v>2814</v>
      </c>
      <c r="G197" s="67">
        <v>857000000000000</v>
      </c>
      <c r="H197" s="67">
        <v>857000000000000</v>
      </c>
      <c r="I197" s="65" t="s">
        <v>2251</v>
      </c>
      <c r="J197" s="55" t="s">
        <v>2442</v>
      </c>
    </row>
    <row r="198" spans="1:10" ht="16.5">
      <c r="A198" s="66">
        <v>43</v>
      </c>
      <c r="B198" s="63" t="s">
        <v>2815</v>
      </c>
      <c r="C198" s="63" t="s">
        <v>2816</v>
      </c>
      <c r="D198" s="63" t="s">
        <v>2688</v>
      </c>
      <c r="E198" s="63" t="s">
        <v>557</v>
      </c>
      <c r="F198" s="64" t="s">
        <v>2817</v>
      </c>
      <c r="G198" s="67">
        <v>870000000000000</v>
      </c>
      <c r="H198" s="67">
        <v>870000000000000</v>
      </c>
      <c r="I198" s="65" t="s">
        <v>2251</v>
      </c>
      <c r="J198" s="55" t="s">
        <v>2442</v>
      </c>
    </row>
    <row r="199" spans="1:10" ht="16.5">
      <c r="A199" s="66">
        <v>44</v>
      </c>
      <c r="B199" s="63" t="s">
        <v>2818</v>
      </c>
      <c r="C199" s="63" t="s">
        <v>2819</v>
      </c>
      <c r="D199" s="63" t="s">
        <v>2688</v>
      </c>
      <c r="E199" s="63" t="s">
        <v>557</v>
      </c>
      <c r="F199" s="64" t="s">
        <v>2820</v>
      </c>
      <c r="G199" s="67">
        <v>1520000000000000</v>
      </c>
      <c r="H199" s="67">
        <v>1520000000000000</v>
      </c>
      <c r="I199" s="65" t="s">
        <v>2251</v>
      </c>
      <c r="J199" s="55" t="s">
        <v>2442</v>
      </c>
    </row>
    <row r="200" spans="1:10" ht="16.5">
      <c r="A200" s="66">
        <v>45</v>
      </c>
      <c r="B200" s="63" t="s">
        <v>2821</v>
      </c>
      <c r="C200" s="63" t="s">
        <v>2822</v>
      </c>
      <c r="D200" s="63" t="s">
        <v>2688</v>
      </c>
      <c r="E200" s="63" t="s">
        <v>557</v>
      </c>
      <c r="F200" s="64" t="s">
        <v>2823</v>
      </c>
      <c r="G200" s="67">
        <v>1600000000000000</v>
      </c>
      <c r="H200" s="67">
        <v>1600000000000000</v>
      </c>
      <c r="I200" s="65" t="s">
        <v>2251</v>
      </c>
      <c r="J200" s="55" t="s">
        <v>2442</v>
      </c>
    </row>
    <row r="201" spans="1:10" ht="16.5">
      <c r="A201" s="66">
        <v>46</v>
      </c>
      <c r="B201" s="63" t="s">
        <v>2824</v>
      </c>
      <c r="C201" s="63" t="s">
        <v>2825</v>
      </c>
      <c r="D201" s="63" t="s">
        <v>2688</v>
      </c>
      <c r="E201" s="63" t="s">
        <v>557</v>
      </c>
      <c r="F201" s="64" t="s">
        <v>2826</v>
      </c>
      <c r="G201" s="67">
        <v>3010000000000000</v>
      </c>
      <c r="H201" s="67">
        <v>3010000000000000</v>
      </c>
      <c r="I201" s="65" t="s">
        <v>2251</v>
      </c>
      <c r="J201" s="55" t="s">
        <v>2442</v>
      </c>
    </row>
    <row r="202" spans="1:10" ht="16.5">
      <c r="A202" s="66">
        <v>47</v>
      </c>
      <c r="B202" s="63" t="s">
        <v>2827</v>
      </c>
      <c r="C202" s="63" t="s">
        <v>2828</v>
      </c>
      <c r="D202" s="63" t="s">
        <v>2688</v>
      </c>
      <c r="E202" s="63" t="s">
        <v>557</v>
      </c>
      <c r="F202" s="64" t="s">
        <v>2829</v>
      </c>
      <c r="G202" s="67">
        <v>3480000000000000</v>
      </c>
      <c r="H202" s="67">
        <v>3480000000000000</v>
      </c>
      <c r="I202" s="65" t="s">
        <v>2251</v>
      </c>
      <c r="J202" s="55" t="s">
        <v>2442</v>
      </c>
    </row>
    <row r="203" spans="1:10" ht="16.5">
      <c r="A203" s="66">
        <v>48</v>
      </c>
      <c r="B203" s="63" t="s">
        <v>2830</v>
      </c>
      <c r="C203" s="63" t="s">
        <v>2831</v>
      </c>
      <c r="D203" s="63" t="s">
        <v>2688</v>
      </c>
      <c r="E203" s="63" t="s">
        <v>557</v>
      </c>
      <c r="F203" s="64" t="s">
        <v>2832</v>
      </c>
      <c r="G203" s="67">
        <v>1290000000000000</v>
      </c>
      <c r="H203" s="67">
        <v>1290000000000000</v>
      </c>
      <c r="I203" s="65" t="s">
        <v>2251</v>
      </c>
      <c r="J203" s="55" t="s">
        <v>2442</v>
      </c>
    </row>
    <row r="204" spans="1:10" ht="16.5">
      <c r="A204" s="66">
        <v>49</v>
      </c>
      <c r="B204" s="63" t="s">
        <v>2833</v>
      </c>
      <c r="C204" s="63" t="s">
        <v>2834</v>
      </c>
      <c r="D204" s="63" t="s">
        <v>2688</v>
      </c>
      <c r="E204" s="63" t="s">
        <v>557</v>
      </c>
      <c r="F204" s="64" t="s">
        <v>2835</v>
      </c>
      <c r="G204" s="67">
        <v>2000000000000000</v>
      </c>
      <c r="H204" s="67">
        <v>2000000000000000</v>
      </c>
      <c r="I204" s="65" t="s">
        <v>2251</v>
      </c>
      <c r="J204" s="55" t="s">
        <v>2442</v>
      </c>
    </row>
    <row r="205" spans="1:10" ht="16.5">
      <c r="A205" s="66">
        <v>50</v>
      </c>
      <c r="B205" s="63" t="s">
        <v>2836</v>
      </c>
      <c r="C205" s="63" t="s">
        <v>2837</v>
      </c>
      <c r="D205" s="63" t="s">
        <v>2688</v>
      </c>
      <c r="E205" s="63" t="s">
        <v>557</v>
      </c>
      <c r="F205" s="64" t="s">
        <v>2838</v>
      </c>
      <c r="G205" s="67">
        <v>3090000000000000</v>
      </c>
      <c r="H205" s="67">
        <v>3090000000000000</v>
      </c>
      <c r="I205" s="65" t="s">
        <v>2251</v>
      </c>
      <c r="J205" s="55" t="s">
        <v>2442</v>
      </c>
    </row>
    <row r="206" spans="1:10" ht="16.5">
      <c r="A206" s="66">
        <v>51</v>
      </c>
      <c r="B206" s="63" t="s">
        <v>2839</v>
      </c>
      <c r="C206" s="63" t="s">
        <v>2840</v>
      </c>
      <c r="D206" s="63" t="s">
        <v>2688</v>
      </c>
      <c r="E206" s="63" t="s">
        <v>557</v>
      </c>
      <c r="F206" s="64" t="s">
        <v>2841</v>
      </c>
      <c r="G206" s="67">
        <v>1230000000000000</v>
      </c>
      <c r="H206" s="67">
        <v>1230000000000000</v>
      </c>
      <c r="I206" s="65" t="s">
        <v>2251</v>
      </c>
      <c r="J206" s="55" t="s">
        <v>2442</v>
      </c>
    </row>
    <row r="207" spans="1:10" ht="16.5">
      <c r="A207" s="66">
        <v>52</v>
      </c>
      <c r="B207" s="69" t="s">
        <v>2842</v>
      </c>
      <c r="C207" s="63" t="s">
        <v>2843</v>
      </c>
      <c r="D207" s="63" t="s">
        <v>2688</v>
      </c>
      <c r="E207" s="63" t="s">
        <v>557</v>
      </c>
      <c r="F207" s="64" t="s">
        <v>2844</v>
      </c>
      <c r="G207" s="67">
        <v>1420000000000000</v>
      </c>
      <c r="H207" s="67">
        <v>1420000000000000</v>
      </c>
      <c r="I207" s="65" t="s">
        <v>2251</v>
      </c>
      <c r="J207" s="55" t="s">
        <v>2442</v>
      </c>
    </row>
    <row r="208" spans="1:10" ht="16.5">
      <c r="A208" s="66">
        <v>53</v>
      </c>
      <c r="B208" s="69" t="s">
        <v>2845</v>
      </c>
      <c r="C208" s="63" t="s">
        <v>2846</v>
      </c>
      <c r="D208" s="63" t="s">
        <v>2688</v>
      </c>
      <c r="E208" s="63" t="s">
        <v>557</v>
      </c>
      <c r="F208" s="64" t="s">
        <v>2847</v>
      </c>
      <c r="G208" s="67">
        <v>1650000000000000</v>
      </c>
      <c r="H208" s="67">
        <v>1650000000000000</v>
      </c>
      <c r="I208" s="65" t="s">
        <v>2251</v>
      </c>
      <c r="J208" s="55" t="s">
        <v>2442</v>
      </c>
    </row>
    <row r="209" spans="1:10" ht="16.5">
      <c r="A209" s="66">
        <v>54</v>
      </c>
      <c r="B209" s="69" t="s">
        <v>2848</v>
      </c>
      <c r="C209" s="63" t="s">
        <v>2849</v>
      </c>
      <c r="D209" s="63" t="s">
        <v>2688</v>
      </c>
      <c r="E209" s="63" t="s">
        <v>557</v>
      </c>
      <c r="F209" s="64" t="s">
        <v>2850</v>
      </c>
      <c r="G209" s="67">
        <v>855000000000000</v>
      </c>
      <c r="H209" s="67">
        <v>855000000000000</v>
      </c>
      <c r="I209" s="65" t="s">
        <v>2251</v>
      </c>
      <c r="J209" s="55" t="s">
        <v>2442</v>
      </c>
    </row>
    <row r="210" spans="1:10" ht="16.5">
      <c r="A210" s="66">
        <v>96</v>
      </c>
      <c r="B210" s="69" t="s">
        <v>2851</v>
      </c>
      <c r="C210" s="63" t="s">
        <v>2852</v>
      </c>
      <c r="D210" s="63" t="s">
        <v>2688</v>
      </c>
      <c r="E210" s="63" t="s">
        <v>557</v>
      </c>
      <c r="F210" s="64" t="s">
        <v>2853</v>
      </c>
      <c r="G210" s="67">
        <v>1230000000000000</v>
      </c>
      <c r="H210" s="67">
        <v>1230000000000000</v>
      </c>
      <c r="I210" s="65" t="s">
        <v>2251</v>
      </c>
      <c r="J210" s="55" t="s">
        <v>2442</v>
      </c>
    </row>
    <row r="211" spans="1:10" ht="16.5">
      <c r="A211" s="66">
        <v>97</v>
      </c>
      <c r="B211" s="69" t="s">
        <v>2854</v>
      </c>
      <c r="C211" s="63" t="s">
        <v>2855</v>
      </c>
      <c r="D211" s="63" t="s">
        <v>2688</v>
      </c>
      <c r="E211" s="63" t="s">
        <v>557</v>
      </c>
      <c r="F211" s="64" t="s">
        <v>2856</v>
      </c>
      <c r="G211" s="67">
        <v>1750000000000000</v>
      </c>
      <c r="H211" s="67">
        <v>1750000000000000</v>
      </c>
      <c r="I211" s="65" t="s">
        <v>2251</v>
      </c>
      <c r="J211" s="55" t="s">
        <v>2442</v>
      </c>
    </row>
    <row r="212" spans="1:10" ht="16.5">
      <c r="A212" s="66">
        <v>100</v>
      </c>
      <c r="B212" s="69" t="s">
        <v>2857</v>
      </c>
      <c r="C212" s="63" t="s">
        <v>2858</v>
      </c>
      <c r="D212" s="63" t="s">
        <v>2688</v>
      </c>
      <c r="E212" s="63" t="s">
        <v>557</v>
      </c>
      <c r="F212" s="64" t="s">
        <v>2859</v>
      </c>
      <c r="G212" s="67">
        <v>2220000000000000</v>
      </c>
      <c r="H212" s="67">
        <v>2220000000000000</v>
      </c>
      <c r="I212" s="65" t="s">
        <v>2251</v>
      </c>
      <c r="J212" s="55" t="s">
        <v>2442</v>
      </c>
    </row>
    <row r="213" spans="1:10" ht="16.5">
      <c r="A213" s="66">
        <v>105</v>
      </c>
      <c r="B213" s="69" t="s">
        <v>2860</v>
      </c>
      <c r="C213" s="63" t="s">
        <v>2861</v>
      </c>
      <c r="D213" s="63" t="s">
        <v>2688</v>
      </c>
      <c r="E213" s="63" t="s">
        <v>557</v>
      </c>
      <c r="F213" s="64" t="s">
        <v>2862</v>
      </c>
      <c r="G213" s="67">
        <v>3960000000000000</v>
      </c>
      <c r="H213" s="67">
        <v>3960000000000000</v>
      </c>
      <c r="I213" s="65" t="s">
        <v>2251</v>
      </c>
      <c r="J213" s="55" t="s">
        <v>2442</v>
      </c>
    </row>
    <row r="214" spans="1:10" ht="16.5">
      <c r="A214" s="66">
        <v>110</v>
      </c>
      <c r="B214" s="69" t="s">
        <v>2863</v>
      </c>
      <c r="C214" s="63" t="s">
        <v>2864</v>
      </c>
      <c r="D214" s="63" t="s">
        <v>2688</v>
      </c>
      <c r="E214" s="63" t="s">
        <v>557</v>
      </c>
      <c r="F214" s="64" t="s">
        <v>2865</v>
      </c>
      <c r="G214" s="67">
        <v>939000000000000</v>
      </c>
      <c r="H214" s="67">
        <v>939000000000000</v>
      </c>
      <c r="I214" s="65" t="s">
        <v>2251</v>
      </c>
      <c r="J214" s="55" t="s">
        <v>2442</v>
      </c>
    </row>
    <row r="215" spans="1:10" ht="16.5">
      <c r="A215" s="66">
        <v>111</v>
      </c>
      <c r="B215" s="69" t="s">
        <v>2866</v>
      </c>
      <c r="C215" s="63" t="s">
        <v>2867</v>
      </c>
      <c r="D215" s="63" t="s">
        <v>2688</v>
      </c>
      <c r="E215" s="63" t="s">
        <v>557</v>
      </c>
      <c r="F215" s="64" t="s">
        <v>2868</v>
      </c>
      <c r="G215" s="67">
        <v>1640000000000000</v>
      </c>
      <c r="H215" s="67">
        <v>1640000000000000</v>
      </c>
      <c r="I215" s="65" t="s">
        <v>2251</v>
      </c>
      <c r="J215" s="55" t="s">
        <v>2442</v>
      </c>
    </row>
    <row r="216" spans="1:10" ht="16.5">
      <c r="A216" s="66">
        <v>119</v>
      </c>
      <c r="B216" s="63" t="s">
        <v>2869</v>
      </c>
      <c r="C216" s="63" t="s">
        <v>2870</v>
      </c>
      <c r="D216" s="63" t="s">
        <v>2688</v>
      </c>
      <c r="E216" s="63" t="s">
        <v>557</v>
      </c>
      <c r="F216" s="64" t="s">
        <v>2871</v>
      </c>
      <c r="G216" s="67">
        <v>1340000000000000</v>
      </c>
      <c r="H216" s="67">
        <v>1340000000000000</v>
      </c>
      <c r="I216" s="65" t="s">
        <v>2251</v>
      </c>
      <c r="J216" s="55" t="s">
        <v>2442</v>
      </c>
    </row>
    <row r="217" spans="1:10" ht="16.5">
      <c r="A217" s="66">
        <v>123</v>
      </c>
      <c r="B217" s="63" t="s">
        <v>2872</v>
      </c>
      <c r="C217" s="63" t="s">
        <v>2873</v>
      </c>
      <c r="D217" s="63" t="s">
        <v>2688</v>
      </c>
      <c r="E217" s="63" t="s">
        <v>557</v>
      </c>
      <c r="F217" s="64" t="s">
        <v>2874</v>
      </c>
      <c r="G217" s="67">
        <v>1640000000000000</v>
      </c>
      <c r="H217" s="67">
        <v>1640000000000000</v>
      </c>
      <c r="I217" s="65" t="s">
        <v>2251</v>
      </c>
      <c r="J217" s="55" t="s">
        <v>2442</v>
      </c>
    </row>
    <row r="218" spans="1:10" ht="16.5">
      <c r="A218" s="66">
        <v>126</v>
      </c>
      <c r="B218" s="63" t="s">
        <v>2875</v>
      </c>
      <c r="C218" s="63" t="s">
        <v>2876</v>
      </c>
      <c r="D218" s="63" t="s">
        <v>2688</v>
      </c>
      <c r="E218" s="63" t="s">
        <v>557</v>
      </c>
      <c r="F218" s="64" t="s">
        <v>2877</v>
      </c>
      <c r="G218" s="67">
        <v>1330000000000000</v>
      </c>
      <c r="H218" s="67">
        <v>1330000000000000</v>
      </c>
      <c r="I218" s="65" t="s">
        <v>2251</v>
      </c>
      <c r="J218" s="55" t="s">
        <v>2442</v>
      </c>
    </row>
    <row r="219" spans="1:10" ht="16.5">
      <c r="A219" s="66">
        <v>129</v>
      </c>
      <c r="B219" s="63" t="s">
        <v>2878</v>
      </c>
      <c r="C219" s="63" t="s">
        <v>2879</v>
      </c>
      <c r="D219" s="63" t="s">
        <v>2688</v>
      </c>
      <c r="E219" s="63" t="s">
        <v>557</v>
      </c>
      <c r="F219" s="64" t="s">
        <v>2880</v>
      </c>
      <c r="G219" s="67">
        <v>1300000000000000</v>
      </c>
      <c r="H219" s="67">
        <v>1300000000000000</v>
      </c>
      <c r="I219" s="65" t="s">
        <v>2251</v>
      </c>
      <c r="J219" s="55" t="s">
        <v>2442</v>
      </c>
    </row>
    <row r="220" spans="1:10" ht="16.5">
      <c r="A220" s="66">
        <v>132</v>
      </c>
      <c r="B220" s="63" t="s">
        <v>2881</v>
      </c>
      <c r="C220" s="63" t="s">
        <v>2882</v>
      </c>
      <c r="D220" s="63" t="s">
        <v>2688</v>
      </c>
      <c r="E220" s="63" t="s">
        <v>557</v>
      </c>
      <c r="F220" s="64" t="s">
        <v>2883</v>
      </c>
      <c r="G220" s="67">
        <v>1560000000000000</v>
      </c>
      <c r="H220" s="67">
        <v>1560000000000000</v>
      </c>
      <c r="I220" s="65" t="s">
        <v>2251</v>
      </c>
      <c r="J220" s="55" t="s">
        <v>2442</v>
      </c>
    </row>
    <row r="221" spans="1:10" ht="16.5">
      <c r="A221" s="66">
        <v>35</v>
      </c>
      <c r="B221" s="63" t="s">
        <v>2884</v>
      </c>
      <c r="C221" s="63" t="s">
        <v>2885</v>
      </c>
      <c r="D221" s="68" t="s">
        <v>2886</v>
      </c>
      <c r="E221" s="63" t="s">
        <v>705</v>
      </c>
      <c r="F221" s="64" t="s">
        <v>2887</v>
      </c>
      <c r="G221" s="67">
        <v>1950000000000000</v>
      </c>
      <c r="H221" s="67">
        <v>1950000000000000</v>
      </c>
      <c r="I221" s="65" t="s">
        <v>2251</v>
      </c>
      <c r="J221" s="55" t="s">
        <v>2442</v>
      </c>
    </row>
    <row r="222" spans="1:10" ht="16.5">
      <c r="A222" s="66">
        <v>36</v>
      </c>
      <c r="B222" s="63" t="s">
        <v>2888</v>
      </c>
      <c r="C222" s="63" t="s">
        <v>2889</v>
      </c>
      <c r="D222" s="68" t="s">
        <v>2886</v>
      </c>
      <c r="E222" s="63" t="s">
        <v>705</v>
      </c>
      <c r="F222" s="64" t="s">
        <v>2890</v>
      </c>
      <c r="G222" s="67">
        <v>923000000000000</v>
      </c>
      <c r="H222" s="67">
        <v>923000000000000</v>
      </c>
      <c r="I222" s="65" t="s">
        <v>2251</v>
      </c>
      <c r="J222" s="55" t="s">
        <v>2442</v>
      </c>
    </row>
    <row r="223" spans="1:10" ht="16.5">
      <c r="A223" s="66">
        <v>38</v>
      </c>
      <c r="B223" s="63" t="s">
        <v>2891</v>
      </c>
      <c r="C223" s="63" t="s">
        <v>2892</v>
      </c>
      <c r="D223" s="68" t="s">
        <v>2886</v>
      </c>
      <c r="E223" s="63" t="s">
        <v>705</v>
      </c>
      <c r="F223" s="64" t="s">
        <v>2893</v>
      </c>
      <c r="G223" s="67">
        <v>1940000000000000</v>
      </c>
      <c r="H223" s="67">
        <v>1940000000000000</v>
      </c>
      <c r="I223" s="65" t="s">
        <v>2251</v>
      </c>
      <c r="J223" s="55" t="s">
        <v>2442</v>
      </c>
    </row>
    <row r="224" spans="1:10" ht="16.5">
      <c r="A224" s="66">
        <v>40</v>
      </c>
      <c r="B224" s="63" t="s">
        <v>2894</v>
      </c>
      <c r="C224" s="63" t="s">
        <v>2895</v>
      </c>
      <c r="D224" s="63" t="s">
        <v>2886</v>
      </c>
      <c r="E224" s="63" t="s">
        <v>705</v>
      </c>
      <c r="F224" s="64" t="s">
        <v>2896</v>
      </c>
      <c r="G224" s="67">
        <v>2.62E+16</v>
      </c>
      <c r="H224" s="67">
        <v>2.62E+16</v>
      </c>
      <c r="I224" s="65" t="s">
        <v>2251</v>
      </c>
      <c r="J224" s="55" t="s">
        <v>2442</v>
      </c>
    </row>
    <row r="225" spans="1:10" ht="16.5">
      <c r="A225" s="66">
        <v>41</v>
      </c>
      <c r="B225" s="63" t="s">
        <v>2897</v>
      </c>
      <c r="C225" s="63" t="s">
        <v>2898</v>
      </c>
      <c r="D225" s="63" t="s">
        <v>2886</v>
      </c>
      <c r="E225" s="63" t="s">
        <v>705</v>
      </c>
      <c r="F225" s="64" t="s">
        <v>2899</v>
      </c>
      <c r="G225" s="67">
        <v>1820000000000000</v>
      </c>
      <c r="H225" s="67">
        <v>1820000000000000</v>
      </c>
      <c r="I225" s="65" t="s">
        <v>2251</v>
      </c>
      <c r="J225" s="55" t="s">
        <v>2442</v>
      </c>
    </row>
    <row r="226" spans="1:10" ht="16.5">
      <c r="A226" s="66">
        <v>42</v>
      </c>
      <c r="B226" s="63" t="s">
        <v>2900</v>
      </c>
      <c r="C226" s="63" t="s">
        <v>2901</v>
      </c>
      <c r="D226" s="63" t="s">
        <v>2886</v>
      </c>
      <c r="E226" s="63" t="s">
        <v>705</v>
      </c>
      <c r="F226" s="64" t="s">
        <v>2902</v>
      </c>
      <c r="G226" s="67">
        <v>1680000000000000</v>
      </c>
      <c r="H226" s="67">
        <v>1680000000000000</v>
      </c>
      <c r="I226" s="65" t="s">
        <v>2251</v>
      </c>
      <c r="J226" s="55" t="s">
        <v>2442</v>
      </c>
    </row>
    <row r="227" spans="1:10" ht="16.5">
      <c r="A227" s="66">
        <v>43</v>
      </c>
      <c r="B227" s="63" t="s">
        <v>2903</v>
      </c>
      <c r="C227" s="63" t="s">
        <v>2904</v>
      </c>
      <c r="D227" s="63" t="s">
        <v>2886</v>
      </c>
      <c r="E227" s="63" t="s">
        <v>705</v>
      </c>
      <c r="F227" s="64" t="s">
        <v>2905</v>
      </c>
      <c r="G227" s="67">
        <v>2160000000000000</v>
      </c>
      <c r="H227" s="67">
        <v>2160000000000000</v>
      </c>
      <c r="I227" s="65" t="s">
        <v>2251</v>
      </c>
      <c r="J227" s="55" t="s">
        <v>2442</v>
      </c>
    </row>
    <row r="228" spans="1:10" ht="16.5">
      <c r="A228" s="66">
        <v>44</v>
      </c>
      <c r="B228" s="63" t="s">
        <v>2906</v>
      </c>
      <c r="C228" s="63" t="s">
        <v>2907</v>
      </c>
      <c r="D228" s="63" t="s">
        <v>2886</v>
      </c>
      <c r="E228" s="63" t="s">
        <v>705</v>
      </c>
      <c r="F228" s="64" t="s">
        <v>2908</v>
      </c>
      <c r="G228" s="67">
        <v>1540000000000000</v>
      </c>
      <c r="H228" s="67">
        <v>1540000000000000</v>
      </c>
      <c r="I228" s="65" t="s">
        <v>2251</v>
      </c>
      <c r="J228" s="55" t="s">
        <v>2442</v>
      </c>
    </row>
    <row r="229" spans="1:10" ht="16.5">
      <c r="A229" s="66">
        <v>47</v>
      </c>
      <c r="B229" s="63" t="s">
        <v>2909</v>
      </c>
      <c r="C229" s="63" t="s">
        <v>2910</v>
      </c>
      <c r="D229" s="63" t="s">
        <v>2886</v>
      </c>
      <c r="E229" s="63" t="s">
        <v>705</v>
      </c>
      <c r="F229" s="64" t="s">
        <v>2911</v>
      </c>
      <c r="G229" s="67">
        <v>742000000000000</v>
      </c>
      <c r="H229" s="67">
        <v>742000000000000</v>
      </c>
      <c r="I229" s="65" t="s">
        <v>2251</v>
      </c>
      <c r="J229" s="55" t="s">
        <v>2442</v>
      </c>
    </row>
    <row r="230" spans="1:10" ht="16.5">
      <c r="A230" s="66">
        <v>76</v>
      </c>
      <c r="B230" s="63" t="s">
        <v>2912</v>
      </c>
      <c r="C230" s="63" t="s">
        <v>2913</v>
      </c>
      <c r="D230" s="63" t="s">
        <v>2886</v>
      </c>
      <c r="E230" s="63" t="s">
        <v>705</v>
      </c>
      <c r="F230" s="64" t="s">
        <v>2914</v>
      </c>
      <c r="G230" s="67">
        <v>1960000000000000</v>
      </c>
      <c r="H230" s="67">
        <v>1960000000000000</v>
      </c>
      <c r="I230" s="65" t="s">
        <v>2251</v>
      </c>
      <c r="J230" s="55" t="s">
        <v>2442</v>
      </c>
    </row>
    <row r="231" spans="1:10" ht="16.5">
      <c r="A231" s="66">
        <v>81</v>
      </c>
      <c r="B231" s="63" t="s">
        <v>2915</v>
      </c>
      <c r="C231" s="63" t="s">
        <v>2916</v>
      </c>
      <c r="D231" s="63" t="s">
        <v>2886</v>
      </c>
      <c r="E231" s="63" t="s">
        <v>705</v>
      </c>
      <c r="F231" s="64" t="s">
        <v>2917</v>
      </c>
      <c r="G231" s="67">
        <v>1670000000000000</v>
      </c>
      <c r="H231" s="67">
        <v>1670000000000000</v>
      </c>
      <c r="I231" s="65" t="s">
        <v>2251</v>
      </c>
      <c r="J231" s="55" t="s">
        <v>2442</v>
      </c>
    </row>
    <row r="232" spans="1:10" ht="16.5">
      <c r="A232" s="66">
        <v>82</v>
      </c>
      <c r="B232" s="63" t="s">
        <v>2918</v>
      </c>
      <c r="C232" s="63" t="s">
        <v>2919</v>
      </c>
      <c r="D232" s="63" t="s">
        <v>2886</v>
      </c>
      <c r="E232" s="63" t="s">
        <v>705</v>
      </c>
      <c r="F232" s="64" t="s">
        <v>2920</v>
      </c>
      <c r="G232" s="67">
        <v>743000000000000</v>
      </c>
      <c r="H232" s="67">
        <v>743000000000000</v>
      </c>
      <c r="I232" s="65" t="s">
        <v>2251</v>
      </c>
      <c r="J232" s="55" t="s">
        <v>2442</v>
      </c>
    </row>
    <row r="233" spans="1:10" ht="16.5">
      <c r="A233" s="66">
        <v>86</v>
      </c>
      <c r="B233" s="63" t="s">
        <v>2921</v>
      </c>
      <c r="C233" s="63" t="s">
        <v>2922</v>
      </c>
      <c r="D233" s="63" t="s">
        <v>2886</v>
      </c>
      <c r="E233" s="63" t="s">
        <v>705</v>
      </c>
      <c r="F233" s="64" t="s">
        <v>2923</v>
      </c>
      <c r="G233" s="67">
        <v>1380000000000000</v>
      </c>
      <c r="H233" s="67">
        <v>1380000000000000</v>
      </c>
      <c r="I233" s="65" t="s">
        <v>2251</v>
      </c>
      <c r="J233" s="55" t="s">
        <v>2442</v>
      </c>
    </row>
    <row r="234" spans="1:10" ht="16.5">
      <c r="A234" s="66">
        <v>89</v>
      </c>
      <c r="B234" s="63" t="s">
        <v>2924</v>
      </c>
      <c r="C234" s="63" t="s">
        <v>2925</v>
      </c>
      <c r="D234" s="63" t="s">
        <v>2886</v>
      </c>
      <c r="E234" s="63" t="s">
        <v>705</v>
      </c>
      <c r="F234" s="64" t="s">
        <v>2926</v>
      </c>
      <c r="G234" s="67">
        <v>1260000000000000</v>
      </c>
      <c r="H234" s="67">
        <v>1260000000000000</v>
      </c>
      <c r="I234" s="65" t="s">
        <v>2251</v>
      </c>
      <c r="J234" s="55" t="s">
        <v>2442</v>
      </c>
    </row>
    <row r="235" spans="1:10" ht="16.5">
      <c r="A235" s="66">
        <v>9</v>
      </c>
      <c r="B235" s="63" t="s">
        <v>2927</v>
      </c>
      <c r="C235" s="63" t="s">
        <v>2928</v>
      </c>
      <c r="D235" s="63" t="s">
        <v>1407</v>
      </c>
      <c r="E235" s="63" t="s">
        <v>1408</v>
      </c>
      <c r="F235" s="64" t="s">
        <v>2929</v>
      </c>
      <c r="G235" s="67">
        <v>851000000000000</v>
      </c>
      <c r="H235" s="67">
        <v>851000000000000</v>
      </c>
      <c r="I235" s="65" t="s">
        <v>2229</v>
      </c>
    </row>
    <row r="236" spans="1:10" ht="16.5">
      <c r="A236" s="66">
        <v>11</v>
      </c>
      <c r="B236" s="63" t="s">
        <v>2930</v>
      </c>
      <c r="C236" s="63" t="s">
        <v>2931</v>
      </c>
      <c r="D236" s="63" t="s">
        <v>1407</v>
      </c>
      <c r="E236" s="63" t="s">
        <v>1408</v>
      </c>
      <c r="F236" s="64" t="s">
        <v>2932</v>
      </c>
      <c r="G236" s="67">
        <v>962000000000000</v>
      </c>
      <c r="H236" s="67">
        <v>962000000000000</v>
      </c>
      <c r="I236" s="65" t="s">
        <v>2229</v>
      </c>
    </row>
    <row r="237" spans="1:10" ht="16.5">
      <c r="A237" s="66">
        <v>13</v>
      </c>
      <c r="B237" s="63" t="s">
        <v>2933</v>
      </c>
      <c r="C237" s="63" t="s">
        <v>2934</v>
      </c>
      <c r="D237" s="63" t="s">
        <v>1407</v>
      </c>
      <c r="E237" s="63" t="s">
        <v>1408</v>
      </c>
      <c r="F237" s="64" t="s">
        <v>2935</v>
      </c>
      <c r="G237" s="67">
        <v>894000000000000</v>
      </c>
      <c r="H237" s="67">
        <v>894000000000000</v>
      </c>
      <c r="I237" s="65" t="s">
        <v>2229</v>
      </c>
    </row>
    <row r="238" spans="1:10" ht="16.5">
      <c r="A238" s="66">
        <v>17</v>
      </c>
      <c r="B238" s="63" t="s">
        <v>2936</v>
      </c>
      <c r="C238" s="63" t="s">
        <v>2937</v>
      </c>
      <c r="D238" s="63" t="s">
        <v>1407</v>
      </c>
      <c r="E238" s="63" t="s">
        <v>1408</v>
      </c>
      <c r="F238" s="64" t="s">
        <v>2938</v>
      </c>
      <c r="G238" s="67">
        <v>1240000000000000</v>
      </c>
      <c r="H238" s="67">
        <v>1240000000000000</v>
      </c>
      <c r="I238" s="65" t="s">
        <v>2229</v>
      </c>
    </row>
    <row r="239" spans="1:10" ht="16.5">
      <c r="A239" s="66">
        <v>20</v>
      </c>
      <c r="B239" s="63" t="s">
        <v>2939</v>
      </c>
      <c r="C239" s="63" t="s">
        <v>2940</v>
      </c>
      <c r="D239" s="63" t="s">
        <v>1407</v>
      </c>
      <c r="E239" s="63" t="s">
        <v>1408</v>
      </c>
      <c r="F239" s="64" t="s">
        <v>2941</v>
      </c>
      <c r="G239" s="67">
        <v>954000000000000</v>
      </c>
      <c r="H239" s="67">
        <v>954000000000000</v>
      </c>
      <c r="I239" s="65" t="s">
        <v>2229</v>
      </c>
    </row>
    <row r="240" spans="1:10" ht="16.5">
      <c r="A240" s="66">
        <v>22</v>
      </c>
      <c r="B240" s="63" t="s">
        <v>2942</v>
      </c>
      <c r="C240" s="63" t="s">
        <v>2943</v>
      </c>
      <c r="D240" s="63" t="s">
        <v>1407</v>
      </c>
      <c r="E240" s="63" t="s">
        <v>1408</v>
      </c>
      <c r="F240" s="64" t="s">
        <v>2944</v>
      </c>
      <c r="G240" s="67">
        <v>918000000000000</v>
      </c>
      <c r="H240" s="67">
        <v>918000000000000</v>
      </c>
      <c r="I240" s="65" t="s">
        <v>2229</v>
      </c>
    </row>
    <row r="241" spans="1:9" ht="16.5">
      <c r="A241" s="66">
        <v>24</v>
      </c>
      <c r="B241" s="63" t="s">
        <v>2945</v>
      </c>
      <c r="C241" s="63" t="s">
        <v>2946</v>
      </c>
      <c r="D241" s="63" t="s">
        <v>1407</v>
      </c>
      <c r="E241" s="63" t="s">
        <v>1408</v>
      </c>
      <c r="F241" s="64" t="s">
        <v>2947</v>
      </c>
      <c r="G241" s="67">
        <v>1410000000000000</v>
      </c>
      <c r="H241" s="67">
        <v>1410000000000000</v>
      </c>
      <c r="I241" s="65" t="s">
        <v>2229</v>
      </c>
    </row>
    <row r="242" spans="1:9" ht="16.5">
      <c r="A242" s="66">
        <v>26</v>
      </c>
      <c r="B242" s="63" t="s">
        <v>2948</v>
      </c>
      <c r="C242" s="63" t="s">
        <v>2949</v>
      </c>
      <c r="D242" s="63" t="s">
        <v>1407</v>
      </c>
      <c r="E242" s="63" t="s">
        <v>1408</v>
      </c>
      <c r="F242" s="64" t="s">
        <v>2950</v>
      </c>
      <c r="G242" s="67">
        <v>1330000000000000</v>
      </c>
      <c r="H242" s="67">
        <v>1330000000000000</v>
      </c>
      <c r="I242" s="65" t="s">
        <v>2229</v>
      </c>
    </row>
    <row r="243" spans="1:9" ht="16.5">
      <c r="A243" s="66">
        <v>28</v>
      </c>
      <c r="B243" s="63" t="s">
        <v>2951</v>
      </c>
      <c r="C243" s="63" t="s">
        <v>2952</v>
      </c>
      <c r="D243" s="63" t="s">
        <v>1407</v>
      </c>
      <c r="E243" s="63" t="s">
        <v>1408</v>
      </c>
      <c r="F243" s="64" t="s">
        <v>2953</v>
      </c>
      <c r="G243" s="67">
        <v>1630000000000000</v>
      </c>
      <c r="H243" s="67">
        <v>1630000000000000</v>
      </c>
      <c r="I243" s="65" t="s">
        <v>2229</v>
      </c>
    </row>
    <row r="244" spans="1:9" ht="16.5">
      <c r="A244" s="66">
        <v>30</v>
      </c>
      <c r="B244" s="63" t="s">
        <v>2954</v>
      </c>
      <c r="C244" s="63" t="s">
        <v>2955</v>
      </c>
      <c r="D244" s="63" t="s">
        <v>1407</v>
      </c>
      <c r="E244" s="63" t="s">
        <v>1408</v>
      </c>
      <c r="F244" s="64" t="s">
        <v>2956</v>
      </c>
      <c r="G244" s="67">
        <v>2180000000000000</v>
      </c>
      <c r="H244" s="67">
        <v>2180000000000000</v>
      </c>
      <c r="I244" s="65" t="s">
        <v>2229</v>
      </c>
    </row>
    <row r="245" spans="1:9" ht="16.5">
      <c r="A245" s="66">
        <v>32</v>
      </c>
      <c r="B245" s="63" t="s">
        <v>2957</v>
      </c>
      <c r="C245" s="63" t="s">
        <v>2958</v>
      </c>
      <c r="D245" s="63" t="s">
        <v>1407</v>
      </c>
      <c r="E245" s="63" t="s">
        <v>1408</v>
      </c>
      <c r="F245" s="64" t="s">
        <v>2959</v>
      </c>
      <c r="G245" s="67">
        <v>1420000000000000</v>
      </c>
      <c r="H245" s="67">
        <v>1420000000000000</v>
      </c>
      <c r="I245" s="65" t="s">
        <v>2229</v>
      </c>
    </row>
    <row r="246" spans="1:9" ht="16.5">
      <c r="A246" s="66">
        <v>34</v>
      </c>
      <c r="B246" s="63" t="s">
        <v>2960</v>
      </c>
      <c r="C246" s="63" t="s">
        <v>2961</v>
      </c>
      <c r="D246" s="63" t="s">
        <v>1407</v>
      </c>
      <c r="E246" s="63" t="s">
        <v>1408</v>
      </c>
      <c r="F246" s="64" t="s">
        <v>2962</v>
      </c>
      <c r="G246" s="67">
        <v>2.66E+16</v>
      </c>
      <c r="H246" s="67">
        <v>2.66E+16</v>
      </c>
      <c r="I246" s="65" t="s">
        <v>2229</v>
      </c>
    </row>
    <row r="247" spans="1:9" ht="16.5">
      <c r="A247" s="66">
        <v>36</v>
      </c>
      <c r="B247" s="63" t="s">
        <v>2963</v>
      </c>
      <c r="C247" s="63" t="s">
        <v>2964</v>
      </c>
      <c r="D247" s="63" t="s">
        <v>1407</v>
      </c>
      <c r="E247" s="63" t="s">
        <v>1408</v>
      </c>
      <c r="F247" s="64" t="s">
        <v>2965</v>
      </c>
      <c r="G247" s="67">
        <v>857000000000000</v>
      </c>
      <c r="H247" s="67">
        <v>857000000000000</v>
      </c>
      <c r="I247" s="65" t="s">
        <v>2229</v>
      </c>
    </row>
    <row r="248" spans="1:9" ht="16.5">
      <c r="A248" s="66">
        <v>38</v>
      </c>
      <c r="B248" s="63" t="s">
        <v>2966</v>
      </c>
      <c r="C248" s="63" t="s">
        <v>2967</v>
      </c>
      <c r="D248" s="63" t="s">
        <v>1407</v>
      </c>
      <c r="E248" s="63" t="s">
        <v>1408</v>
      </c>
      <c r="F248" s="64" t="s">
        <v>2968</v>
      </c>
      <c r="G248" s="67">
        <v>1240000000000000</v>
      </c>
      <c r="H248" s="67">
        <v>1240000000000000</v>
      </c>
      <c r="I248" s="65" t="s">
        <v>2229</v>
      </c>
    </row>
    <row r="249" spans="1:9" ht="16.5">
      <c r="A249" s="66">
        <v>41</v>
      </c>
      <c r="B249" s="63" t="s">
        <v>2969</v>
      </c>
      <c r="C249" s="63" t="s">
        <v>2970</v>
      </c>
      <c r="D249" s="63" t="s">
        <v>1407</v>
      </c>
      <c r="E249" s="63" t="s">
        <v>1408</v>
      </c>
      <c r="F249" s="64" t="s">
        <v>2971</v>
      </c>
      <c r="G249" s="67">
        <v>1700000000000000</v>
      </c>
      <c r="H249" s="67">
        <v>1700000000000000</v>
      </c>
      <c r="I249" s="65" t="s">
        <v>2229</v>
      </c>
    </row>
    <row r="250" spans="1:9" ht="16.5">
      <c r="A250" s="66">
        <v>44</v>
      </c>
      <c r="B250" s="63" t="s">
        <v>2972</v>
      </c>
      <c r="C250" s="63" t="s">
        <v>2973</v>
      </c>
      <c r="D250" s="63" t="s">
        <v>1407</v>
      </c>
      <c r="E250" s="63" t="s">
        <v>1408</v>
      </c>
      <c r="F250" s="64" t="s">
        <v>2974</v>
      </c>
      <c r="G250" s="67">
        <v>2000000000000000</v>
      </c>
      <c r="H250" s="67">
        <v>2000000000000000</v>
      </c>
      <c r="I250" s="65" t="s">
        <v>2229</v>
      </c>
    </row>
    <row r="251" spans="1:9" ht="16.5">
      <c r="A251" s="66">
        <v>47</v>
      </c>
      <c r="B251" s="63" t="s">
        <v>2975</v>
      </c>
      <c r="C251" s="63" t="s">
        <v>2976</v>
      </c>
      <c r="D251" s="63" t="s">
        <v>1407</v>
      </c>
      <c r="E251" s="63" t="s">
        <v>1408</v>
      </c>
      <c r="F251" s="64" t="s">
        <v>2977</v>
      </c>
      <c r="G251" s="67">
        <v>934000000000000</v>
      </c>
      <c r="H251" s="67">
        <v>934000000000000</v>
      </c>
      <c r="I251" s="65" t="s">
        <v>2229</v>
      </c>
    </row>
    <row r="252" spans="1:9" ht="16.5">
      <c r="A252" s="66">
        <v>49</v>
      </c>
      <c r="B252" s="63" t="s">
        <v>2978</v>
      </c>
      <c r="C252" s="63" t="s">
        <v>2979</v>
      </c>
      <c r="D252" s="63" t="s">
        <v>1407</v>
      </c>
      <c r="E252" s="63" t="s">
        <v>1408</v>
      </c>
      <c r="F252" s="64" t="s">
        <v>2980</v>
      </c>
      <c r="G252" s="67">
        <v>1460000000000000</v>
      </c>
      <c r="H252" s="67">
        <v>1460000000000000</v>
      </c>
      <c r="I252" s="65" t="s">
        <v>2229</v>
      </c>
    </row>
    <row r="253" spans="1:9" ht="16.5">
      <c r="A253" s="66">
        <v>51</v>
      </c>
      <c r="B253" s="63" t="s">
        <v>2981</v>
      </c>
      <c r="C253" s="63" t="s">
        <v>2982</v>
      </c>
      <c r="D253" s="63" t="s">
        <v>1407</v>
      </c>
      <c r="E253" s="63" t="s">
        <v>1408</v>
      </c>
      <c r="F253" s="64" t="s">
        <v>2983</v>
      </c>
      <c r="G253" s="67">
        <v>851000000000000</v>
      </c>
      <c r="H253" s="67">
        <v>851000000000000</v>
      </c>
      <c r="I253" s="65" t="s">
        <v>2229</v>
      </c>
    </row>
    <row r="254" spans="1:9" ht="16.5">
      <c r="A254" s="66">
        <v>53</v>
      </c>
      <c r="B254" s="63" t="s">
        <v>2984</v>
      </c>
      <c r="C254" s="63" t="s">
        <v>2985</v>
      </c>
      <c r="D254" s="63" t="s">
        <v>1407</v>
      </c>
      <c r="E254" s="63" t="s">
        <v>1408</v>
      </c>
      <c r="F254" s="64" t="s">
        <v>2986</v>
      </c>
      <c r="G254" s="67">
        <v>1440000000000000</v>
      </c>
      <c r="H254" s="67">
        <v>1440000000000000</v>
      </c>
      <c r="I254" s="65" t="s">
        <v>2229</v>
      </c>
    </row>
    <row r="255" spans="1:9" ht="16.5">
      <c r="A255" s="66">
        <v>55</v>
      </c>
      <c r="B255" s="63" t="s">
        <v>2987</v>
      </c>
      <c r="C255" s="63" t="s">
        <v>2988</v>
      </c>
      <c r="D255" s="63" t="s">
        <v>1407</v>
      </c>
      <c r="E255" s="63" t="s">
        <v>1408</v>
      </c>
      <c r="F255" s="64" t="s">
        <v>2989</v>
      </c>
      <c r="G255" s="67">
        <v>895000000000000</v>
      </c>
      <c r="H255" s="67">
        <v>895000000000000</v>
      </c>
      <c r="I255" s="65" t="s">
        <v>2229</v>
      </c>
    </row>
    <row r="256" spans="1:9" ht="16.5">
      <c r="A256" s="66">
        <v>64</v>
      </c>
      <c r="B256" s="63" t="s">
        <v>2990</v>
      </c>
      <c r="C256" s="63" t="s">
        <v>2991</v>
      </c>
      <c r="D256" s="63" t="s">
        <v>1407</v>
      </c>
      <c r="E256" s="63" t="s">
        <v>1408</v>
      </c>
      <c r="F256" s="64" t="s">
        <v>2992</v>
      </c>
      <c r="G256" s="67">
        <v>1220000000000000</v>
      </c>
      <c r="H256" s="67">
        <v>1220000000000000</v>
      </c>
      <c r="I256" s="65" t="s">
        <v>2229</v>
      </c>
    </row>
    <row r="257" spans="1:9" ht="16.5">
      <c r="A257" s="66">
        <v>67</v>
      </c>
      <c r="B257" s="63" t="s">
        <v>2993</v>
      </c>
      <c r="C257" s="63" t="s">
        <v>2994</v>
      </c>
      <c r="D257" s="63" t="s">
        <v>1407</v>
      </c>
      <c r="E257" s="63" t="s">
        <v>1408</v>
      </c>
      <c r="F257" s="64" t="s">
        <v>2995</v>
      </c>
      <c r="G257" s="67">
        <v>2.61E+16</v>
      </c>
      <c r="H257" s="67">
        <v>2.61E+16</v>
      </c>
      <c r="I257" s="65" t="s">
        <v>2229</v>
      </c>
    </row>
    <row r="258" spans="1:9" ht="16.5">
      <c r="A258" s="66">
        <v>69</v>
      </c>
      <c r="B258" s="63" t="s">
        <v>2996</v>
      </c>
      <c r="C258" s="63" t="s">
        <v>2997</v>
      </c>
      <c r="D258" s="63" t="s">
        <v>1407</v>
      </c>
      <c r="E258" s="63" t="s">
        <v>1408</v>
      </c>
      <c r="F258" s="64" t="s">
        <v>2998</v>
      </c>
      <c r="G258" s="67">
        <v>879000000000000</v>
      </c>
      <c r="H258" s="67">
        <v>879000000000000</v>
      </c>
      <c r="I258" s="65" t="s">
        <v>2229</v>
      </c>
    </row>
    <row r="259" spans="1:9" ht="16.5">
      <c r="A259" s="66">
        <v>72</v>
      </c>
      <c r="B259" s="63" t="s">
        <v>2999</v>
      </c>
      <c r="C259" s="63" t="s">
        <v>3000</v>
      </c>
      <c r="D259" s="63" t="s">
        <v>1407</v>
      </c>
      <c r="E259" s="63" t="s">
        <v>1408</v>
      </c>
      <c r="F259" s="64" t="s">
        <v>3001</v>
      </c>
      <c r="G259" s="67">
        <v>4020000000000000</v>
      </c>
      <c r="H259" s="67">
        <v>4020000000000000</v>
      </c>
      <c r="I259" s="65" t="s">
        <v>2229</v>
      </c>
    </row>
    <row r="260" spans="1:9" ht="16.5">
      <c r="A260" s="66">
        <v>75</v>
      </c>
      <c r="B260" s="63" t="s">
        <v>3002</v>
      </c>
      <c r="C260" s="63" t="s">
        <v>3003</v>
      </c>
      <c r="D260" s="63" t="s">
        <v>1407</v>
      </c>
      <c r="E260" s="63" t="s">
        <v>1408</v>
      </c>
      <c r="F260" s="64" t="s">
        <v>3004</v>
      </c>
      <c r="G260" s="67">
        <v>2.51E+16</v>
      </c>
      <c r="H260" s="67">
        <v>2.51E+16</v>
      </c>
      <c r="I260" s="65" t="s">
        <v>2229</v>
      </c>
    </row>
    <row r="261" spans="1:9" ht="16.5">
      <c r="A261" s="66">
        <v>76</v>
      </c>
      <c r="B261" s="63" t="s">
        <v>3005</v>
      </c>
      <c r="C261" s="63" t="s">
        <v>3006</v>
      </c>
      <c r="D261" s="63" t="s">
        <v>1407</v>
      </c>
      <c r="E261" s="63" t="s">
        <v>1408</v>
      </c>
      <c r="F261" s="64" t="s">
        <v>3007</v>
      </c>
      <c r="G261" s="67">
        <v>803000000000000</v>
      </c>
      <c r="H261" s="67">
        <v>803000000000000</v>
      </c>
      <c r="I261" s="65" t="s">
        <v>2229</v>
      </c>
    </row>
    <row r="262" spans="1:9" ht="16.5">
      <c r="A262" s="66">
        <v>79</v>
      </c>
      <c r="B262" s="63" t="s">
        <v>3008</v>
      </c>
      <c r="C262" s="63" t="s">
        <v>3009</v>
      </c>
      <c r="D262" s="63" t="s">
        <v>1407</v>
      </c>
      <c r="E262" s="63" t="s">
        <v>1408</v>
      </c>
      <c r="F262" s="64" t="s">
        <v>3010</v>
      </c>
      <c r="G262" s="67">
        <v>1590000000000000</v>
      </c>
      <c r="H262" s="67">
        <v>1590000000000000</v>
      </c>
      <c r="I262" s="65" t="s">
        <v>2229</v>
      </c>
    </row>
    <row r="263" spans="1:9" ht="16.5">
      <c r="A263" s="66">
        <v>81</v>
      </c>
      <c r="B263" s="63" t="s">
        <v>3011</v>
      </c>
      <c r="C263" s="63" t="s">
        <v>3012</v>
      </c>
      <c r="D263" s="63" t="s">
        <v>1407</v>
      </c>
      <c r="E263" s="63" t="s">
        <v>1408</v>
      </c>
      <c r="F263" s="64" t="s">
        <v>3013</v>
      </c>
      <c r="G263" s="67">
        <v>925000000000000</v>
      </c>
      <c r="H263" s="67">
        <v>925000000000000</v>
      </c>
      <c r="I263" s="65" t="s">
        <v>2229</v>
      </c>
    </row>
    <row r="264" spans="1:9" ht="16.5">
      <c r="A264" s="66">
        <v>84</v>
      </c>
      <c r="B264" s="63" t="s">
        <v>3014</v>
      </c>
      <c r="C264" s="63" t="s">
        <v>3015</v>
      </c>
      <c r="D264" s="63" t="s">
        <v>1407</v>
      </c>
      <c r="E264" s="63" t="s">
        <v>1408</v>
      </c>
      <c r="F264" s="64" t="s">
        <v>3016</v>
      </c>
      <c r="G264" s="67">
        <v>2120000000000000</v>
      </c>
      <c r="H264" s="67">
        <v>2120000000000000</v>
      </c>
      <c r="I264" s="65" t="s">
        <v>2229</v>
      </c>
    </row>
    <row r="265" spans="1:9" ht="16.5">
      <c r="A265" s="66">
        <v>86</v>
      </c>
      <c r="B265" s="63" t="s">
        <v>3017</v>
      </c>
      <c r="C265" s="63" t="s">
        <v>3018</v>
      </c>
      <c r="D265" s="63" t="s">
        <v>1407</v>
      </c>
      <c r="E265" s="63" t="s">
        <v>1408</v>
      </c>
      <c r="F265" s="64" t="s">
        <v>3019</v>
      </c>
      <c r="G265" s="67">
        <v>908000000000000</v>
      </c>
      <c r="H265" s="67">
        <v>908000000000000</v>
      </c>
      <c r="I265" s="65" t="s">
        <v>2229</v>
      </c>
    </row>
    <row r="266" spans="1:9" ht="16.5">
      <c r="A266" s="66">
        <v>88</v>
      </c>
      <c r="B266" s="63" t="s">
        <v>3020</v>
      </c>
      <c r="C266" s="63" t="s">
        <v>3021</v>
      </c>
      <c r="D266" s="63" t="s">
        <v>1407</v>
      </c>
      <c r="E266" s="63" t="s">
        <v>1408</v>
      </c>
      <c r="F266" s="64" t="s">
        <v>3022</v>
      </c>
      <c r="G266" s="67">
        <v>2.4E+16</v>
      </c>
      <c r="H266" s="67">
        <v>2.4E+16</v>
      </c>
      <c r="I266" s="65" t="s">
        <v>2229</v>
      </c>
    </row>
    <row r="267" spans="1:9" ht="16.5">
      <c r="A267" s="66">
        <v>91</v>
      </c>
      <c r="B267" s="63" t="s">
        <v>3023</v>
      </c>
      <c r="C267" s="63" t="s">
        <v>3024</v>
      </c>
      <c r="D267" s="63" t="s">
        <v>1407</v>
      </c>
      <c r="E267" s="63" t="s">
        <v>1408</v>
      </c>
      <c r="F267" s="64" t="s">
        <v>3025</v>
      </c>
      <c r="G267" s="67">
        <v>944000000000000</v>
      </c>
      <c r="H267" s="67">
        <v>944000000000000</v>
      </c>
      <c r="I267" s="65" t="s">
        <v>2229</v>
      </c>
    </row>
    <row r="268" spans="1:9" ht="16.5">
      <c r="A268" s="66">
        <v>94</v>
      </c>
      <c r="B268" s="63" t="s">
        <v>3026</v>
      </c>
      <c r="C268" s="63" t="s">
        <v>3027</v>
      </c>
      <c r="D268" s="63" t="s">
        <v>1407</v>
      </c>
      <c r="E268" s="63" t="s">
        <v>1408</v>
      </c>
      <c r="F268" s="64" t="s">
        <v>3028</v>
      </c>
      <c r="G268" s="67">
        <v>1580000000000000</v>
      </c>
      <c r="H268" s="67">
        <v>1580000000000000</v>
      </c>
      <c r="I268" s="65" t="s">
        <v>2229</v>
      </c>
    </row>
    <row r="269" spans="1:9" ht="16.5">
      <c r="A269" s="66">
        <v>98</v>
      </c>
      <c r="B269" s="63" t="s">
        <v>3029</v>
      </c>
      <c r="C269" s="63" t="s">
        <v>3030</v>
      </c>
      <c r="D269" s="63" t="s">
        <v>1407</v>
      </c>
      <c r="E269" s="63" t="s">
        <v>1408</v>
      </c>
      <c r="F269" s="64" t="s">
        <v>3031</v>
      </c>
      <c r="G269" s="67">
        <v>1300000000000000</v>
      </c>
      <c r="H269" s="67">
        <v>1300000000000000</v>
      </c>
      <c r="I269" s="65" t="s">
        <v>2229</v>
      </c>
    </row>
    <row r="270" spans="1:9" ht="16.5">
      <c r="A270" s="66">
        <v>100</v>
      </c>
      <c r="B270" s="63" t="s">
        <v>3032</v>
      </c>
      <c r="C270" s="63" t="s">
        <v>3033</v>
      </c>
      <c r="D270" s="63" t="s">
        <v>1407</v>
      </c>
      <c r="E270" s="63" t="s">
        <v>1408</v>
      </c>
      <c r="F270" s="64" t="s">
        <v>3034</v>
      </c>
      <c r="G270" s="67">
        <v>1270000000000000</v>
      </c>
      <c r="H270" s="67">
        <v>1270000000000000</v>
      </c>
      <c r="I270" s="65" t="s">
        <v>2229</v>
      </c>
    </row>
    <row r="271" spans="1:9" ht="16.5">
      <c r="A271" s="66">
        <v>102</v>
      </c>
      <c r="B271" s="63" t="s">
        <v>3035</v>
      </c>
      <c r="C271" s="63" t="s">
        <v>3036</v>
      </c>
      <c r="D271" s="63" t="s">
        <v>1407</v>
      </c>
      <c r="E271" s="63" t="s">
        <v>1408</v>
      </c>
      <c r="F271" s="64" t="s">
        <v>3037</v>
      </c>
      <c r="G271" s="67">
        <v>1890000000000000</v>
      </c>
      <c r="H271" s="67">
        <v>1890000000000000</v>
      </c>
      <c r="I271" s="65" t="s">
        <v>2229</v>
      </c>
    </row>
    <row r="272" spans="1:9" ht="16.5">
      <c r="A272" s="66">
        <v>104</v>
      </c>
      <c r="B272" s="63" t="s">
        <v>3038</v>
      </c>
      <c r="C272" s="63" t="s">
        <v>3039</v>
      </c>
      <c r="D272" s="63" t="s">
        <v>1407</v>
      </c>
      <c r="E272" s="63" t="s">
        <v>1408</v>
      </c>
      <c r="F272" s="64" t="s">
        <v>3040</v>
      </c>
      <c r="G272" s="67">
        <v>1420000000000000</v>
      </c>
      <c r="H272" s="67">
        <v>1420000000000000</v>
      </c>
      <c r="I272" s="65" t="s">
        <v>2229</v>
      </c>
    </row>
    <row r="273" spans="1:10" ht="16.5">
      <c r="A273" s="66">
        <v>106</v>
      </c>
      <c r="B273" s="63" t="s">
        <v>3041</v>
      </c>
      <c r="C273" s="63" t="s">
        <v>3042</v>
      </c>
      <c r="D273" s="63" t="s">
        <v>1407</v>
      </c>
      <c r="E273" s="63" t="s">
        <v>1408</v>
      </c>
      <c r="F273" s="64" t="s">
        <v>3043</v>
      </c>
      <c r="G273" s="67">
        <v>1500000000000000</v>
      </c>
      <c r="H273" s="67">
        <v>1500000000000000</v>
      </c>
      <c r="I273" s="65" t="s">
        <v>2229</v>
      </c>
    </row>
    <row r="274" spans="1:10" ht="16.5">
      <c r="A274" s="66">
        <v>0</v>
      </c>
      <c r="B274" s="63" t="s">
        <v>3044</v>
      </c>
      <c r="C274" s="63" t="s">
        <v>3045</v>
      </c>
      <c r="D274" s="63" t="s">
        <v>1285</v>
      </c>
      <c r="E274" s="63" t="s">
        <v>532</v>
      </c>
      <c r="F274" s="64" t="s">
        <v>3046</v>
      </c>
      <c r="G274" s="67">
        <v>1300000000000000</v>
      </c>
      <c r="H274" s="67">
        <v>1300000000000000</v>
      </c>
      <c r="I274" s="65" t="s">
        <v>2251</v>
      </c>
      <c r="J274" s="55" t="s">
        <v>2442</v>
      </c>
    </row>
    <row r="275" spans="1:10" ht="16.5">
      <c r="A275" s="66">
        <v>1</v>
      </c>
      <c r="B275" s="63" t="s">
        <v>3047</v>
      </c>
      <c r="C275" s="63" t="s">
        <v>3045</v>
      </c>
      <c r="D275" s="63" t="s">
        <v>1285</v>
      </c>
      <c r="E275" s="63" t="s">
        <v>532</v>
      </c>
      <c r="F275" s="64" t="s">
        <v>3048</v>
      </c>
      <c r="G275" s="67">
        <v>1230000000000000</v>
      </c>
      <c r="H275" s="67">
        <v>1230000000000000</v>
      </c>
      <c r="I275" s="65" t="s">
        <v>2251</v>
      </c>
      <c r="J275" s="55" t="s">
        <v>2442</v>
      </c>
    </row>
    <row r="276" spans="1:10" ht="16.5">
      <c r="A276" s="66">
        <v>17</v>
      </c>
      <c r="B276" s="63" t="s">
        <v>3049</v>
      </c>
      <c r="C276" s="63" t="s">
        <v>3050</v>
      </c>
      <c r="D276" s="63" t="s">
        <v>1101</v>
      </c>
      <c r="E276" s="63" t="s">
        <v>1102</v>
      </c>
      <c r="F276" s="64" t="s">
        <v>3051</v>
      </c>
      <c r="G276" s="67">
        <v>1240000000000000</v>
      </c>
      <c r="H276" s="67">
        <v>1240000000000000</v>
      </c>
      <c r="I276" s="65" t="s">
        <v>2229</v>
      </c>
    </row>
    <row r="277" spans="1:10" ht="16.5">
      <c r="A277" s="66">
        <v>19</v>
      </c>
      <c r="B277" s="63" t="s">
        <v>3052</v>
      </c>
      <c r="C277" s="63" t="s">
        <v>3053</v>
      </c>
      <c r="D277" s="63" t="s">
        <v>1101</v>
      </c>
      <c r="E277" s="63" t="s">
        <v>1102</v>
      </c>
      <c r="F277" s="64" t="s">
        <v>3054</v>
      </c>
      <c r="G277" s="67">
        <v>1260000000000000</v>
      </c>
      <c r="H277" s="67">
        <v>1260000000000000</v>
      </c>
      <c r="I277" s="65" t="s">
        <v>2229</v>
      </c>
    </row>
    <row r="278" spans="1:10" ht="16.5">
      <c r="A278" s="66">
        <v>20</v>
      </c>
      <c r="B278" s="63" t="s">
        <v>3055</v>
      </c>
      <c r="C278" s="63" t="s">
        <v>3056</v>
      </c>
      <c r="D278" s="63" t="s">
        <v>1101</v>
      </c>
      <c r="E278" s="63" t="s">
        <v>1102</v>
      </c>
      <c r="F278" s="64" t="s">
        <v>3057</v>
      </c>
      <c r="G278" s="67">
        <v>2320000000000000</v>
      </c>
      <c r="H278" s="67">
        <v>2320000000000000</v>
      </c>
      <c r="I278" s="65" t="s">
        <v>2229</v>
      </c>
    </row>
    <row r="279" spans="1:10" ht="16.5">
      <c r="A279" s="66">
        <v>23</v>
      </c>
      <c r="B279" s="63" t="s">
        <v>3058</v>
      </c>
      <c r="C279" s="63" t="s">
        <v>3059</v>
      </c>
      <c r="D279" s="63" t="s">
        <v>1101</v>
      </c>
      <c r="E279" s="63" t="s">
        <v>1102</v>
      </c>
      <c r="F279" s="64" t="s">
        <v>3060</v>
      </c>
      <c r="G279" s="67">
        <v>785000000000000</v>
      </c>
      <c r="H279" s="67">
        <v>785000000000000</v>
      </c>
      <c r="I279" s="65" t="s">
        <v>2229</v>
      </c>
    </row>
    <row r="280" spans="1:10" ht="16.5">
      <c r="A280" s="66">
        <v>31</v>
      </c>
      <c r="B280" s="63" t="s">
        <v>3061</v>
      </c>
      <c r="C280" s="63" t="s">
        <v>3062</v>
      </c>
      <c r="D280" s="63" t="s">
        <v>1101</v>
      </c>
      <c r="E280" s="63" t="s">
        <v>1102</v>
      </c>
      <c r="F280" s="64" t="s">
        <v>3063</v>
      </c>
      <c r="G280" s="67">
        <v>2070000000000000</v>
      </c>
      <c r="H280" s="67">
        <v>2070000000000000</v>
      </c>
      <c r="I280" s="65" t="s">
        <v>2229</v>
      </c>
    </row>
    <row r="281" spans="1:10" ht="16.5">
      <c r="A281" s="66">
        <v>44</v>
      </c>
      <c r="B281" s="63" t="s">
        <v>3064</v>
      </c>
      <c r="C281" s="63" t="s">
        <v>3065</v>
      </c>
      <c r="D281" s="63" t="s">
        <v>1101</v>
      </c>
      <c r="E281" s="63" t="s">
        <v>1102</v>
      </c>
      <c r="F281" s="64" t="s">
        <v>3066</v>
      </c>
      <c r="G281" s="67">
        <v>1070000000000000</v>
      </c>
      <c r="H281" s="67">
        <v>1070000000000000</v>
      </c>
      <c r="I281" s="65" t="s">
        <v>2229</v>
      </c>
    </row>
    <row r="282" spans="1:10" ht="16.5">
      <c r="A282" s="66">
        <v>50</v>
      </c>
      <c r="B282" s="63" t="s">
        <v>3067</v>
      </c>
      <c r="C282" s="63" t="s">
        <v>3068</v>
      </c>
      <c r="D282" s="63" t="s">
        <v>1101</v>
      </c>
      <c r="E282" s="63" t="s">
        <v>1102</v>
      </c>
      <c r="F282" s="64" t="s">
        <v>3069</v>
      </c>
      <c r="G282" s="67">
        <v>1660000000000000</v>
      </c>
      <c r="H282" s="67">
        <v>1660000000000000</v>
      </c>
      <c r="I282" s="65" t="s">
        <v>2229</v>
      </c>
    </row>
    <row r="283" spans="1:10" ht="16.5">
      <c r="A283" s="66">
        <v>54</v>
      </c>
      <c r="B283" s="63" t="s">
        <v>3070</v>
      </c>
      <c r="C283" s="63" t="s">
        <v>3071</v>
      </c>
      <c r="D283" s="63" t="s">
        <v>1101</v>
      </c>
      <c r="E283" s="63" t="s">
        <v>1102</v>
      </c>
      <c r="F283" s="64" t="s">
        <v>3072</v>
      </c>
      <c r="G283" s="67">
        <v>1450000000000000</v>
      </c>
      <c r="H283" s="67">
        <v>1450000000000000</v>
      </c>
      <c r="I283" s="65" t="s">
        <v>2229</v>
      </c>
    </row>
    <row r="284" spans="1:10" ht="16.5">
      <c r="A284" s="66">
        <v>101</v>
      </c>
      <c r="B284" s="63" t="s">
        <v>3073</v>
      </c>
      <c r="C284" s="63" t="s">
        <v>3074</v>
      </c>
      <c r="D284" s="63" t="s">
        <v>1101</v>
      </c>
      <c r="E284" s="63" t="s">
        <v>1102</v>
      </c>
      <c r="F284" s="64" t="s">
        <v>3075</v>
      </c>
      <c r="G284" s="67">
        <v>972000000000000</v>
      </c>
      <c r="H284" s="67">
        <v>972000000000000</v>
      </c>
      <c r="I284" s="65" t="s">
        <v>2229</v>
      </c>
    </row>
    <row r="285" spans="1:10" ht="16.5">
      <c r="A285" s="66">
        <v>44</v>
      </c>
      <c r="B285" s="63" t="s">
        <v>3076</v>
      </c>
      <c r="C285" s="63" t="s">
        <v>3077</v>
      </c>
      <c r="D285" s="63" t="s">
        <v>1319</v>
      </c>
      <c r="E285" s="63" t="s">
        <v>803</v>
      </c>
      <c r="F285" s="64" t="s">
        <v>3078</v>
      </c>
      <c r="G285" s="67">
        <v>1240000000000000</v>
      </c>
      <c r="H285" s="67">
        <v>1240000000000000</v>
      </c>
      <c r="I285" s="65" t="s">
        <v>464</v>
      </c>
    </row>
    <row r="286" spans="1:10" ht="16.5">
      <c r="A286" s="66">
        <v>13</v>
      </c>
      <c r="B286" s="63" t="s">
        <v>3079</v>
      </c>
      <c r="C286" s="63" t="s">
        <v>3080</v>
      </c>
      <c r="D286" s="63" t="s">
        <v>1581</v>
      </c>
      <c r="E286" s="63" t="s">
        <v>764</v>
      </c>
      <c r="F286" s="64" t="s">
        <v>3081</v>
      </c>
      <c r="G286" s="67">
        <v>925000000000000</v>
      </c>
      <c r="H286" s="67">
        <v>925000000000000</v>
      </c>
      <c r="I286" s="65" t="s">
        <v>2229</v>
      </c>
    </row>
    <row r="287" spans="1:10" ht="16.5">
      <c r="A287" s="66">
        <v>78</v>
      </c>
      <c r="B287" s="63" t="s">
        <v>3082</v>
      </c>
      <c r="C287" s="63" t="s">
        <v>3083</v>
      </c>
      <c r="D287" s="63" t="s">
        <v>1567</v>
      </c>
      <c r="E287" s="63" t="s">
        <v>1568</v>
      </c>
      <c r="F287" s="64" t="s">
        <v>3084</v>
      </c>
      <c r="G287" s="67">
        <v>1560000000000000</v>
      </c>
      <c r="H287" s="67">
        <v>1560000000000000</v>
      </c>
      <c r="I287" s="65" t="s">
        <v>464</v>
      </c>
    </row>
    <row r="288" spans="1:10" ht="16.5">
      <c r="A288" s="66">
        <v>0</v>
      </c>
      <c r="B288" s="63" t="s">
        <v>3085</v>
      </c>
      <c r="C288" s="63" t="s">
        <v>3086</v>
      </c>
      <c r="D288" s="63" t="s">
        <v>1547</v>
      </c>
      <c r="E288" s="63" t="s">
        <v>1548</v>
      </c>
      <c r="F288" s="64" t="s">
        <v>3087</v>
      </c>
      <c r="G288" s="67">
        <v>964000000000000</v>
      </c>
      <c r="H288" s="67">
        <v>964000000000000</v>
      </c>
      <c r="I288" s="65" t="s">
        <v>464</v>
      </c>
    </row>
    <row r="289" spans="1:9" ht="16.5">
      <c r="A289" s="66">
        <v>1</v>
      </c>
      <c r="B289" s="63" t="s">
        <v>3088</v>
      </c>
      <c r="C289" s="63" t="s">
        <v>3089</v>
      </c>
      <c r="D289" s="63" t="s">
        <v>1547</v>
      </c>
      <c r="E289" s="63" t="s">
        <v>1548</v>
      </c>
      <c r="F289" s="64" t="s">
        <v>3090</v>
      </c>
      <c r="G289" s="67">
        <v>4950000000000000</v>
      </c>
      <c r="H289" s="67">
        <v>4950000000000000</v>
      </c>
      <c r="I289" s="65" t="s">
        <v>464</v>
      </c>
    </row>
    <row r="290" spans="1:9" ht="16.5">
      <c r="A290" s="66">
        <v>2</v>
      </c>
      <c r="B290" s="63" t="s">
        <v>3091</v>
      </c>
      <c r="C290" s="63" t="s">
        <v>3092</v>
      </c>
      <c r="D290" s="63" t="s">
        <v>1547</v>
      </c>
      <c r="E290" s="63" t="s">
        <v>1548</v>
      </c>
      <c r="F290" s="64" t="s">
        <v>3093</v>
      </c>
      <c r="G290" s="67">
        <v>2110000000000000</v>
      </c>
      <c r="H290" s="67">
        <v>2110000000000000</v>
      </c>
      <c r="I290" s="65" t="s">
        <v>464</v>
      </c>
    </row>
    <row r="291" spans="1:9" ht="16.5">
      <c r="A291" s="66">
        <v>3</v>
      </c>
      <c r="B291" s="63" t="s">
        <v>3094</v>
      </c>
      <c r="C291" s="63" t="s">
        <v>3095</v>
      </c>
      <c r="D291" s="63" t="s">
        <v>1547</v>
      </c>
      <c r="E291" s="63" t="s">
        <v>1548</v>
      </c>
      <c r="F291" s="64" t="s">
        <v>3096</v>
      </c>
      <c r="G291" s="67">
        <v>1260000000000000</v>
      </c>
      <c r="H291" s="67">
        <v>1260000000000000</v>
      </c>
      <c r="I291" s="65" t="s">
        <v>464</v>
      </c>
    </row>
    <row r="292" spans="1:9" ht="16.5">
      <c r="A292" s="66">
        <v>4</v>
      </c>
      <c r="B292" s="63" t="s">
        <v>3097</v>
      </c>
      <c r="C292" s="63" t="s">
        <v>3098</v>
      </c>
      <c r="D292" s="63" t="s">
        <v>1547</v>
      </c>
      <c r="E292" s="63" t="s">
        <v>1548</v>
      </c>
      <c r="F292" s="64" t="s">
        <v>3099</v>
      </c>
      <c r="G292" s="67">
        <v>924000000000000</v>
      </c>
      <c r="H292" s="67">
        <v>924000000000000</v>
      </c>
      <c r="I292" s="65" t="s">
        <v>464</v>
      </c>
    </row>
    <row r="293" spans="1:9" ht="16.5">
      <c r="A293" s="66">
        <v>5</v>
      </c>
      <c r="B293" s="63" t="s">
        <v>3100</v>
      </c>
      <c r="C293" s="63" t="s">
        <v>3101</v>
      </c>
      <c r="D293" s="63" t="s">
        <v>1547</v>
      </c>
      <c r="E293" s="63" t="s">
        <v>1548</v>
      </c>
      <c r="F293" s="64" t="s">
        <v>3102</v>
      </c>
      <c r="G293" s="67">
        <v>1570000000000000</v>
      </c>
      <c r="H293" s="67">
        <v>1570000000000000</v>
      </c>
      <c r="I293" s="65" t="s">
        <v>464</v>
      </c>
    </row>
    <row r="294" spans="1:9" ht="16.5">
      <c r="A294" s="66">
        <v>6</v>
      </c>
      <c r="B294" s="63" t="s">
        <v>3103</v>
      </c>
      <c r="C294" s="63" t="s">
        <v>3104</v>
      </c>
      <c r="D294" s="63" t="s">
        <v>1547</v>
      </c>
      <c r="E294" s="63" t="s">
        <v>1548</v>
      </c>
      <c r="F294" s="64" t="s">
        <v>3105</v>
      </c>
      <c r="G294" s="67">
        <v>2.58E+16</v>
      </c>
      <c r="H294" s="67">
        <v>2.58E+16</v>
      </c>
      <c r="I294" s="65" t="s">
        <v>464</v>
      </c>
    </row>
    <row r="295" spans="1:9" ht="16.5">
      <c r="A295" s="66">
        <v>7</v>
      </c>
      <c r="B295" s="63" t="s">
        <v>3106</v>
      </c>
      <c r="C295" s="63" t="s">
        <v>3107</v>
      </c>
      <c r="D295" s="63" t="s">
        <v>1547</v>
      </c>
      <c r="E295" s="63" t="s">
        <v>1548</v>
      </c>
      <c r="F295" s="64" t="s">
        <v>3108</v>
      </c>
      <c r="G295" s="67">
        <v>2160000000000000</v>
      </c>
      <c r="H295" s="67">
        <v>2160000000000000</v>
      </c>
      <c r="I295" s="65" t="s">
        <v>464</v>
      </c>
    </row>
    <row r="296" spans="1:9" ht="16.5">
      <c r="A296" s="66">
        <v>8</v>
      </c>
      <c r="B296" s="63" t="s">
        <v>3109</v>
      </c>
      <c r="C296" s="63" t="s">
        <v>3110</v>
      </c>
      <c r="D296" s="63" t="s">
        <v>1547</v>
      </c>
      <c r="E296" s="63" t="s">
        <v>1548</v>
      </c>
      <c r="F296" s="64" t="s">
        <v>3111</v>
      </c>
      <c r="G296" s="67">
        <v>1070000000000000</v>
      </c>
      <c r="H296" s="67">
        <v>1070000000000000</v>
      </c>
      <c r="I296" s="65" t="s">
        <v>464</v>
      </c>
    </row>
    <row r="297" spans="1:9" ht="16.5">
      <c r="A297" s="66">
        <v>9</v>
      </c>
      <c r="B297" s="63" t="s">
        <v>3112</v>
      </c>
      <c r="C297" s="63" t="s">
        <v>3113</v>
      </c>
      <c r="D297" s="63" t="s">
        <v>1547</v>
      </c>
      <c r="E297" s="63" t="s">
        <v>1548</v>
      </c>
      <c r="F297" s="64" t="s">
        <v>3114</v>
      </c>
      <c r="G297" s="67">
        <v>578000000000000</v>
      </c>
      <c r="H297" s="67">
        <v>578000000000000</v>
      </c>
      <c r="I297" s="65" t="s">
        <v>464</v>
      </c>
    </row>
    <row r="298" spans="1:9" ht="16.5">
      <c r="A298" s="66">
        <v>10</v>
      </c>
      <c r="B298" s="63" t="s">
        <v>3115</v>
      </c>
      <c r="C298" s="63" t="s">
        <v>3116</v>
      </c>
      <c r="D298" s="63" t="s">
        <v>1547</v>
      </c>
      <c r="E298" s="63" t="s">
        <v>1548</v>
      </c>
      <c r="F298" s="64" t="s">
        <v>3117</v>
      </c>
      <c r="G298" s="67">
        <v>4010000000000000</v>
      </c>
      <c r="H298" s="67">
        <v>4010000000000000</v>
      </c>
      <c r="I298" s="65" t="s">
        <v>464</v>
      </c>
    </row>
    <row r="299" spans="1:9" ht="16.5">
      <c r="A299" s="66">
        <v>11</v>
      </c>
      <c r="B299" s="63" t="s">
        <v>3118</v>
      </c>
      <c r="C299" s="63" t="s">
        <v>3119</v>
      </c>
      <c r="D299" s="63" t="s">
        <v>1547</v>
      </c>
      <c r="E299" s="63" t="s">
        <v>1548</v>
      </c>
      <c r="F299" s="64" t="s">
        <v>3120</v>
      </c>
      <c r="G299" s="67">
        <v>1640000000000000</v>
      </c>
      <c r="H299" s="67">
        <v>1640000000000000</v>
      </c>
      <c r="I299" s="65" t="s">
        <v>464</v>
      </c>
    </row>
    <row r="300" spans="1:9" ht="16.5">
      <c r="A300" s="66">
        <v>12</v>
      </c>
      <c r="B300" s="63" t="s">
        <v>3121</v>
      </c>
      <c r="C300" s="63" t="s">
        <v>3122</v>
      </c>
      <c r="D300" s="63" t="s">
        <v>1547</v>
      </c>
      <c r="E300" s="63" t="s">
        <v>1548</v>
      </c>
      <c r="F300" s="64" t="s">
        <v>3123</v>
      </c>
      <c r="G300" s="67">
        <v>1570000000000000</v>
      </c>
      <c r="H300" s="67">
        <v>1570000000000000</v>
      </c>
      <c r="I300" s="65" t="s">
        <v>464</v>
      </c>
    </row>
    <row r="301" spans="1:9" ht="16.5">
      <c r="A301" s="66">
        <v>13</v>
      </c>
      <c r="B301" s="63" t="s">
        <v>3124</v>
      </c>
      <c r="C301" s="63" t="s">
        <v>3125</v>
      </c>
      <c r="D301" s="63" t="s">
        <v>1547</v>
      </c>
      <c r="E301" s="63" t="s">
        <v>1548</v>
      </c>
      <c r="F301" s="64" t="s">
        <v>3126</v>
      </c>
      <c r="G301" s="67">
        <v>1640000000000000</v>
      </c>
      <c r="H301" s="67">
        <v>1640000000000000</v>
      </c>
      <c r="I301" s="65" t="s">
        <v>464</v>
      </c>
    </row>
    <row r="302" spans="1:9" ht="16.5">
      <c r="A302" s="66">
        <v>14</v>
      </c>
      <c r="B302" s="63" t="s">
        <v>3127</v>
      </c>
      <c r="C302" s="63" t="s">
        <v>3128</v>
      </c>
      <c r="D302" s="63" t="s">
        <v>1547</v>
      </c>
      <c r="E302" s="63" t="s">
        <v>1548</v>
      </c>
      <c r="F302" s="64" t="s">
        <v>3129</v>
      </c>
      <c r="G302" s="67">
        <v>1460000000000000</v>
      </c>
      <c r="H302" s="67">
        <v>1460000000000000</v>
      </c>
      <c r="I302" s="65" t="s">
        <v>464</v>
      </c>
    </row>
    <row r="303" spans="1:9" ht="16.5">
      <c r="A303" s="66">
        <v>15</v>
      </c>
      <c r="B303" s="63" t="s">
        <v>3130</v>
      </c>
      <c r="C303" s="63" t="s">
        <v>3131</v>
      </c>
      <c r="D303" s="63" t="s">
        <v>1547</v>
      </c>
      <c r="E303" s="63" t="s">
        <v>1548</v>
      </c>
      <c r="F303" s="64" t="s">
        <v>3132</v>
      </c>
      <c r="G303" s="67">
        <v>951000000000000</v>
      </c>
      <c r="H303" s="67">
        <v>951000000000000</v>
      </c>
      <c r="I303" s="65" t="s">
        <v>464</v>
      </c>
    </row>
    <row r="304" spans="1:9" ht="16.5">
      <c r="A304" s="66">
        <v>16</v>
      </c>
      <c r="B304" s="63" t="s">
        <v>3133</v>
      </c>
      <c r="C304" s="63" t="s">
        <v>3134</v>
      </c>
      <c r="D304" s="63" t="s">
        <v>1547</v>
      </c>
      <c r="E304" s="63" t="s">
        <v>1548</v>
      </c>
      <c r="F304" s="64" t="s">
        <v>3135</v>
      </c>
      <c r="G304" s="67">
        <v>2380000000000000</v>
      </c>
      <c r="H304" s="67">
        <v>2380000000000000</v>
      </c>
      <c r="I304" s="65" t="s">
        <v>464</v>
      </c>
    </row>
    <row r="305" spans="1:9" ht="16.5">
      <c r="A305" s="66">
        <v>17</v>
      </c>
      <c r="B305" s="63" t="s">
        <v>3136</v>
      </c>
      <c r="C305" s="63" t="s">
        <v>3137</v>
      </c>
      <c r="D305" s="63" t="s">
        <v>1547</v>
      </c>
      <c r="E305" s="63" t="s">
        <v>1548</v>
      </c>
      <c r="F305" s="64" t="s">
        <v>3138</v>
      </c>
      <c r="G305" s="67">
        <v>1450000000000000</v>
      </c>
      <c r="H305" s="67">
        <v>1450000000000000</v>
      </c>
      <c r="I305" s="65" t="s">
        <v>464</v>
      </c>
    </row>
    <row r="306" spans="1:9" ht="16.5">
      <c r="A306" s="66">
        <v>18</v>
      </c>
      <c r="B306" s="63" t="s">
        <v>3139</v>
      </c>
      <c r="C306" s="63" t="s">
        <v>3140</v>
      </c>
      <c r="D306" s="63" t="s">
        <v>1547</v>
      </c>
      <c r="E306" s="63" t="s">
        <v>1548</v>
      </c>
      <c r="F306" s="64" t="s">
        <v>3141</v>
      </c>
      <c r="G306" s="67">
        <v>2690000000000000</v>
      </c>
      <c r="H306" s="67">
        <v>2690000000000000</v>
      </c>
      <c r="I306" s="65" t="s">
        <v>464</v>
      </c>
    </row>
    <row r="307" spans="1:9" ht="16.5">
      <c r="A307" s="66">
        <v>19</v>
      </c>
      <c r="B307" s="63" t="s">
        <v>3142</v>
      </c>
      <c r="C307" s="63" t="s">
        <v>3143</v>
      </c>
      <c r="D307" s="63" t="s">
        <v>1547</v>
      </c>
      <c r="E307" s="63" t="s">
        <v>1548</v>
      </c>
      <c r="F307" s="64" t="s">
        <v>3144</v>
      </c>
      <c r="G307" s="67">
        <v>895000000000000</v>
      </c>
      <c r="H307" s="67">
        <v>895000000000000</v>
      </c>
      <c r="I307" s="65" t="s">
        <v>464</v>
      </c>
    </row>
    <row r="308" spans="1:9" ht="16.5">
      <c r="A308" s="66">
        <v>20</v>
      </c>
      <c r="B308" s="63" t="s">
        <v>3145</v>
      </c>
      <c r="C308" s="63" t="s">
        <v>3146</v>
      </c>
      <c r="D308" s="63" t="s">
        <v>1547</v>
      </c>
      <c r="E308" s="63" t="s">
        <v>1548</v>
      </c>
      <c r="F308" s="64" t="s">
        <v>3147</v>
      </c>
      <c r="G308" s="67">
        <v>1330000000000000</v>
      </c>
      <c r="H308" s="67">
        <v>1330000000000000</v>
      </c>
      <c r="I308" s="65" t="s">
        <v>464</v>
      </c>
    </row>
    <row r="309" spans="1:9" ht="16.5">
      <c r="A309" s="66">
        <v>21</v>
      </c>
      <c r="B309" s="63" t="s">
        <v>3148</v>
      </c>
      <c r="C309" s="63" t="s">
        <v>3149</v>
      </c>
      <c r="D309" s="63" t="s">
        <v>1547</v>
      </c>
      <c r="E309" s="63" t="s">
        <v>1548</v>
      </c>
      <c r="F309" s="64" t="s">
        <v>3150</v>
      </c>
      <c r="G309" s="67">
        <v>1710000000000000</v>
      </c>
      <c r="H309" s="67">
        <v>1710000000000000</v>
      </c>
      <c r="I309" s="65" t="s">
        <v>464</v>
      </c>
    </row>
    <row r="310" spans="1:9" ht="16.5">
      <c r="A310" s="66">
        <v>22</v>
      </c>
      <c r="B310" s="63" t="s">
        <v>3151</v>
      </c>
      <c r="C310" s="63" t="s">
        <v>3152</v>
      </c>
      <c r="D310" s="63" t="s">
        <v>1547</v>
      </c>
      <c r="E310" s="63" t="s">
        <v>1548</v>
      </c>
      <c r="F310" s="64" t="s">
        <v>3153</v>
      </c>
      <c r="G310" s="67">
        <v>3270000000000000</v>
      </c>
      <c r="H310" s="67">
        <v>3270000000000000</v>
      </c>
      <c r="I310" s="65" t="s">
        <v>464</v>
      </c>
    </row>
    <row r="311" spans="1:9" ht="16.5">
      <c r="A311" s="66">
        <v>23</v>
      </c>
      <c r="B311" s="63" t="s">
        <v>3154</v>
      </c>
      <c r="C311" s="63" t="s">
        <v>3155</v>
      </c>
      <c r="D311" s="63" t="s">
        <v>1547</v>
      </c>
      <c r="E311" s="63" t="s">
        <v>1548</v>
      </c>
      <c r="F311" s="64" t="s">
        <v>3156</v>
      </c>
      <c r="G311" s="67">
        <v>2.66E+16</v>
      </c>
      <c r="H311" s="67">
        <v>2.66E+16</v>
      </c>
      <c r="I311" s="65" t="s">
        <v>464</v>
      </c>
    </row>
    <row r="312" spans="1:9" ht="16.5">
      <c r="A312" s="66">
        <v>24</v>
      </c>
      <c r="B312" s="63" t="s">
        <v>3157</v>
      </c>
      <c r="C312" s="63" t="s">
        <v>3158</v>
      </c>
      <c r="D312" s="63" t="s">
        <v>1547</v>
      </c>
      <c r="E312" s="63" t="s">
        <v>1548</v>
      </c>
      <c r="F312" s="64" t="s">
        <v>3159</v>
      </c>
      <c r="G312" s="67">
        <v>1410000000000000</v>
      </c>
      <c r="H312" s="67">
        <v>1410000000000000</v>
      </c>
      <c r="I312" s="65" t="s">
        <v>464</v>
      </c>
    </row>
    <row r="313" spans="1:9" ht="16.5">
      <c r="A313" s="66">
        <v>25</v>
      </c>
      <c r="B313" s="63" t="s">
        <v>3160</v>
      </c>
      <c r="C313" s="63" t="s">
        <v>3161</v>
      </c>
      <c r="D313" s="63" t="s">
        <v>1547</v>
      </c>
      <c r="E313" s="63" t="s">
        <v>1548</v>
      </c>
      <c r="F313" s="64" t="s">
        <v>3162</v>
      </c>
      <c r="G313" s="67">
        <v>938000000000000</v>
      </c>
      <c r="H313" s="67">
        <v>938000000000000</v>
      </c>
      <c r="I313" s="65" t="s">
        <v>464</v>
      </c>
    </row>
    <row r="314" spans="1:9" ht="16.5">
      <c r="A314" s="66">
        <v>26</v>
      </c>
      <c r="B314" s="63" t="s">
        <v>3163</v>
      </c>
      <c r="C314" s="63" t="s">
        <v>3164</v>
      </c>
      <c r="D314" s="63" t="s">
        <v>1547</v>
      </c>
      <c r="E314" s="63" t="s">
        <v>1548</v>
      </c>
      <c r="F314" s="64" t="s">
        <v>3165</v>
      </c>
      <c r="G314" s="67">
        <v>1600000000000000</v>
      </c>
      <c r="H314" s="67">
        <v>1600000000000000</v>
      </c>
      <c r="I314" s="65" t="s">
        <v>464</v>
      </c>
    </row>
    <row r="315" spans="1:9" ht="16.5">
      <c r="A315" s="66">
        <v>27</v>
      </c>
      <c r="B315" s="63" t="s">
        <v>3166</v>
      </c>
      <c r="C315" s="63" t="s">
        <v>3167</v>
      </c>
      <c r="D315" s="63" t="s">
        <v>1547</v>
      </c>
      <c r="E315" s="63" t="s">
        <v>1548</v>
      </c>
      <c r="F315" s="64" t="s">
        <v>3168</v>
      </c>
      <c r="G315" s="67">
        <v>1900000000000000</v>
      </c>
      <c r="H315" s="67">
        <v>1900000000000000</v>
      </c>
      <c r="I315" s="65" t="s">
        <v>464</v>
      </c>
    </row>
    <row r="316" spans="1:9" ht="16.5">
      <c r="A316" s="66">
        <v>28</v>
      </c>
      <c r="B316" s="63" t="s">
        <v>3169</v>
      </c>
      <c r="C316" s="63" t="s">
        <v>3170</v>
      </c>
      <c r="D316" s="63" t="s">
        <v>1547</v>
      </c>
      <c r="E316" s="63" t="s">
        <v>1548</v>
      </c>
      <c r="F316" s="64" t="s">
        <v>3171</v>
      </c>
      <c r="G316" s="67">
        <v>895000000000000</v>
      </c>
      <c r="H316" s="67">
        <v>895000000000000</v>
      </c>
      <c r="I316" s="65" t="s">
        <v>464</v>
      </c>
    </row>
    <row r="317" spans="1:9" ht="16.5">
      <c r="A317" s="66">
        <v>29</v>
      </c>
      <c r="B317" s="63" t="s">
        <v>3172</v>
      </c>
      <c r="C317" s="63" t="s">
        <v>3173</v>
      </c>
      <c r="D317" s="63" t="s">
        <v>1547</v>
      </c>
      <c r="E317" s="63" t="s">
        <v>1548</v>
      </c>
      <c r="F317" s="64" t="s">
        <v>3174</v>
      </c>
      <c r="G317" s="67">
        <v>1420000000000000</v>
      </c>
      <c r="H317" s="67">
        <v>1420000000000000</v>
      </c>
      <c r="I317" s="65" t="s">
        <v>464</v>
      </c>
    </row>
    <row r="318" spans="1:9" ht="16.5">
      <c r="A318" s="66">
        <v>30</v>
      </c>
      <c r="B318" s="63" t="s">
        <v>3175</v>
      </c>
      <c r="C318" s="63" t="s">
        <v>3176</v>
      </c>
      <c r="D318" s="63" t="s">
        <v>1547</v>
      </c>
      <c r="E318" s="63" t="s">
        <v>1548</v>
      </c>
      <c r="F318" s="64" t="s">
        <v>3177</v>
      </c>
      <c r="G318" s="67">
        <v>770000000000000</v>
      </c>
      <c r="H318" s="67">
        <v>770000000000000</v>
      </c>
      <c r="I318" s="65" t="s">
        <v>464</v>
      </c>
    </row>
    <row r="319" spans="1:9" ht="16.5">
      <c r="A319" s="66">
        <v>31</v>
      </c>
      <c r="B319" s="63" t="s">
        <v>3178</v>
      </c>
      <c r="C319" s="63" t="s">
        <v>3179</v>
      </c>
      <c r="D319" s="63" t="s">
        <v>1547</v>
      </c>
      <c r="E319" s="63" t="s">
        <v>1548</v>
      </c>
      <c r="F319" s="64" t="s">
        <v>3180</v>
      </c>
      <c r="G319" s="67">
        <v>1540000000000000</v>
      </c>
      <c r="H319" s="67">
        <v>1540000000000000</v>
      </c>
      <c r="I319" s="65" t="s">
        <v>464</v>
      </c>
    </row>
    <row r="320" spans="1:9" ht="16.5">
      <c r="A320" s="66">
        <v>32</v>
      </c>
      <c r="B320" s="63" t="s">
        <v>3181</v>
      </c>
      <c r="C320" s="63" t="s">
        <v>3182</v>
      </c>
      <c r="D320" s="63" t="s">
        <v>1547</v>
      </c>
      <c r="E320" s="63" t="s">
        <v>1548</v>
      </c>
      <c r="F320" s="64" t="s">
        <v>3183</v>
      </c>
      <c r="G320" s="67">
        <v>1540000000000000</v>
      </c>
      <c r="H320" s="67">
        <v>1540000000000000</v>
      </c>
      <c r="I320" s="65" t="s">
        <v>464</v>
      </c>
    </row>
    <row r="321" spans="1:9" ht="16.5">
      <c r="A321" s="66">
        <v>33</v>
      </c>
      <c r="B321" s="63" t="s">
        <v>3184</v>
      </c>
      <c r="C321" s="63" t="s">
        <v>3185</v>
      </c>
      <c r="D321" s="63" t="s">
        <v>1547</v>
      </c>
      <c r="E321" s="63" t="s">
        <v>1548</v>
      </c>
      <c r="F321" s="64" t="s">
        <v>3186</v>
      </c>
      <c r="G321" s="67">
        <v>815000000000000</v>
      </c>
      <c r="H321" s="67">
        <v>815000000000000</v>
      </c>
      <c r="I321" s="65" t="s">
        <v>464</v>
      </c>
    </row>
    <row r="322" spans="1:9" ht="16.5">
      <c r="A322" s="66">
        <v>34</v>
      </c>
      <c r="B322" s="63" t="s">
        <v>3187</v>
      </c>
      <c r="C322" s="63" t="s">
        <v>3188</v>
      </c>
      <c r="D322" s="63" t="s">
        <v>1547</v>
      </c>
      <c r="E322" s="63" t="s">
        <v>1548</v>
      </c>
      <c r="F322" s="64" t="s">
        <v>3189</v>
      </c>
      <c r="G322" s="67">
        <v>2270000000000000</v>
      </c>
      <c r="H322" s="67">
        <v>2270000000000000</v>
      </c>
      <c r="I322" s="65" t="s">
        <v>464</v>
      </c>
    </row>
    <row r="323" spans="1:9" ht="16.5">
      <c r="A323" s="66">
        <v>36</v>
      </c>
      <c r="B323" s="63" t="s">
        <v>3190</v>
      </c>
      <c r="C323" s="63" t="s">
        <v>3191</v>
      </c>
      <c r="D323" s="63" t="s">
        <v>1547</v>
      </c>
      <c r="E323" s="63" t="s">
        <v>1548</v>
      </c>
      <c r="F323" s="64" t="s">
        <v>3192</v>
      </c>
      <c r="G323" s="67">
        <v>1670000000000000</v>
      </c>
      <c r="H323" s="67">
        <v>1670000000000000</v>
      </c>
      <c r="I323" s="65" t="s">
        <v>464</v>
      </c>
    </row>
    <row r="324" spans="1:9" ht="16.5">
      <c r="A324" s="66">
        <v>37</v>
      </c>
      <c r="B324" s="63" t="s">
        <v>3193</v>
      </c>
      <c r="C324" s="63" t="s">
        <v>3194</v>
      </c>
      <c r="D324" s="63" t="s">
        <v>1547</v>
      </c>
      <c r="E324" s="63" t="s">
        <v>1548</v>
      </c>
      <c r="F324" s="64" t="s">
        <v>3195</v>
      </c>
      <c r="G324" s="67">
        <v>1850000000000000</v>
      </c>
      <c r="H324" s="67">
        <v>1850000000000000</v>
      </c>
      <c r="I324" s="65" t="s">
        <v>464</v>
      </c>
    </row>
    <row r="325" spans="1:9" ht="16.5">
      <c r="A325" s="66">
        <v>38</v>
      </c>
      <c r="B325" s="63" t="s">
        <v>3196</v>
      </c>
      <c r="C325" s="63" t="s">
        <v>3197</v>
      </c>
      <c r="D325" s="63" t="s">
        <v>1547</v>
      </c>
      <c r="E325" s="63" t="s">
        <v>1548</v>
      </c>
      <c r="F325" s="64" t="s">
        <v>3198</v>
      </c>
      <c r="G325" s="67">
        <v>1250000000000000</v>
      </c>
      <c r="H325" s="67">
        <v>1250000000000000</v>
      </c>
      <c r="I325" s="65" t="s">
        <v>464</v>
      </c>
    </row>
    <row r="326" spans="1:9" ht="16.5">
      <c r="A326" s="66">
        <v>39</v>
      </c>
      <c r="B326" s="63" t="s">
        <v>3199</v>
      </c>
      <c r="C326" s="63" t="s">
        <v>3200</v>
      </c>
      <c r="D326" s="63" t="s">
        <v>1547</v>
      </c>
      <c r="E326" s="63" t="s">
        <v>1548</v>
      </c>
      <c r="F326" s="64" t="s">
        <v>3201</v>
      </c>
      <c r="G326" s="67">
        <v>1660000000000000</v>
      </c>
      <c r="H326" s="67">
        <v>1660000000000000</v>
      </c>
      <c r="I326" s="65" t="s">
        <v>464</v>
      </c>
    </row>
    <row r="327" spans="1:9" ht="16.5">
      <c r="A327" s="66">
        <v>40</v>
      </c>
      <c r="B327" s="63" t="s">
        <v>3202</v>
      </c>
      <c r="C327" s="63" t="s">
        <v>3203</v>
      </c>
      <c r="D327" s="63" t="s">
        <v>1547</v>
      </c>
      <c r="E327" s="63" t="s">
        <v>1548</v>
      </c>
      <c r="F327" s="64" t="s">
        <v>3204</v>
      </c>
      <c r="G327" s="67">
        <v>2030000000000000</v>
      </c>
      <c r="H327" s="67">
        <v>2030000000000000</v>
      </c>
      <c r="I327" s="65" t="s">
        <v>464</v>
      </c>
    </row>
    <row r="328" spans="1:9" ht="16.5">
      <c r="A328" s="66">
        <v>41</v>
      </c>
      <c r="B328" s="63" t="s">
        <v>3205</v>
      </c>
      <c r="C328" s="63" t="s">
        <v>3206</v>
      </c>
      <c r="D328" s="63" t="s">
        <v>1547</v>
      </c>
      <c r="E328" s="63" t="s">
        <v>1548</v>
      </c>
      <c r="F328" s="64" t="s">
        <v>3207</v>
      </c>
      <c r="G328" s="67">
        <v>1260000000000000</v>
      </c>
      <c r="H328" s="67">
        <v>1260000000000000</v>
      </c>
      <c r="I328" s="65" t="s">
        <v>464</v>
      </c>
    </row>
    <row r="329" spans="1:9" ht="16.5">
      <c r="A329" s="66">
        <v>42</v>
      </c>
      <c r="B329" s="63" t="s">
        <v>3208</v>
      </c>
      <c r="C329" s="63" t="s">
        <v>3209</v>
      </c>
      <c r="D329" s="63" t="s">
        <v>1547</v>
      </c>
      <c r="E329" s="63" t="s">
        <v>1548</v>
      </c>
      <c r="F329" s="64" t="s">
        <v>3210</v>
      </c>
      <c r="G329" s="67">
        <v>1240000000000000</v>
      </c>
      <c r="H329" s="67">
        <v>1240000000000000</v>
      </c>
      <c r="I329" s="65" t="s">
        <v>464</v>
      </c>
    </row>
    <row r="330" spans="1:9" ht="16.5">
      <c r="A330" s="66">
        <v>43</v>
      </c>
      <c r="B330" s="63" t="s">
        <v>3211</v>
      </c>
      <c r="C330" s="63" t="s">
        <v>3212</v>
      </c>
      <c r="D330" s="63" t="s">
        <v>1547</v>
      </c>
      <c r="E330" s="63" t="s">
        <v>1548</v>
      </c>
      <c r="F330" s="64" t="s">
        <v>3213</v>
      </c>
      <c r="G330" s="67">
        <v>2190000000000000</v>
      </c>
      <c r="H330" s="67">
        <v>2190000000000000</v>
      </c>
      <c r="I330" s="65" t="s">
        <v>464</v>
      </c>
    </row>
    <row r="331" spans="1:9" ht="16.5">
      <c r="A331" s="66">
        <v>44</v>
      </c>
      <c r="B331" s="63" t="s">
        <v>3214</v>
      </c>
      <c r="C331" s="63" t="s">
        <v>3215</v>
      </c>
      <c r="D331" s="63" t="s">
        <v>1547</v>
      </c>
      <c r="E331" s="63" t="s">
        <v>1548</v>
      </c>
      <c r="F331" s="64" t="s">
        <v>3216</v>
      </c>
      <c r="G331" s="67">
        <v>1310000000000000</v>
      </c>
      <c r="H331" s="67">
        <v>1310000000000000</v>
      </c>
      <c r="I331" s="65" t="s">
        <v>464</v>
      </c>
    </row>
    <row r="332" spans="1:9" ht="16.5">
      <c r="A332" s="66">
        <v>45</v>
      </c>
      <c r="B332" s="63" t="s">
        <v>3217</v>
      </c>
      <c r="C332" s="63" t="s">
        <v>3218</v>
      </c>
      <c r="D332" s="63" t="s">
        <v>1547</v>
      </c>
      <c r="E332" s="63" t="s">
        <v>1548</v>
      </c>
      <c r="F332" s="64" t="s">
        <v>3219</v>
      </c>
      <c r="G332" s="67">
        <v>843000000000000</v>
      </c>
      <c r="H332" s="67">
        <v>843000000000000</v>
      </c>
      <c r="I332" s="65" t="s">
        <v>464</v>
      </c>
    </row>
    <row r="333" spans="1:9" ht="16.5">
      <c r="A333" s="66">
        <v>46</v>
      </c>
      <c r="B333" s="63" t="s">
        <v>3220</v>
      </c>
      <c r="C333" s="63" t="s">
        <v>3221</v>
      </c>
      <c r="D333" s="63" t="s">
        <v>1547</v>
      </c>
      <c r="E333" s="63" t="s">
        <v>1548</v>
      </c>
      <c r="F333" s="64" t="s">
        <v>3222</v>
      </c>
      <c r="G333" s="67">
        <v>1400000000000000</v>
      </c>
      <c r="H333" s="67">
        <v>1400000000000000</v>
      </c>
      <c r="I333" s="65" t="s">
        <v>464</v>
      </c>
    </row>
    <row r="334" spans="1:9" ht="16.5">
      <c r="A334" s="66">
        <v>10</v>
      </c>
      <c r="B334" s="63" t="s">
        <v>3223</v>
      </c>
      <c r="C334" s="63" t="s">
        <v>3224</v>
      </c>
      <c r="D334" s="63" t="s">
        <v>1426</v>
      </c>
      <c r="E334" s="63" t="s">
        <v>1427</v>
      </c>
      <c r="F334" s="64" t="s">
        <v>3225</v>
      </c>
      <c r="G334" s="67">
        <v>773000000000000</v>
      </c>
      <c r="H334" s="67">
        <v>773000000000000</v>
      </c>
      <c r="I334" s="65" t="s">
        <v>2229</v>
      </c>
    </row>
    <row r="335" spans="1:9" ht="16.5">
      <c r="A335" s="66">
        <v>11</v>
      </c>
      <c r="B335" s="63" t="s">
        <v>3226</v>
      </c>
      <c r="C335" s="63" t="s">
        <v>3227</v>
      </c>
      <c r="D335" s="63" t="s">
        <v>1426</v>
      </c>
      <c r="E335" s="63" t="s">
        <v>1427</v>
      </c>
      <c r="F335" s="64" t="s">
        <v>3228</v>
      </c>
      <c r="G335" s="67">
        <v>1420000000000000</v>
      </c>
      <c r="H335" s="67">
        <v>1420000000000000</v>
      </c>
      <c r="I335" s="65" t="s">
        <v>2229</v>
      </c>
    </row>
    <row r="336" spans="1:9" ht="16.5">
      <c r="A336" s="66">
        <v>12</v>
      </c>
      <c r="B336" s="63" t="s">
        <v>3229</v>
      </c>
      <c r="C336" s="63" t="s">
        <v>3230</v>
      </c>
      <c r="D336" s="63" t="s">
        <v>1426</v>
      </c>
      <c r="E336" s="63" t="s">
        <v>1427</v>
      </c>
      <c r="F336" s="64" t="s">
        <v>3231</v>
      </c>
      <c r="G336" s="67">
        <v>903000000000000</v>
      </c>
      <c r="H336" s="67">
        <v>903000000000000</v>
      </c>
      <c r="I336" s="65" t="s">
        <v>2229</v>
      </c>
    </row>
    <row r="337" spans="1:10" ht="16.5">
      <c r="A337" s="66">
        <v>13</v>
      </c>
      <c r="B337" s="63" t="s">
        <v>3232</v>
      </c>
      <c r="C337" s="63" t="s">
        <v>3233</v>
      </c>
      <c r="D337" s="63" t="s">
        <v>1426</v>
      </c>
      <c r="E337" s="63" t="s">
        <v>1427</v>
      </c>
      <c r="F337" s="64" t="s">
        <v>3234</v>
      </c>
      <c r="G337" s="67">
        <v>1400000000000000</v>
      </c>
      <c r="H337" s="67">
        <v>1400000000000000</v>
      </c>
      <c r="I337" s="65" t="s">
        <v>2229</v>
      </c>
    </row>
    <row r="338" spans="1:10" ht="16.5">
      <c r="A338" s="66">
        <v>0</v>
      </c>
      <c r="B338" s="63" t="s">
        <v>3235</v>
      </c>
      <c r="C338" s="63" t="s">
        <v>3236</v>
      </c>
      <c r="D338" s="68" t="s">
        <v>588</v>
      </c>
      <c r="E338" s="63" t="s">
        <v>589</v>
      </c>
      <c r="F338" s="64" t="s">
        <v>3237</v>
      </c>
      <c r="G338" s="67">
        <v>1460000000000000</v>
      </c>
      <c r="H338" s="67">
        <v>1460000000000000</v>
      </c>
      <c r="I338" s="65" t="s">
        <v>2251</v>
      </c>
      <c r="J338" s="55" t="s">
        <v>2442</v>
      </c>
    </row>
    <row r="339" spans="1:10" ht="16.5">
      <c r="A339" s="66">
        <v>1</v>
      </c>
      <c r="B339" s="63" t="s">
        <v>3238</v>
      </c>
      <c r="C339" s="63" t="s">
        <v>3239</v>
      </c>
      <c r="D339" s="68" t="s">
        <v>588</v>
      </c>
      <c r="E339" s="63" t="s">
        <v>589</v>
      </c>
      <c r="F339" s="64" t="s">
        <v>3240</v>
      </c>
      <c r="G339" s="67">
        <v>1390000000000000</v>
      </c>
      <c r="H339" s="67">
        <v>1390000000000000</v>
      </c>
      <c r="I339" s="65" t="s">
        <v>2251</v>
      </c>
      <c r="J339" s="55" t="s">
        <v>2442</v>
      </c>
    </row>
    <row r="340" spans="1:10" ht="16.5">
      <c r="A340" s="66">
        <v>2</v>
      </c>
      <c r="B340" s="63" t="s">
        <v>3241</v>
      </c>
      <c r="C340" s="63" t="s">
        <v>3242</v>
      </c>
      <c r="D340" s="68" t="s">
        <v>588</v>
      </c>
      <c r="E340" s="63" t="s">
        <v>589</v>
      </c>
      <c r="F340" s="64" t="s">
        <v>3243</v>
      </c>
      <c r="G340" s="67">
        <v>1800000000000000</v>
      </c>
      <c r="H340" s="67">
        <v>1800000000000000</v>
      </c>
      <c r="I340" s="65" t="s">
        <v>2251</v>
      </c>
      <c r="J340" s="55" t="s">
        <v>2442</v>
      </c>
    </row>
    <row r="341" spans="1:10" ht="16.5">
      <c r="A341" s="66">
        <v>3</v>
      </c>
      <c r="B341" s="63" t="s">
        <v>3244</v>
      </c>
      <c r="C341" s="63" t="s">
        <v>3236</v>
      </c>
      <c r="D341" s="63" t="s">
        <v>588</v>
      </c>
      <c r="E341" s="63" t="s">
        <v>589</v>
      </c>
      <c r="F341" s="64" t="s">
        <v>3245</v>
      </c>
      <c r="G341" s="67">
        <v>3080000000000000</v>
      </c>
      <c r="H341" s="67">
        <v>3080000000000000</v>
      </c>
      <c r="I341" s="65" t="s">
        <v>2251</v>
      </c>
      <c r="J341" s="55" t="s">
        <v>2442</v>
      </c>
    </row>
    <row r="342" spans="1:10" ht="16.5">
      <c r="A342" s="66">
        <v>4</v>
      </c>
      <c r="B342" s="63" t="s">
        <v>3246</v>
      </c>
      <c r="C342" s="63" t="s">
        <v>3236</v>
      </c>
      <c r="D342" s="63" t="s">
        <v>588</v>
      </c>
      <c r="E342" s="63" t="s">
        <v>589</v>
      </c>
      <c r="F342" s="64" t="s">
        <v>3247</v>
      </c>
      <c r="G342" s="67">
        <v>901000000000000</v>
      </c>
      <c r="H342" s="67">
        <v>901000000000000</v>
      </c>
      <c r="I342" s="65" t="s">
        <v>2251</v>
      </c>
      <c r="J342" s="55" t="s">
        <v>2442</v>
      </c>
    </row>
    <row r="343" spans="1:10" ht="16.5">
      <c r="A343" s="66">
        <v>5</v>
      </c>
      <c r="B343" s="63" t="s">
        <v>3248</v>
      </c>
      <c r="C343" s="63" t="s">
        <v>3236</v>
      </c>
      <c r="D343" s="63" t="s">
        <v>588</v>
      </c>
      <c r="E343" s="63" t="s">
        <v>589</v>
      </c>
      <c r="F343" s="64" t="s">
        <v>3249</v>
      </c>
      <c r="G343" s="67">
        <v>1210000000000000</v>
      </c>
      <c r="H343" s="67">
        <v>1210000000000000</v>
      </c>
      <c r="I343" s="65" t="s">
        <v>2251</v>
      </c>
      <c r="J343" s="55" t="s">
        <v>2442</v>
      </c>
    </row>
    <row r="344" spans="1:10" ht="16.5">
      <c r="A344" s="66">
        <v>6</v>
      </c>
      <c r="B344" s="63" t="s">
        <v>3250</v>
      </c>
      <c r="C344" s="63" t="s">
        <v>3251</v>
      </c>
      <c r="D344" s="63" t="s">
        <v>588</v>
      </c>
      <c r="E344" s="63" t="s">
        <v>589</v>
      </c>
      <c r="F344" s="64" t="s">
        <v>3252</v>
      </c>
      <c r="G344" s="67">
        <v>899000000000000</v>
      </c>
      <c r="H344" s="67">
        <v>899000000000000</v>
      </c>
      <c r="I344" s="65" t="s">
        <v>2251</v>
      </c>
      <c r="J344" s="55" t="s">
        <v>2442</v>
      </c>
    </row>
    <row r="345" spans="1:10" ht="16.5">
      <c r="A345" s="66">
        <v>7</v>
      </c>
      <c r="B345" s="63" t="s">
        <v>3253</v>
      </c>
      <c r="C345" s="63" t="s">
        <v>3236</v>
      </c>
      <c r="D345" s="63" t="s">
        <v>588</v>
      </c>
      <c r="E345" s="63" t="s">
        <v>589</v>
      </c>
      <c r="F345" s="64" t="s">
        <v>3254</v>
      </c>
      <c r="G345" s="67">
        <v>2280000000000000</v>
      </c>
      <c r="H345" s="67">
        <v>2280000000000000</v>
      </c>
      <c r="I345" s="65" t="s">
        <v>2251</v>
      </c>
      <c r="J345" s="55" t="s">
        <v>2442</v>
      </c>
    </row>
    <row r="346" spans="1:10" ht="16.5">
      <c r="A346" s="66">
        <v>8</v>
      </c>
      <c r="B346" s="63" t="s">
        <v>3255</v>
      </c>
      <c r="C346" s="63" t="s">
        <v>3256</v>
      </c>
      <c r="D346" s="63" t="s">
        <v>588</v>
      </c>
      <c r="E346" s="63" t="s">
        <v>589</v>
      </c>
      <c r="F346" s="64" t="s">
        <v>3257</v>
      </c>
      <c r="G346" s="67">
        <v>1450000000000000</v>
      </c>
      <c r="H346" s="67">
        <v>1450000000000000</v>
      </c>
      <c r="I346" s="65" t="s">
        <v>2251</v>
      </c>
      <c r="J346" s="55" t="s">
        <v>2442</v>
      </c>
    </row>
    <row r="347" spans="1:10" ht="16.5">
      <c r="A347" s="66">
        <v>9</v>
      </c>
      <c r="B347" s="63" t="s">
        <v>3258</v>
      </c>
      <c r="C347" s="63" t="s">
        <v>3236</v>
      </c>
      <c r="D347" s="63" t="s">
        <v>588</v>
      </c>
      <c r="E347" s="63" t="s">
        <v>589</v>
      </c>
      <c r="F347" s="64" t="s">
        <v>3259</v>
      </c>
      <c r="G347" s="67">
        <v>1410000000000000</v>
      </c>
      <c r="H347" s="67">
        <v>1410000000000000</v>
      </c>
      <c r="I347" s="65" t="s">
        <v>2251</v>
      </c>
      <c r="J347" s="55" t="s">
        <v>2442</v>
      </c>
    </row>
    <row r="348" spans="1:10" ht="16.5">
      <c r="A348" s="66">
        <v>10</v>
      </c>
      <c r="B348" s="63" t="s">
        <v>3260</v>
      </c>
      <c r="C348" s="63" t="s">
        <v>3261</v>
      </c>
      <c r="D348" s="63" t="s">
        <v>588</v>
      </c>
      <c r="E348" s="63" t="s">
        <v>589</v>
      </c>
      <c r="F348" s="64" t="s">
        <v>3262</v>
      </c>
      <c r="G348" s="67">
        <v>1210000000000000</v>
      </c>
      <c r="H348" s="67">
        <v>1210000000000000</v>
      </c>
      <c r="I348" s="65" t="s">
        <v>2251</v>
      </c>
      <c r="J348" s="55" t="s">
        <v>2442</v>
      </c>
    </row>
    <row r="349" spans="1:10" ht="16.5">
      <c r="A349" s="66">
        <v>11</v>
      </c>
      <c r="B349" s="63" t="s">
        <v>3263</v>
      </c>
      <c r="C349" s="63" t="s">
        <v>3264</v>
      </c>
      <c r="D349" s="63" t="s">
        <v>588</v>
      </c>
      <c r="E349" s="63" t="s">
        <v>589</v>
      </c>
      <c r="F349" s="64" t="s">
        <v>3265</v>
      </c>
      <c r="G349" s="67">
        <v>1610000000000000</v>
      </c>
      <c r="H349" s="67">
        <v>1610000000000000</v>
      </c>
      <c r="I349" s="65" t="s">
        <v>2251</v>
      </c>
      <c r="J349" s="55" t="s">
        <v>2442</v>
      </c>
    </row>
    <row r="350" spans="1:10" ht="16.5">
      <c r="A350" s="66">
        <v>12</v>
      </c>
      <c r="B350" s="63" t="s">
        <v>3266</v>
      </c>
      <c r="C350" s="63" t="s">
        <v>3267</v>
      </c>
      <c r="D350" s="63" t="s">
        <v>588</v>
      </c>
      <c r="E350" s="63" t="s">
        <v>589</v>
      </c>
      <c r="F350" s="64" t="s">
        <v>3268</v>
      </c>
      <c r="G350" s="67">
        <v>4310000000000000</v>
      </c>
      <c r="H350" s="67">
        <v>4310000000000000</v>
      </c>
      <c r="I350" s="65" t="s">
        <v>2251</v>
      </c>
      <c r="J350" s="55" t="s">
        <v>2442</v>
      </c>
    </row>
    <row r="351" spans="1:10" ht="16.5">
      <c r="A351" s="66">
        <v>13</v>
      </c>
      <c r="B351" s="63" t="s">
        <v>3269</v>
      </c>
      <c r="C351" s="63" t="s">
        <v>3270</v>
      </c>
      <c r="D351" s="63" t="s">
        <v>588</v>
      </c>
      <c r="E351" s="63" t="s">
        <v>589</v>
      </c>
      <c r="F351" s="64" t="s">
        <v>3271</v>
      </c>
      <c r="G351" s="67">
        <v>712000000000000</v>
      </c>
      <c r="H351" s="67">
        <v>712000000000000</v>
      </c>
      <c r="I351" s="65" t="s">
        <v>2251</v>
      </c>
      <c r="J351" s="55" t="s">
        <v>2442</v>
      </c>
    </row>
    <row r="352" spans="1:10" ht="16.5">
      <c r="A352" s="66">
        <v>14</v>
      </c>
      <c r="B352" s="63" t="s">
        <v>3272</v>
      </c>
      <c r="C352" s="63" t="s">
        <v>3273</v>
      </c>
      <c r="D352" s="63" t="s">
        <v>588</v>
      </c>
      <c r="E352" s="63" t="s">
        <v>589</v>
      </c>
      <c r="F352" s="64" t="s">
        <v>3274</v>
      </c>
      <c r="G352" s="67">
        <v>1440000000000000</v>
      </c>
      <c r="H352" s="67">
        <v>1440000000000000</v>
      </c>
      <c r="I352" s="65" t="s">
        <v>2251</v>
      </c>
      <c r="J352" s="55" t="s">
        <v>2442</v>
      </c>
    </row>
    <row r="353" spans="1:10" ht="16.5">
      <c r="A353" s="66">
        <v>15</v>
      </c>
      <c r="B353" s="63" t="s">
        <v>3275</v>
      </c>
      <c r="C353" s="63" t="s">
        <v>3276</v>
      </c>
      <c r="D353" s="63" t="s">
        <v>588</v>
      </c>
      <c r="E353" s="63" t="s">
        <v>589</v>
      </c>
      <c r="F353" s="64" t="s">
        <v>3277</v>
      </c>
      <c r="G353" s="67">
        <v>730000000000000</v>
      </c>
      <c r="H353" s="67">
        <v>730000000000000</v>
      </c>
      <c r="I353" s="65" t="s">
        <v>2251</v>
      </c>
      <c r="J353" s="55" t="s">
        <v>2442</v>
      </c>
    </row>
    <row r="354" spans="1:10" ht="16.5">
      <c r="A354" s="66">
        <v>16</v>
      </c>
      <c r="B354" s="63" t="s">
        <v>3278</v>
      </c>
      <c r="C354" s="63" t="s">
        <v>3279</v>
      </c>
      <c r="D354" s="63" t="s">
        <v>588</v>
      </c>
      <c r="E354" s="63" t="s">
        <v>589</v>
      </c>
      <c r="F354" s="64" t="s">
        <v>3280</v>
      </c>
      <c r="G354" s="67">
        <v>1800000000000000</v>
      </c>
      <c r="H354" s="67">
        <v>1800000000000000</v>
      </c>
      <c r="I354" s="65" t="s">
        <v>2251</v>
      </c>
      <c r="J354" s="55" t="s">
        <v>2442</v>
      </c>
    </row>
    <row r="355" spans="1:10" ht="16.5">
      <c r="A355" s="66">
        <v>17</v>
      </c>
      <c r="B355" s="63" t="s">
        <v>3281</v>
      </c>
      <c r="C355" s="63" t="s">
        <v>3282</v>
      </c>
      <c r="D355" s="63" t="s">
        <v>588</v>
      </c>
      <c r="E355" s="63" t="s">
        <v>589</v>
      </c>
      <c r="F355" s="64" t="s">
        <v>3283</v>
      </c>
      <c r="G355" s="67">
        <v>1230000000000000</v>
      </c>
      <c r="H355" s="67">
        <v>1230000000000000</v>
      </c>
      <c r="I355" s="65" t="s">
        <v>2251</v>
      </c>
      <c r="J355" s="55" t="s">
        <v>2442</v>
      </c>
    </row>
    <row r="356" spans="1:10" ht="16.5">
      <c r="A356" s="66">
        <v>18</v>
      </c>
      <c r="B356" s="63" t="s">
        <v>3284</v>
      </c>
      <c r="C356" s="63" t="s">
        <v>3285</v>
      </c>
      <c r="D356" s="63" t="s">
        <v>588</v>
      </c>
      <c r="E356" s="63" t="s">
        <v>589</v>
      </c>
      <c r="F356" s="64" t="s">
        <v>3286</v>
      </c>
      <c r="G356" s="67">
        <v>905000000000000</v>
      </c>
      <c r="H356" s="67">
        <v>905000000000000</v>
      </c>
      <c r="I356" s="65" t="s">
        <v>2251</v>
      </c>
      <c r="J356" s="55" t="s">
        <v>2442</v>
      </c>
    </row>
    <row r="357" spans="1:10" ht="16.5">
      <c r="A357" s="66">
        <v>19</v>
      </c>
      <c r="B357" s="63" t="s">
        <v>3287</v>
      </c>
      <c r="C357" s="63" t="s">
        <v>3288</v>
      </c>
      <c r="D357" s="63" t="s">
        <v>588</v>
      </c>
      <c r="E357" s="63" t="s">
        <v>589</v>
      </c>
      <c r="F357" s="64" t="s">
        <v>3289</v>
      </c>
      <c r="G357" s="67">
        <v>1340000000000000</v>
      </c>
      <c r="H357" s="67">
        <v>1340000000000000</v>
      </c>
      <c r="I357" s="65" t="s">
        <v>2251</v>
      </c>
      <c r="J357" s="55" t="s">
        <v>2442</v>
      </c>
    </row>
    <row r="358" spans="1:10" ht="16.5">
      <c r="A358" s="66">
        <v>20</v>
      </c>
      <c r="B358" s="63" t="s">
        <v>3290</v>
      </c>
      <c r="C358" s="63" t="s">
        <v>3291</v>
      </c>
      <c r="D358" s="63" t="s">
        <v>588</v>
      </c>
      <c r="E358" s="63" t="s">
        <v>589</v>
      </c>
      <c r="F358" s="64" t="s">
        <v>3292</v>
      </c>
      <c r="G358" s="67">
        <v>1160000000000000</v>
      </c>
      <c r="H358" s="67">
        <v>1160000000000000</v>
      </c>
      <c r="I358" s="65" t="s">
        <v>2251</v>
      </c>
      <c r="J358" s="55" t="s">
        <v>2442</v>
      </c>
    </row>
    <row r="359" spans="1:10" ht="16.5">
      <c r="A359" s="66">
        <v>21</v>
      </c>
      <c r="B359" s="63" t="s">
        <v>3293</v>
      </c>
      <c r="C359" s="63" t="s">
        <v>3294</v>
      </c>
      <c r="D359" s="63" t="s">
        <v>588</v>
      </c>
      <c r="E359" s="63" t="s">
        <v>589</v>
      </c>
      <c r="F359" s="64" t="s">
        <v>3295</v>
      </c>
      <c r="G359" s="67">
        <v>887000000000000</v>
      </c>
      <c r="H359" s="67">
        <v>887000000000000</v>
      </c>
      <c r="I359" s="65" t="s">
        <v>2251</v>
      </c>
      <c r="J359" s="55" t="s">
        <v>2442</v>
      </c>
    </row>
    <row r="360" spans="1:10" ht="16.5">
      <c r="A360" s="66">
        <v>22</v>
      </c>
      <c r="B360" s="63" t="s">
        <v>3296</v>
      </c>
      <c r="C360" s="63" t="s">
        <v>3297</v>
      </c>
      <c r="D360" s="63" t="s">
        <v>588</v>
      </c>
      <c r="E360" s="63" t="s">
        <v>589</v>
      </c>
      <c r="F360" s="64" t="s">
        <v>3298</v>
      </c>
      <c r="G360" s="67">
        <v>1910000000000000</v>
      </c>
      <c r="H360" s="67">
        <v>1910000000000000</v>
      </c>
      <c r="I360" s="65" t="s">
        <v>2251</v>
      </c>
      <c r="J360" s="55" t="s">
        <v>2442</v>
      </c>
    </row>
    <row r="361" spans="1:10" ht="16.5">
      <c r="A361" s="66">
        <v>23</v>
      </c>
      <c r="B361" s="63" t="s">
        <v>3299</v>
      </c>
      <c r="C361" s="63" t="s">
        <v>3300</v>
      </c>
      <c r="D361" s="63" t="s">
        <v>588</v>
      </c>
      <c r="E361" s="63" t="s">
        <v>589</v>
      </c>
      <c r="F361" s="64" t="s">
        <v>3301</v>
      </c>
      <c r="G361" s="67">
        <v>2260000000000000</v>
      </c>
      <c r="H361" s="67">
        <v>2260000000000000</v>
      </c>
      <c r="I361" s="65" t="s">
        <v>2251</v>
      </c>
      <c r="J361" s="55" t="s">
        <v>2442</v>
      </c>
    </row>
    <row r="362" spans="1:10" ht="16.5">
      <c r="A362" s="66">
        <v>24</v>
      </c>
      <c r="B362" s="63" t="s">
        <v>3302</v>
      </c>
      <c r="C362" s="63" t="s">
        <v>3303</v>
      </c>
      <c r="D362" s="63" t="s">
        <v>588</v>
      </c>
      <c r="E362" s="63" t="s">
        <v>589</v>
      </c>
      <c r="F362" s="64" t="s">
        <v>3304</v>
      </c>
      <c r="G362" s="67">
        <v>1980000000000000</v>
      </c>
      <c r="H362" s="67">
        <v>1980000000000000</v>
      </c>
      <c r="I362" s="65" t="s">
        <v>2251</v>
      </c>
      <c r="J362" s="55" t="s">
        <v>2442</v>
      </c>
    </row>
    <row r="363" spans="1:10" ht="16.5">
      <c r="A363" s="66">
        <v>25</v>
      </c>
      <c r="B363" s="63" t="s">
        <v>3305</v>
      </c>
      <c r="C363" s="63" t="s">
        <v>3306</v>
      </c>
      <c r="D363" s="63" t="s">
        <v>588</v>
      </c>
      <c r="E363" s="63" t="s">
        <v>589</v>
      </c>
      <c r="F363" s="64" t="s">
        <v>3307</v>
      </c>
      <c r="G363" s="67">
        <v>1390000000000000</v>
      </c>
      <c r="H363" s="67">
        <v>1390000000000000</v>
      </c>
      <c r="I363" s="65" t="s">
        <v>2251</v>
      </c>
      <c r="J363" s="55" t="s">
        <v>2442</v>
      </c>
    </row>
    <row r="364" spans="1:10" ht="16.5">
      <c r="A364" s="66">
        <v>26</v>
      </c>
      <c r="B364" s="63" t="s">
        <v>3308</v>
      </c>
      <c r="C364" s="63" t="s">
        <v>3309</v>
      </c>
      <c r="D364" s="63" t="s">
        <v>588</v>
      </c>
      <c r="E364" s="63" t="s">
        <v>589</v>
      </c>
      <c r="F364" s="64" t="s">
        <v>3310</v>
      </c>
      <c r="G364" s="67">
        <v>907000000000000</v>
      </c>
      <c r="H364" s="67">
        <v>907000000000000</v>
      </c>
      <c r="I364" s="65" t="s">
        <v>2251</v>
      </c>
      <c r="J364" s="55" t="s">
        <v>2442</v>
      </c>
    </row>
    <row r="365" spans="1:10" ht="16.5">
      <c r="A365" s="66">
        <v>27</v>
      </c>
      <c r="B365" s="63" t="s">
        <v>3311</v>
      </c>
      <c r="C365" s="63" t="s">
        <v>3312</v>
      </c>
      <c r="D365" s="63" t="s">
        <v>588</v>
      </c>
      <c r="E365" s="63" t="s">
        <v>589</v>
      </c>
      <c r="F365" s="64" t="s">
        <v>3313</v>
      </c>
      <c r="G365" s="67">
        <v>2590000000000000</v>
      </c>
      <c r="H365" s="67">
        <v>2590000000000000</v>
      </c>
      <c r="I365" s="65" t="s">
        <v>2251</v>
      </c>
      <c r="J365" s="55" t="s">
        <v>2442</v>
      </c>
    </row>
    <row r="366" spans="1:10" ht="16.5">
      <c r="A366" s="66">
        <v>28</v>
      </c>
      <c r="B366" s="63" t="s">
        <v>3314</v>
      </c>
      <c r="C366" s="63" t="s">
        <v>3315</v>
      </c>
      <c r="D366" s="63" t="s">
        <v>588</v>
      </c>
      <c r="E366" s="63" t="s">
        <v>589</v>
      </c>
      <c r="F366" s="64" t="s">
        <v>3316</v>
      </c>
      <c r="G366" s="67">
        <v>4150000000000000</v>
      </c>
      <c r="H366" s="67">
        <v>4150000000000000</v>
      </c>
      <c r="I366" s="65" t="s">
        <v>2251</v>
      </c>
      <c r="J366" s="55" t="s">
        <v>2442</v>
      </c>
    </row>
    <row r="367" spans="1:10" ht="16.5">
      <c r="A367" s="66">
        <v>29</v>
      </c>
      <c r="B367" s="63" t="s">
        <v>3317</v>
      </c>
      <c r="C367" s="63" t="s">
        <v>3318</v>
      </c>
      <c r="D367" s="63" t="s">
        <v>588</v>
      </c>
      <c r="E367" s="63" t="s">
        <v>589</v>
      </c>
      <c r="F367" s="64" t="s">
        <v>3319</v>
      </c>
      <c r="G367" s="67">
        <v>798000000000000</v>
      </c>
      <c r="H367" s="67">
        <v>798000000000000</v>
      </c>
      <c r="I367" s="65" t="s">
        <v>2251</v>
      </c>
      <c r="J367" s="55" t="s">
        <v>2442</v>
      </c>
    </row>
    <row r="368" spans="1:10" ht="16.5">
      <c r="A368" s="66">
        <v>30</v>
      </c>
      <c r="B368" s="63" t="s">
        <v>3320</v>
      </c>
      <c r="C368" s="63" t="s">
        <v>3321</v>
      </c>
      <c r="D368" s="63" t="s">
        <v>588</v>
      </c>
      <c r="E368" s="63" t="s">
        <v>589</v>
      </c>
      <c r="F368" s="64" t="s">
        <v>3322</v>
      </c>
      <c r="G368" s="67">
        <v>901000000000000</v>
      </c>
      <c r="H368" s="67">
        <v>901000000000000</v>
      </c>
      <c r="I368" s="65" t="s">
        <v>2251</v>
      </c>
      <c r="J368" s="55" t="s">
        <v>2442</v>
      </c>
    </row>
    <row r="369" spans="1:10" ht="16.5">
      <c r="A369" s="66">
        <v>31</v>
      </c>
      <c r="B369" s="63" t="s">
        <v>3323</v>
      </c>
      <c r="C369" s="63" t="s">
        <v>3324</v>
      </c>
      <c r="D369" s="63" t="s">
        <v>588</v>
      </c>
      <c r="E369" s="63" t="s">
        <v>589</v>
      </c>
      <c r="F369" s="64" t="s">
        <v>3325</v>
      </c>
      <c r="G369" s="67">
        <v>779000000000000</v>
      </c>
      <c r="H369" s="67">
        <v>779000000000000</v>
      </c>
      <c r="I369" s="65" t="s">
        <v>2251</v>
      </c>
      <c r="J369" s="55" t="s">
        <v>2442</v>
      </c>
    </row>
    <row r="370" spans="1:10" ht="16.5">
      <c r="A370" s="66">
        <v>32</v>
      </c>
      <c r="B370" s="63" t="s">
        <v>3326</v>
      </c>
      <c r="C370" s="63" t="s">
        <v>3327</v>
      </c>
      <c r="D370" s="63" t="s">
        <v>588</v>
      </c>
      <c r="E370" s="63" t="s">
        <v>589</v>
      </c>
      <c r="F370" s="64" t="s">
        <v>3328</v>
      </c>
      <c r="G370" s="67">
        <v>895000000000000</v>
      </c>
      <c r="H370" s="67">
        <v>895000000000000</v>
      </c>
      <c r="I370" s="65" t="s">
        <v>2251</v>
      </c>
      <c r="J370" s="55" t="s">
        <v>2442</v>
      </c>
    </row>
    <row r="371" spans="1:10" ht="16.5">
      <c r="A371" s="66">
        <v>33</v>
      </c>
      <c r="B371" s="63" t="s">
        <v>3329</v>
      </c>
      <c r="C371" s="63" t="s">
        <v>3330</v>
      </c>
      <c r="D371" s="63" t="s">
        <v>588</v>
      </c>
      <c r="E371" s="63" t="s">
        <v>589</v>
      </c>
      <c r="F371" s="64" t="s">
        <v>3331</v>
      </c>
      <c r="G371" s="67">
        <v>3510000000000000</v>
      </c>
      <c r="H371" s="67">
        <v>3510000000000000</v>
      </c>
      <c r="I371" s="65" t="s">
        <v>2251</v>
      </c>
      <c r="J371" s="55" t="s">
        <v>2442</v>
      </c>
    </row>
    <row r="372" spans="1:10" ht="16.5">
      <c r="A372" s="66">
        <v>34</v>
      </c>
      <c r="B372" s="63" t="s">
        <v>3332</v>
      </c>
      <c r="C372" s="63" t="s">
        <v>3333</v>
      </c>
      <c r="D372" s="63" t="s">
        <v>588</v>
      </c>
      <c r="E372" s="63" t="s">
        <v>589</v>
      </c>
      <c r="F372" s="64" t="s">
        <v>3334</v>
      </c>
      <c r="G372" s="67">
        <v>1190000000000000</v>
      </c>
      <c r="H372" s="67">
        <v>1190000000000000</v>
      </c>
      <c r="I372" s="65" t="s">
        <v>2251</v>
      </c>
      <c r="J372" s="55" t="s">
        <v>2442</v>
      </c>
    </row>
    <row r="373" spans="1:10" ht="16.5">
      <c r="A373" s="66">
        <v>35</v>
      </c>
      <c r="B373" s="63" t="s">
        <v>3335</v>
      </c>
      <c r="C373" s="63" t="s">
        <v>3336</v>
      </c>
      <c r="D373" s="63" t="s">
        <v>588</v>
      </c>
      <c r="E373" s="63" t="s">
        <v>589</v>
      </c>
      <c r="F373" s="64" t="s">
        <v>3337</v>
      </c>
      <c r="G373" s="67">
        <v>894000000000000</v>
      </c>
      <c r="H373" s="67">
        <v>894000000000000</v>
      </c>
      <c r="I373" s="65" t="s">
        <v>2251</v>
      </c>
      <c r="J373" s="55" t="s">
        <v>2442</v>
      </c>
    </row>
    <row r="374" spans="1:10" ht="16.5">
      <c r="A374" s="66">
        <v>36</v>
      </c>
      <c r="B374" s="63" t="s">
        <v>3338</v>
      </c>
      <c r="C374" s="63" t="s">
        <v>3339</v>
      </c>
      <c r="D374" s="63" t="s">
        <v>588</v>
      </c>
      <c r="E374" s="63" t="s">
        <v>589</v>
      </c>
      <c r="F374" s="64" t="s">
        <v>3340</v>
      </c>
      <c r="G374" s="67">
        <v>1260000000000000</v>
      </c>
      <c r="H374" s="67">
        <v>1260000000000000</v>
      </c>
      <c r="I374" s="65" t="s">
        <v>2251</v>
      </c>
      <c r="J374" s="55" t="s">
        <v>2442</v>
      </c>
    </row>
    <row r="375" spans="1:10" ht="16.5">
      <c r="A375" s="66">
        <v>37</v>
      </c>
      <c r="B375" s="63" t="s">
        <v>3341</v>
      </c>
      <c r="C375" s="63" t="s">
        <v>3342</v>
      </c>
      <c r="D375" s="63" t="s">
        <v>588</v>
      </c>
      <c r="E375" s="63" t="s">
        <v>589</v>
      </c>
      <c r="F375" s="64" t="s">
        <v>3343</v>
      </c>
      <c r="G375" s="67">
        <v>754000000000000</v>
      </c>
      <c r="H375" s="67">
        <v>754000000000000</v>
      </c>
      <c r="I375" s="65" t="s">
        <v>2251</v>
      </c>
      <c r="J375" s="55" t="s">
        <v>2442</v>
      </c>
    </row>
    <row r="376" spans="1:10" ht="16.5">
      <c r="A376" s="66">
        <v>38</v>
      </c>
      <c r="B376" s="63" t="s">
        <v>3344</v>
      </c>
      <c r="C376" s="63" t="s">
        <v>3345</v>
      </c>
      <c r="D376" s="63" t="s">
        <v>588</v>
      </c>
      <c r="E376" s="63" t="s">
        <v>589</v>
      </c>
      <c r="F376" s="64" t="s">
        <v>3346</v>
      </c>
      <c r="G376" s="67">
        <v>754000000000000</v>
      </c>
      <c r="H376" s="67">
        <v>928000000000000</v>
      </c>
      <c r="I376" s="65" t="s">
        <v>2251</v>
      </c>
      <c r="J376" s="55" t="s">
        <v>2442</v>
      </c>
    </row>
    <row r="377" spans="1:10" ht="16.5">
      <c r="A377" s="66">
        <v>39</v>
      </c>
      <c r="B377" s="63" t="s">
        <v>3347</v>
      </c>
      <c r="C377" s="63" t="s">
        <v>3348</v>
      </c>
      <c r="D377" s="63" t="s">
        <v>588</v>
      </c>
      <c r="E377" s="63" t="s">
        <v>589</v>
      </c>
      <c r="F377" s="64" t="s">
        <v>3349</v>
      </c>
      <c r="G377" s="67">
        <v>1430000000000000</v>
      </c>
      <c r="H377" s="67">
        <v>1430000000000000</v>
      </c>
      <c r="I377" s="65" t="s">
        <v>2251</v>
      </c>
      <c r="J377" s="55" t="s">
        <v>2442</v>
      </c>
    </row>
    <row r="378" spans="1:10" ht="16.5">
      <c r="A378" s="66">
        <v>40</v>
      </c>
      <c r="B378" s="63" t="s">
        <v>3350</v>
      </c>
      <c r="C378" s="63" t="s">
        <v>3351</v>
      </c>
      <c r="D378" s="63" t="s">
        <v>588</v>
      </c>
      <c r="E378" s="63" t="s">
        <v>589</v>
      </c>
      <c r="F378" s="64" t="s">
        <v>3352</v>
      </c>
      <c r="G378" s="67">
        <v>893000000000000</v>
      </c>
      <c r="H378" s="67">
        <v>893000000000000</v>
      </c>
      <c r="I378" s="65" t="s">
        <v>2251</v>
      </c>
      <c r="J378" s="55" t="s">
        <v>2442</v>
      </c>
    </row>
    <row r="379" spans="1:10" ht="16.5">
      <c r="A379" s="66">
        <v>8</v>
      </c>
      <c r="B379" s="63" t="s">
        <v>3353</v>
      </c>
      <c r="C379" s="63" t="s">
        <v>3354</v>
      </c>
      <c r="D379" s="63" t="s">
        <v>3355</v>
      </c>
      <c r="E379" s="63" t="s">
        <v>943</v>
      </c>
      <c r="F379" s="64" t="s">
        <v>3356</v>
      </c>
      <c r="G379" s="67">
        <v>836000000000000</v>
      </c>
      <c r="H379" s="67">
        <v>836000000000000</v>
      </c>
      <c r="I379" s="65" t="s">
        <v>2251</v>
      </c>
      <c r="J379" s="55" t="s">
        <v>2252</v>
      </c>
    </row>
    <row r="380" spans="1:10" ht="16.5">
      <c r="A380" s="66">
        <v>3</v>
      </c>
      <c r="B380" s="63" t="s">
        <v>3357</v>
      </c>
      <c r="C380" s="63" t="s">
        <v>3358</v>
      </c>
      <c r="D380" s="63" t="s">
        <v>1346</v>
      </c>
      <c r="E380" s="63" t="s">
        <v>1347</v>
      </c>
      <c r="F380" s="64" t="s">
        <v>3359</v>
      </c>
      <c r="G380" s="67">
        <v>1150000000000000</v>
      </c>
      <c r="H380" s="67">
        <v>1150000000000000</v>
      </c>
      <c r="I380" s="65" t="s">
        <v>2229</v>
      </c>
    </row>
    <row r="381" spans="1:10" ht="16.5">
      <c r="A381" s="66">
        <v>0</v>
      </c>
      <c r="B381" s="63" t="s">
        <v>3360</v>
      </c>
      <c r="C381" s="63" t="s">
        <v>3361</v>
      </c>
      <c r="D381" s="63" t="s">
        <v>1073</v>
      </c>
      <c r="E381" s="63" t="s">
        <v>1074</v>
      </c>
      <c r="F381" s="64" t="s">
        <v>3362</v>
      </c>
      <c r="G381" s="67">
        <v>1430000000000000</v>
      </c>
      <c r="H381" s="67">
        <v>1430000000000000</v>
      </c>
      <c r="I381" s="65" t="s">
        <v>464</v>
      </c>
    </row>
    <row r="382" spans="1:10" ht="16.5">
      <c r="A382" s="66">
        <v>1</v>
      </c>
      <c r="B382" s="63" t="s">
        <v>3363</v>
      </c>
      <c r="C382" s="63" t="s">
        <v>3364</v>
      </c>
      <c r="D382" s="63" t="s">
        <v>1073</v>
      </c>
      <c r="E382" s="63" t="s">
        <v>1074</v>
      </c>
      <c r="F382" s="64" t="s">
        <v>3365</v>
      </c>
      <c r="G382" s="67">
        <v>1220000000000000</v>
      </c>
      <c r="H382" s="67">
        <v>1220000000000000</v>
      </c>
      <c r="I382" s="65" t="s">
        <v>464</v>
      </c>
    </row>
    <row r="383" spans="1:10" ht="16.5">
      <c r="A383" s="66">
        <v>2</v>
      </c>
      <c r="B383" s="63" t="s">
        <v>3366</v>
      </c>
      <c r="C383" s="63" t="s">
        <v>3367</v>
      </c>
      <c r="D383" s="63" t="s">
        <v>1073</v>
      </c>
      <c r="E383" s="63" t="s">
        <v>1074</v>
      </c>
      <c r="F383" s="64" t="s">
        <v>3368</v>
      </c>
      <c r="G383" s="67">
        <v>1310000000000000</v>
      </c>
      <c r="H383" s="67">
        <v>1310000000000000</v>
      </c>
      <c r="I383" s="65" t="s">
        <v>464</v>
      </c>
    </row>
    <row r="384" spans="1:10" ht="16.5">
      <c r="A384" s="66">
        <v>3</v>
      </c>
      <c r="B384" s="63" t="s">
        <v>3369</v>
      </c>
      <c r="C384" s="63" t="s">
        <v>3370</v>
      </c>
      <c r="D384" s="63" t="s">
        <v>1073</v>
      </c>
      <c r="E384" s="63" t="s">
        <v>1074</v>
      </c>
      <c r="F384" s="64" t="s">
        <v>3371</v>
      </c>
      <c r="G384" s="67">
        <v>1220000000000000</v>
      </c>
      <c r="H384" s="67">
        <v>1220000000000000</v>
      </c>
      <c r="I384" s="65" t="s">
        <v>464</v>
      </c>
    </row>
    <row r="385" spans="1:10" ht="16.5">
      <c r="A385" s="66">
        <v>4</v>
      </c>
      <c r="B385" s="63" t="s">
        <v>3372</v>
      </c>
      <c r="C385" s="63" t="s">
        <v>3373</v>
      </c>
      <c r="D385" s="63" t="s">
        <v>1073</v>
      </c>
      <c r="E385" s="63" t="s">
        <v>1074</v>
      </c>
      <c r="F385" s="64" t="s">
        <v>3374</v>
      </c>
      <c r="G385" s="67">
        <v>1660000000000000</v>
      </c>
      <c r="H385" s="67">
        <v>1660000000000000</v>
      </c>
      <c r="I385" s="65" t="s">
        <v>464</v>
      </c>
    </row>
    <row r="386" spans="1:10" ht="16.5">
      <c r="A386" s="66">
        <v>5</v>
      </c>
      <c r="B386" s="63" t="s">
        <v>3375</v>
      </c>
      <c r="C386" s="63" t="s">
        <v>3376</v>
      </c>
      <c r="D386" s="63" t="s">
        <v>1073</v>
      </c>
      <c r="E386" s="63" t="s">
        <v>1074</v>
      </c>
      <c r="F386" s="64" t="s">
        <v>3377</v>
      </c>
      <c r="G386" s="67">
        <v>1630000000000000</v>
      </c>
      <c r="H386" s="67">
        <v>1630000000000000</v>
      </c>
      <c r="I386" s="65" t="s">
        <v>464</v>
      </c>
    </row>
    <row r="387" spans="1:10" ht="16.5">
      <c r="A387" s="66">
        <v>6</v>
      </c>
      <c r="B387" s="63" t="s">
        <v>3378</v>
      </c>
      <c r="C387" s="63" t="s">
        <v>3379</v>
      </c>
      <c r="D387" s="63" t="s">
        <v>1073</v>
      </c>
      <c r="E387" s="63" t="s">
        <v>1074</v>
      </c>
      <c r="F387" s="64" t="s">
        <v>3380</v>
      </c>
      <c r="G387" s="67">
        <v>905000000000000</v>
      </c>
      <c r="H387" s="67">
        <v>905000000000000</v>
      </c>
      <c r="I387" s="65" t="s">
        <v>464</v>
      </c>
    </row>
    <row r="388" spans="1:10" ht="16.5">
      <c r="A388" s="66">
        <v>7</v>
      </c>
      <c r="B388" s="63" t="s">
        <v>3381</v>
      </c>
      <c r="C388" s="63" t="s">
        <v>3382</v>
      </c>
      <c r="D388" s="63" t="s">
        <v>1073</v>
      </c>
      <c r="E388" s="63" t="s">
        <v>1074</v>
      </c>
      <c r="F388" s="64" t="s">
        <v>3383</v>
      </c>
      <c r="G388" s="67">
        <v>1980000000000000</v>
      </c>
      <c r="H388" s="67">
        <v>1980000000000000</v>
      </c>
      <c r="I388" s="65" t="s">
        <v>464</v>
      </c>
    </row>
    <row r="389" spans="1:10" ht="16.5">
      <c r="A389" s="66">
        <v>8</v>
      </c>
      <c r="B389" s="63" t="s">
        <v>3384</v>
      </c>
      <c r="C389" s="63" t="s">
        <v>3385</v>
      </c>
      <c r="D389" s="63" t="s">
        <v>1073</v>
      </c>
      <c r="E389" s="63" t="s">
        <v>1074</v>
      </c>
      <c r="F389" s="64" t="s">
        <v>3386</v>
      </c>
      <c r="G389" s="67">
        <v>747000000000000</v>
      </c>
      <c r="H389" s="67">
        <v>747000000000000</v>
      </c>
      <c r="I389" s="65" t="s">
        <v>464</v>
      </c>
    </row>
    <row r="390" spans="1:10" ht="16.5">
      <c r="A390" s="66">
        <v>9</v>
      </c>
      <c r="B390" s="63" t="s">
        <v>3387</v>
      </c>
      <c r="C390" s="63" t="s">
        <v>3388</v>
      </c>
      <c r="D390" s="63" t="s">
        <v>1073</v>
      </c>
      <c r="E390" s="63" t="s">
        <v>1074</v>
      </c>
      <c r="F390" s="64" t="s">
        <v>3389</v>
      </c>
      <c r="G390" s="67">
        <v>2040000000000000</v>
      </c>
      <c r="H390" s="67">
        <v>2040000000000000</v>
      </c>
      <c r="I390" s="65" t="s">
        <v>464</v>
      </c>
    </row>
    <row r="391" spans="1:10" ht="16.5">
      <c r="A391" s="66">
        <v>10</v>
      </c>
      <c r="B391" s="63" t="s">
        <v>3390</v>
      </c>
      <c r="C391" s="63" t="s">
        <v>3391</v>
      </c>
      <c r="D391" s="63" t="s">
        <v>1073</v>
      </c>
      <c r="E391" s="63" t="s">
        <v>1074</v>
      </c>
      <c r="F391" s="64" t="s">
        <v>3392</v>
      </c>
      <c r="G391" s="67">
        <v>769000000000000</v>
      </c>
      <c r="H391" s="67">
        <v>769000000000000</v>
      </c>
      <c r="I391" s="65" t="s">
        <v>464</v>
      </c>
    </row>
    <row r="392" spans="1:10" ht="16.5">
      <c r="A392" s="66">
        <v>202</v>
      </c>
      <c r="B392" s="63" t="s">
        <v>3393</v>
      </c>
      <c r="C392" s="63" t="s">
        <v>3394</v>
      </c>
      <c r="D392" s="63" t="s">
        <v>394</v>
      </c>
      <c r="E392" s="63" t="s">
        <v>930</v>
      </c>
      <c r="F392" s="64" t="s">
        <v>3395</v>
      </c>
      <c r="G392" s="67">
        <v>1580000000000000</v>
      </c>
      <c r="H392" s="67">
        <v>1580000000000000</v>
      </c>
      <c r="I392" s="65" t="s">
        <v>2251</v>
      </c>
      <c r="J392" s="55" t="s">
        <v>2252</v>
      </c>
    </row>
    <row r="393" spans="1:10" ht="16.5">
      <c r="A393" s="66">
        <v>0</v>
      </c>
      <c r="B393" s="63" t="s">
        <v>3396</v>
      </c>
      <c r="C393" s="63" t="s">
        <v>3397</v>
      </c>
      <c r="D393" s="63" t="s">
        <v>1152</v>
      </c>
      <c r="E393" s="63" t="s">
        <v>1153</v>
      </c>
      <c r="F393" s="64" t="s">
        <v>3398</v>
      </c>
      <c r="G393" s="67">
        <v>886000000000000</v>
      </c>
      <c r="H393" s="67">
        <v>886000000000000</v>
      </c>
      <c r="I393" s="65" t="s">
        <v>2229</v>
      </c>
    </row>
    <row r="394" spans="1:10" ht="16.5">
      <c r="A394" s="66">
        <v>1</v>
      </c>
      <c r="B394" s="63" t="s">
        <v>3399</v>
      </c>
      <c r="C394" s="63" t="s">
        <v>3400</v>
      </c>
      <c r="D394" s="63" t="s">
        <v>1152</v>
      </c>
      <c r="E394" s="63" t="s">
        <v>1153</v>
      </c>
      <c r="F394" s="64" t="s">
        <v>3401</v>
      </c>
      <c r="G394" s="67">
        <v>1220000000000000</v>
      </c>
      <c r="H394" s="67">
        <v>1220000000000000</v>
      </c>
      <c r="I394" s="65" t="s">
        <v>2229</v>
      </c>
    </row>
    <row r="395" spans="1:10" ht="16.5">
      <c r="A395" s="66">
        <v>2</v>
      </c>
      <c r="B395" s="63" t="s">
        <v>3402</v>
      </c>
      <c r="C395" s="63" t="s">
        <v>3403</v>
      </c>
      <c r="D395" s="63" t="s">
        <v>1152</v>
      </c>
      <c r="E395" s="63" t="s">
        <v>1153</v>
      </c>
      <c r="F395" s="64" t="s">
        <v>3404</v>
      </c>
      <c r="G395" s="67">
        <v>907000000000000</v>
      </c>
      <c r="H395" s="67">
        <v>907000000000000</v>
      </c>
      <c r="I395" s="65" t="s">
        <v>2229</v>
      </c>
    </row>
    <row r="396" spans="1:10" ht="16.5">
      <c r="A396" s="66">
        <v>3</v>
      </c>
      <c r="B396" s="63" t="s">
        <v>3405</v>
      </c>
      <c r="C396" s="63" t="s">
        <v>3406</v>
      </c>
      <c r="D396" s="63" t="s">
        <v>1152</v>
      </c>
      <c r="E396" s="63" t="s">
        <v>1153</v>
      </c>
      <c r="F396" s="64" t="s">
        <v>3407</v>
      </c>
      <c r="G396" s="67">
        <v>2060000000000000</v>
      </c>
      <c r="H396" s="67">
        <v>2060000000000000</v>
      </c>
      <c r="I396" s="65" t="s">
        <v>2229</v>
      </c>
    </row>
    <row r="397" spans="1:10" ht="16.5">
      <c r="A397" s="66">
        <v>4</v>
      </c>
      <c r="B397" s="63" t="s">
        <v>3408</v>
      </c>
      <c r="C397" s="63" t="s">
        <v>3397</v>
      </c>
      <c r="D397" s="63" t="s">
        <v>1152</v>
      </c>
      <c r="E397" s="63" t="s">
        <v>1153</v>
      </c>
      <c r="F397" s="64" t="s">
        <v>3409</v>
      </c>
      <c r="G397" s="67">
        <v>1450000000000000</v>
      </c>
      <c r="H397" s="67">
        <v>1450000000000000</v>
      </c>
      <c r="I397" s="65" t="s">
        <v>2229</v>
      </c>
    </row>
    <row r="398" spans="1:10" ht="16.5">
      <c r="A398" s="66">
        <v>5</v>
      </c>
      <c r="B398" s="63" t="s">
        <v>3410</v>
      </c>
      <c r="C398" s="63" t="s">
        <v>3411</v>
      </c>
      <c r="D398" s="63" t="s">
        <v>1152</v>
      </c>
      <c r="E398" s="63" t="s">
        <v>1153</v>
      </c>
      <c r="F398" s="64" t="s">
        <v>3412</v>
      </c>
      <c r="G398" s="67">
        <v>687000000000000</v>
      </c>
      <c r="H398" s="67">
        <v>687000000000000</v>
      </c>
      <c r="I398" s="65" t="s">
        <v>2229</v>
      </c>
    </row>
    <row r="399" spans="1:10" ht="16.5">
      <c r="A399" s="66">
        <v>6</v>
      </c>
      <c r="B399" s="63" t="s">
        <v>3413</v>
      </c>
      <c r="C399" s="63" t="s">
        <v>3414</v>
      </c>
      <c r="D399" s="63" t="s">
        <v>1152</v>
      </c>
      <c r="E399" s="63" t="s">
        <v>1153</v>
      </c>
      <c r="F399" s="64" t="s">
        <v>3415</v>
      </c>
      <c r="G399" s="67">
        <v>2090000000000000</v>
      </c>
      <c r="H399" s="67">
        <v>2090000000000000</v>
      </c>
      <c r="I399" s="65" t="s">
        <v>2229</v>
      </c>
    </row>
    <row r="400" spans="1:10" ht="16.5">
      <c r="A400" s="66">
        <v>7</v>
      </c>
      <c r="B400" s="63" t="s">
        <v>3416</v>
      </c>
      <c r="C400" s="63" t="s">
        <v>3417</v>
      </c>
      <c r="D400" s="63" t="s">
        <v>1152</v>
      </c>
      <c r="E400" s="63" t="s">
        <v>1153</v>
      </c>
      <c r="F400" s="64" t="s">
        <v>3418</v>
      </c>
      <c r="G400" s="67">
        <v>1380000000000000</v>
      </c>
      <c r="H400" s="67">
        <v>1380000000000000</v>
      </c>
      <c r="I400" s="65" t="s">
        <v>2229</v>
      </c>
    </row>
    <row r="401" spans="1:10" ht="16.5">
      <c r="A401" s="66">
        <v>8</v>
      </c>
      <c r="B401" s="63" t="s">
        <v>3419</v>
      </c>
      <c r="C401" s="63" t="s">
        <v>3420</v>
      </c>
      <c r="D401" s="63" t="s">
        <v>1152</v>
      </c>
      <c r="E401" s="63" t="s">
        <v>1153</v>
      </c>
      <c r="F401" s="64" t="s">
        <v>3421</v>
      </c>
      <c r="G401" s="67">
        <v>1180000000000000</v>
      </c>
      <c r="H401" s="67">
        <v>1180000000000000</v>
      </c>
      <c r="I401" s="65" t="s">
        <v>2229</v>
      </c>
    </row>
    <row r="402" spans="1:10" ht="16.5">
      <c r="A402" s="66">
        <v>9</v>
      </c>
      <c r="B402" s="63" t="s">
        <v>3422</v>
      </c>
      <c r="C402" s="63" t="s">
        <v>3423</v>
      </c>
      <c r="D402" s="63" t="s">
        <v>1152</v>
      </c>
      <c r="E402" s="63" t="s">
        <v>1153</v>
      </c>
      <c r="F402" s="64" t="s">
        <v>3424</v>
      </c>
      <c r="G402" s="67">
        <v>1620000000000000</v>
      </c>
      <c r="H402" s="67">
        <v>1620000000000000</v>
      </c>
      <c r="I402" s="65" t="s">
        <v>2229</v>
      </c>
    </row>
    <row r="403" spans="1:10" ht="16.5">
      <c r="A403" s="66">
        <v>42</v>
      </c>
      <c r="B403" s="63" t="s">
        <v>3425</v>
      </c>
      <c r="C403" s="63" t="s">
        <v>3426</v>
      </c>
      <c r="D403" s="63" t="s">
        <v>1152</v>
      </c>
      <c r="E403" s="63" t="s">
        <v>1153</v>
      </c>
      <c r="F403" s="64" t="s">
        <v>3427</v>
      </c>
      <c r="G403" s="67">
        <v>1230000000000000</v>
      </c>
      <c r="H403" s="67">
        <v>1230000000000000</v>
      </c>
      <c r="I403" s="65" t="s">
        <v>2229</v>
      </c>
    </row>
    <row r="404" spans="1:10" ht="16.5">
      <c r="A404" s="66">
        <v>8</v>
      </c>
      <c r="B404" s="63" t="s">
        <v>3428</v>
      </c>
      <c r="C404" s="63" t="s">
        <v>3429</v>
      </c>
      <c r="D404" s="63" t="s">
        <v>1491</v>
      </c>
      <c r="E404" s="63" t="s">
        <v>1492</v>
      </c>
      <c r="F404" s="64" t="s">
        <v>3430</v>
      </c>
      <c r="G404" s="67">
        <v>1240000000000000</v>
      </c>
      <c r="H404" s="67">
        <v>1240000000000000</v>
      </c>
      <c r="I404" s="65" t="s">
        <v>464</v>
      </c>
    </row>
    <row r="405" spans="1:10" ht="16.5">
      <c r="A405" s="66">
        <v>9</v>
      </c>
      <c r="B405" s="63" t="s">
        <v>3431</v>
      </c>
      <c r="C405" s="63" t="s">
        <v>3432</v>
      </c>
      <c r="D405" s="63" t="s">
        <v>1491</v>
      </c>
      <c r="E405" s="63" t="s">
        <v>1492</v>
      </c>
      <c r="F405" s="64" t="s">
        <v>3433</v>
      </c>
      <c r="G405" s="67">
        <v>2.59E+16</v>
      </c>
      <c r="H405" s="67">
        <v>2.59E+16</v>
      </c>
      <c r="I405" s="65" t="s">
        <v>464</v>
      </c>
    </row>
    <row r="406" spans="1:10" ht="16.5">
      <c r="A406" s="66">
        <v>10</v>
      </c>
      <c r="B406" s="63" t="s">
        <v>3434</v>
      </c>
      <c r="C406" s="63" t="s">
        <v>3435</v>
      </c>
      <c r="D406" s="63" t="s">
        <v>1491</v>
      </c>
      <c r="E406" s="63" t="s">
        <v>1492</v>
      </c>
      <c r="F406" s="64" t="s">
        <v>3436</v>
      </c>
      <c r="G406" s="67">
        <v>3980000000000000</v>
      </c>
      <c r="H406" s="67">
        <v>3980000000000000</v>
      </c>
      <c r="I406" s="65" t="s">
        <v>464</v>
      </c>
    </row>
    <row r="407" spans="1:10" ht="16.5">
      <c r="A407" s="66">
        <v>11</v>
      </c>
      <c r="B407" s="63" t="s">
        <v>3437</v>
      </c>
      <c r="C407" s="63" t="s">
        <v>3438</v>
      </c>
      <c r="D407" s="63" t="s">
        <v>1491</v>
      </c>
      <c r="E407" s="63" t="s">
        <v>1492</v>
      </c>
      <c r="F407" s="64" t="s">
        <v>3439</v>
      </c>
      <c r="G407" s="67">
        <v>2170000000000000</v>
      </c>
      <c r="H407" s="67">
        <v>2170000000000000</v>
      </c>
      <c r="I407" s="65" t="s">
        <v>464</v>
      </c>
    </row>
    <row r="408" spans="1:10" ht="16.5">
      <c r="A408" s="66">
        <v>8</v>
      </c>
      <c r="B408" s="63" t="s">
        <v>3440</v>
      </c>
      <c r="C408" s="63" t="s">
        <v>3441</v>
      </c>
      <c r="D408" s="63" t="s">
        <v>1139</v>
      </c>
      <c r="E408" s="63" t="s">
        <v>1140</v>
      </c>
      <c r="F408" s="64" t="s">
        <v>3442</v>
      </c>
      <c r="G408" s="67">
        <v>1370000000000000</v>
      </c>
      <c r="H408" s="67">
        <v>1370000000000000</v>
      </c>
      <c r="I408" s="65" t="s">
        <v>2229</v>
      </c>
    </row>
    <row r="409" spans="1:10" ht="16.5">
      <c r="A409" s="66">
        <v>9</v>
      </c>
      <c r="B409" s="63" t="s">
        <v>3443</v>
      </c>
      <c r="C409" s="63" t="s">
        <v>3441</v>
      </c>
      <c r="D409" s="63" t="s">
        <v>1139</v>
      </c>
      <c r="E409" s="63" t="s">
        <v>1140</v>
      </c>
      <c r="F409" s="64" t="s">
        <v>3444</v>
      </c>
      <c r="G409" s="67">
        <v>1250000000000000</v>
      </c>
      <c r="H409" s="67">
        <v>1250000000000000</v>
      </c>
      <c r="I409" s="65" t="s">
        <v>2229</v>
      </c>
    </row>
    <row r="410" spans="1:10" ht="16.5">
      <c r="A410" s="66">
        <v>26</v>
      </c>
      <c r="B410" s="63" t="s">
        <v>3445</v>
      </c>
      <c r="C410" s="63" t="s">
        <v>3446</v>
      </c>
      <c r="D410" s="63" t="s">
        <v>1139</v>
      </c>
      <c r="E410" s="63" t="s">
        <v>1140</v>
      </c>
      <c r="F410" s="64" t="s">
        <v>3447</v>
      </c>
      <c r="G410" s="67">
        <v>1780000000000000</v>
      </c>
      <c r="H410" s="67">
        <v>1780000000000000</v>
      </c>
      <c r="I410" s="65" t="s">
        <v>2229</v>
      </c>
    </row>
    <row r="411" spans="1:10" ht="16.5">
      <c r="A411" s="66">
        <v>50</v>
      </c>
      <c r="B411" s="63" t="s">
        <v>3448</v>
      </c>
      <c r="C411" s="63" t="s">
        <v>3449</v>
      </c>
      <c r="D411" s="63" t="s">
        <v>1085</v>
      </c>
      <c r="E411" s="63" t="s">
        <v>1086</v>
      </c>
      <c r="F411" s="64" t="s">
        <v>3450</v>
      </c>
      <c r="G411" s="67">
        <v>779000000000000</v>
      </c>
      <c r="H411" s="67">
        <v>779000000000000</v>
      </c>
      <c r="I411" s="65" t="s">
        <v>2229</v>
      </c>
    </row>
    <row r="412" spans="1:10" ht="16.5">
      <c r="A412" s="66">
        <v>120</v>
      </c>
      <c r="B412" s="63" t="s">
        <v>3451</v>
      </c>
      <c r="C412" s="63" t="s">
        <v>3452</v>
      </c>
      <c r="D412" s="63" t="s">
        <v>1085</v>
      </c>
      <c r="E412" s="63" t="s">
        <v>1086</v>
      </c>
      <c r="F412" s="64" t="s">
        <v>3453</v>
      </c>
      <c r="G412" s="67">
        <v>2020000000000000</v>
      </c>
      <c r="H412" s="67">
        <v>2020000000000000</v>
      </c>
      <c r="I412" s="65" t="s">
        <v>2229</v>
      </c>
    </row>
    <row r="413" spans="1:10" ht="16.5">
      <c r="A413" s="66">
        <v>10</v>
      </c>
      <c r="B413" s="63" t="s">
        <v>3454</v>
      </c>
      <c r="C413" s="63" t="s">
        <v>3455</v>
      </c>
      <c r="D413" s="63" t="s">
        <v>416</v>
      </c>
      <c r="E413" s="63" t="s">
        <v>956</v>
      </c>
      <c r="F413" s="64" t="s">
        <v>3456</v>
      </c>
      <c r="G413" s="67">
        <v>884000000000000</v>
      </c>
      <c r="H413" s="67">
        <v>884000000000000</v>
      </c>
      <c r="I413" s="65" t="s">
        <v>2251</v>
      </c>
      <c r="J413" s="55" t="s">
        <v>2252</v>
      </c>
    </row>
    <row r="414" spans="1:10" ht="16.5">
      <c r="A414" s="66">
        <v>30</v>
      </c>
      <c r="B414" s="63" t="s">
        <v>3457</v>
      </c>
      <c r="C414" s="63" t="s">
        <v>3458</v>
      </c>
      <c r="D414" s="63" t="s">
        <v>1507</v>
      </c>
      <c r="E414" s="63" t="s">
        <v>1508</v>
      </c>
      <c r="F414" s="64" t="s">
        <v>3459</v>
      </c>
      <c r="G414" s="67">
        <v>1170000000000000</v>
      </c>
      <c r="H414" s="67">
        <v>1170000000000000</v>
      </c>
      <c r="I414" s="65" t="s">
        <v>464</v>
      </c>
    </row>
    <row r="415" spans="1:10" ht="16.5">
      <c r="A415" s="66">
        <v>31</v>
      </c>
      <c r="B415" s="63" t="s">
        <v>3460</v>
      </c>
      <c r="C415" s="63" t="s">
        <v>3461</v>
      </c>
      <c r="D415" s="63" t="s">
        <v>1507</v>
      </c>
      <c r="E415" s="63" t="s">
        <v>1508</v>
      </c>
      <c r="F415" s="64" t="s">
        <v>3462</v>
      </c>
      <c r="G415" s="67">
        <v>1230000000000000</v>
      </c>
      <c r="H415" s="67">
        <v>1230000000000000</v>
      </c>
      <c r="I415" s="65" t="s">
        <v>464</v>
      </c>
    </row>
    <row r="416" spans="1:10" ht="16.5">
      <c r="A416" s="66">
        <v>32</v>
      </c>
      <c r="B416" s="63" t="s">
        <v>3463</v>
      </c>
      <c r="C416" s="63" t="s">
        <v>3464</v>
      </c>
      <c r="D416" s="63" t="s">
        <v>1507</v>
      </c>
      <c r="E416" s="63" t="s">
        <v>1508</v>
      </c>
      <c r="F416" s="64" t="s">
        <v>3465</v>
      </c>
      <c r="G416" s="67">
        <v>1880000000000000</v>
      </c>
      <c r="H416" s="67">
        <v>1880000000000000</v>
      </c>
      <c r="I416" s="65" t="s">
        <v>464</v>
      </c>
    </row>
    <row r="417" spans="1:9" ht="16.5">
      <c r="A417" s="66">
        <v>20</v>
      </c>
      <c r="B417" s="63" t="s">
        <v>3466</v>
      </c>
      <c r="C417" s="63" t="s">
        <v>3467</v>
      </c>
      <c r="D417" s="63" t="s">
        <v>1417</v>
      </c>
      <c r="E417" s="63" t="s">
        <v>1418</v>
      </c>
      <c r="F417" s="64" t="s">
        <v>3468</v>
      </c>
      <c r="G417" s="67">
        <v>903000000000000</v>
      </c>
      <c r="H417" s="67">
        <v>903000000000000</v>
      </c>
      <c r="I417" s="65" t="s">
        <v>464</v>
      </c>
    </row>
    <row r="418" spans="1:9" ht="16.5">
      <c r="A418" s="66">
        <v>11</v>
      </c>
      <c r="B418" s="63" t="s">
        <v>3469</v>
      </c>
      <c r="C418" s="63" t="s">
        <v>3470</v>
      </c>
      <c r="D418" s="63" t="s">
        <v>1438</v>
      </c>
      <c r="E418" s="63" t="s">
        <v>1439</v>
      </c>
      <c r="F418" s="64" t="s">
        <v>3471</v>
      </c>
      <c r="G418" s="67">
        <v>3260000000000000</v>
      </c>
      <c r="H418" s="67">
        <v>3260000000000000</v>
      </c>
      <c r="I418" s="65" t="s">
        <v>464</v>
      </c>
    </row>
    <row r="419" spans="1:9" ht="16.5">
      <c r="A419" s="66">
        <v>12</v>
      </c>
      <c r="B419" s="63" t="s">
        <v>3472</v>
      </c>
      <c r="C419" s="63" t="s">
        <v>3473</v>
      </c>
      <c r="D419" s="63" t="s">
        <v>1438</v>
      </c>
      <c r="E419" s="63" t="s">
        <v>1439</v>
      </c>
      <c r="F419" s="64" t="s">
        <v>3474</v>
      </c>
      <c r="G419" s="67">
        <v>1360000000000000</v>
      </c>
      <c r="H419" s="67">
        <v>1360000000000000</v>
      </c>
      <c r="I419" s="65" t="s">
        <v>464</v>
      </c>
    </row>
    <row r="420" spans="1:9" ht="16.5">
      <c r="A420" s="66">
        <v>13</v>
      </c>
      <c r="B420" s="63" t="s">
        <v>3475</v>
      </c>
      <c r="C420" s="63" t="s">
        <v>3476</v>
      </c>
      <c r="D420" s="63" t="s">
        <v>1438</v>
      </c>
      <c r="E420" s="63" t="s">
        <v>1439</v>
      </c>
      <c r="F420" s="64" t="s">
        <v>3477</v>
      </c>
      <c r="G420" s="67">
        <v>962000000000000</v>
      </c>
      <c r="H420" s="67">
        <v>962000000000000</v>
      </c>
      <c r="I420" s="65" t="s">
        <v>464</v>
      </c>
    </row>
    <row r="421" spans="1:9" ht="16.5">
      <c r="A421" s="66">
        <v>14</v>
      </c>
      <c r="B421" s="63" t="s">
        <v>3478</v>
      </c>
      <c r="C421" s="63" t="s">
        <v>3479</v>
      </c>
      <c r="D421" s="63" t="s">
        <v>1438</v>
      </c>
      <c r="E421" s="63" t="s">
        <v>1439</v>
      </c>
      <c r="F421" s="64" t="s">
        <v>3480</v>
      </c>
      <c r="G421" s="67">
        <v>1460000000000000</v>
      </c>
      <c r="H421" s="67">
        <v>1460000000000000</v>
      </c>
      <c r="I421" s="65" t="s">
        <v>464</v>
      </c>
    </row>
    <row r="422" spans="1:9" ht="16.5">
      <c r="A422" s="66">
        <v>15</v>
      </c>
      <c r="B422" s="63" t="s">
        <v>3481</v>
      </c>
      <c r="C422" s="63" t="s">
        <v>3482</v>
      </c>
      <c r="D422" s="63" t="s">
        <v>1438</v>
      </c>
      <c r="E422" s="63" t="s">
        <v>1439</v>
      </c>
      <c r="F422" s="64" t="s">
        <v>3483</v>
      </c>
      <c r="G422" s="67">
        <v>2.68E+16</v>
      </c>
      <c r="H422" s="67">
        <v>2.68E+16</v>
      </c>
      <c r="I422" s="65" t="s">
        <v>464</v>
      </c>
    </row>
    <row r="423" spans="1:9" ht="16.5">
      <c r="A423" s="66">
        <v>16</v>
      </c>
      <c r="B423" s="63" t="s">
        <v>3484</v>
      </c>
      <c r="C423" s="63" t="s">
        <v>3485</v>
      </c>
      <c r="D423" s="63" t="s">
        <v>1438</v>
      </c>
      <c r="E423" s="63" t="s">
        <v>1439</v>
      </c>
      <c r="F423" s="64" t="s">
        <v>3486</v>
      </c>
      <c r="G423" s="67">
        <v>1460000000000000</v>
      </c>
      <c r="H423" s="67">
        <v>1460000000000000</v>
      </c>
      <c r="I423" s="65" t="s">
        <v>464</v>
      </c>
    </row>
    <row r="424" spans="1:9" ht="16.5">
      <c r="A424" s="66">
        <v>17</v>
      </c>
      <c r="B424" s="63" t="s">
        <v>3487</v>
      </c>
      <c r="C424" s="63" t="s">
        <v>3488</v>
      </c>
      <c r="D424" s="63" t="s">
        <v>1438</v>
      </c>
      <c r="E424" s="63" t="s">
        <v>1439</v>
      </c>
      <c r="F424" s="64" t="s">
        <v>3489</v>
      </c>
      <c r="G424" s="67">
        <v>1960000000000000</v>
      </c>
      <c r="H424" s="67">
        <v>1960000000000000</v>
      </c>
      <c r="I424" s="65" t="s">
        <v>464</v>
      </c>
    </row>
    <row r="425" spans="1:9" ht="16.5">
      <c r="A425" s="66">
        <v>18</v>
      </c>
      <c r="B425" s="63" t="s">
        <v>3490</v>
      </c>
      <c r="C425" s="63" t="s">
        <v>3491</v>
      </c>
      <c r="D425" s="63" t="s">
        <v>1438</v>
      </c>
      <c r="E425" s="63" t="s">
        <v>1439</v>
      </c>
      <c r="F425" s="64" t="s">
        <v>3492</v>
      </c>
      <c r="G425" s="67">
        <v>1280000000000000</v>
      </c>
      <c r="H425" s="67">
        <v>1280000000000000</v>
      </c>
      <c r="I425" s="65" t="s">
        <v>464</v>
      </c>
    </row>
    <row r="426" spans="1:9" ht="16.5">
      <c r="A426" s="66">
        <v>19</v>
      </c>
      <c r="B426" s="63" t="s">
        <v>3493</v>
      </c>
      <c r="C426" s="63" t="s">
        <v>3494</v>
      </c>
      <c r="D426" s="63" t="s">
        <v>1438</v>
      </c>
      <c r="E426" s="63" t="s">
        <v>1439</v>
      </c>
      <c r="F426" s="64" t="s">
        <v>3495</v>
      </c>
      <c r="G426" s="67">
        <v>2380000000000000</v>
      </c>
      <c r="H426" s="67">
        <v>2380000000000000</v>
      </c>
      <c r="I426" s="65" t="s">
        <v>464</v>
      </c>
    </row>
    <row r="427" spans="1:9" ht="16.5">
      <c r="A427" s="66">
        <v>20</v>
      </c>
      <c r="B427" s="63" t="s">
        <v>3496</v>
      </c>
      <c r="C427" s="63" t="s">
        <v>3497</v>
      </c>
      <c r="D427" s="63" t="s">
        <v>1438</v>
      </c>
      <c r="E427" s="63" t="s">
        <v>1439</v>
      </c>
      <c r="F427" s="64" t="s">
        <v>3498</v>
      </c>
      <c r="G427" s="67">
        <v>1650000000000000</v>
      </c>
      <c r="H427" s="67">
        <v>1650000000000000</v>
      </c>
      <c r="I427" s="65" t="s">
        <v>464</v>
      </c>
    </row>
    <row r="428" spans="1:9" ht="16.5">
      <c r="A428" s="66">
        <v>21</v>
      </c>
      <c r="B428" s="63" t="s">
        <v>3499</v>
      </c>
      <c r="C428" s="63" t="s">
        <v>3500</v>
      </c>
      <c r="D428" s="63" t="s">
        <v>1438</v>
      </c>
      <c r="E428" s="63" t="s">
        <v>1439</v>
      </c>
      <c r="F428" s="64" t="s">
        <v>3501</v>
      </c>
      <c r="G428" s="67">
        <v>3.51E+16</v>
      </c>
      <c r="H428" s="67">
        <v>3.51E+16</v>
      </c>
      <c r="I428" s="65" t="s">
        <v>464</v>
      </c>
    </row>
    <row r="429" spans="1:9" ht="16.5">
      <c r="A429" s="66">
        <v>22</v>
      </c>
      <c r="B429" s="63" t="s">
        <v>3502</v>
      </c>
      <c r="C429" s="63" t="s">
        <v>3503</v>
      </c>
      <c r="D429" s="63" t="s">
        <v>1438</v>
      </c>
      <c r="E429" s="63" t="s">
        <v>1439</v>
      </c>
      <c r="F429" s="64" t="s">
        <v>3504</v>
      </c>
      <c r="G429" s="67">
        <v>1970000000000000</v>
      </c>
      <c r="H429" s="67">
        <v>1970000000000000</v>
      </c>
      <c r="I429" s="65" t="s">
        <v>464</v>
      </c>
    </row>
    <row r="430" spans="1:9" ht="16.5">
      <c r="A430" s="66">
        <v>24</v>
      </c>
      <c r="B430" s="63" t="s">
        <v>3505</v>
      </c>
      <c r="C430" s="63" t="s">
        <v>3506</v>
      </c>
      <c r="D430" s="63" t="s">
        <v>1438</v>
      </c>
      <c r="E430" s="63" t="s">
        <v>1439</v>
      </c>
      <c r="F430" s="64" t="s">
        <v>3507</v>
      </c>
      <c r="G430" s="67">
        <v>768000000000000</v>
      </c>
      <c r="H430" s="67">
        <v>768000000000000</v>
      </c>
      <c r="I430" s="65" t="s">
        <v>464</v>
      </c>
    </row>
    <row r="431" spans="1:9" ht="16.5">
      <c r="A431" s="66">
        <v>26</v>
      </c>
      <c r="B431" s="63" t="s">
        <v>3508</v>
      </c>
      <c r="C431" s="63" t="s">
        <v>3509</v>
      </c>
      <c r="D431" s="63" t="s">
        <v>1438</v>
      </c>
      <c r="E431" s="63" t="s">
        <v>1439</v>
      </c>
      <c r="F431" s="64" t="s">
        <v>3510</v>
      </c>
      <c r="G431" s="67">
        <v>1460000000000000</v>
      </c>
      <c r="H431" s="67">
        <v>1460000000000000</v>
      </c>
      <c r="I431" s="65" t="s">
        <v>464</v>
      </c>
    </row>
    <row r="432" spans="1:9" ht="16.5">
      <c r="A432" s="66">
        <v>27</v>
      </c>
      <c r="B432" s="63" t="s">
        <v>3511</v>
      </c>
      <c r="C432" s="63" t="s">
        <v>3512</v>
      </c>
      <c r="D432" s="63" t="s">
        <v>1438</v>
      </c>
      <c r="E432" s="63" t="s">
        <v>1439</v>
      </c>
      <c r="F432" s="64" t="s">
        <v>3513</v>
      </c>
      <c r="G432" s="67">
        <v>1440000000000000</v>
      </c>
      <c r="H432" s="67">
        <v>1440000000000000</v>
      </c>
      <c r="I432" s="65" t="s">
        <v>464</v>
      </c>
    </row>
    <row r="433" spans="1:9" ht="16.5">
      <c r="A433" s="66">
        <v>30</v>
      </c>
      <c r="B433" s="63" t="s">
        <v>3514</v>
      </c>
      <c r="C433" s="63" t="s">
        <v>3515</v>
      </c>
      <c r="D433" s="63" t="s">
        <v>1438</v>
      </c>
      <c r="E433" s="63" t="s">
        <v>1439</v>
      </c>
      <c r="F433" s="64" t="s">
        <v>3516</v>
      </c>
      <c r="G433" s="67">
        <v>3830000000000000</v>
      </c>
      <c r="H433" s="67">
        <v>3830000000000000</v>
      </c>
      <c r="I433" s="65" t="s">
        <v>464</v>
      </c>
    </row>
    <row r="434" spans="1:9" ht="16.5">
      <c r="A434" s="66">
        <v>31</v>
      </c>
      <c r="B434" s="63" t="s">
        <v>3517</v>
      </c>
      <c r="C434" s="63" t="s">
        <v>3518</v>
      </c>
      <c r="D434" s="63" t="s">
        <v>1438</v>
      </c>
      <c r="E434" s="63" t="s">
        <v>1439</v>
      </c>
      <c r="F434" s="64" t="s">
        <v>3519</v>
      </c>
      <c r="G434" s="67">
        <v>1970000000000000</v>
      </c>
      <c r="H434" s="67">
        <v>1970000000000000</v>
      </c>
      <c r="I434" s="65" t="s">
        <v>464</v>
      </c>
    </row>
    <row r="435" spans="1:9" ht="16.5">
      <c r="A435" s="66">
        <v>37</v>
      </c>
      <c r="B435" s="63" t="s">
        <v>3520</v>
      </c>
      <c r="C435" s="63" t="s">
        <v>3521</v>
      </c>
      <c r="D435" s="63" t="s">
        <v>1438</v>
      </c>
      <c r="E435" s="63" t="s">
        <v>1439</v>
      </c>
      <c r="F435" s="64" t="s">
        <v>3522</v>
      </c>
      <c r="G435" s="67">
        <v>2970000000000000</v>
      </c>
      <c r="H435" s="67">
        <v>2970000000000000</v>
      </c>
      <c r="I435" s="65" t="s">
        <v>464</v>
      </c>
    </row>
    <row r="436" spans="1:9" ht="16.5">
      <c r="A436" s="66">
        <v>44</v>
      </c>
      <c r="B436" s="63" t="s">
        <v>3523</v>
      </c>
      <c r="C436" s="63" t="s">
        <v>3524</v>
      </c>
      <c r="D436" s="63" t="s">
        <v>1438</v>
      </c>
      <c r="E436" s="63" t="s">
        <v>1439</v>
      </c>
      <c r="F436" s="64" t="s">
        <v>3525</v>
      </c>
      <c r="G436" s="67">
        <v>919000000000000</v>
      </c>
      <c r="H436" s="67">
        <v>919000000000000</v>
      </c>
      <c r="I436" s="65" t="s">
        <v>464</v>
      </c>
    </row>
    <row r="437" spans="1:9" ht="16.5">
      <c r="A437" s="66">
        <v>45</v>
      </c>
      <c r="B437" s="63" t="s">
        <v>3526</v>
      </c>
      <c r="C437" s="63" t="s">
        <v>3527</v>
      </c>
      <c r="D437" s="63" t="s">
        <v>1438</v>
      </c>
      <c r="E437" s="63" t="s">
        <v>1439</v>
      </c>
      <c r="F437" s="64" t="s">
        <v>3528</v>
      </c>
      <c r="G437" s="67">
        <v>910000000000000</v>
      </c>
      <c r="H437" s="67">
        <v>910000000000000</v>
      </c>
      <c r="I437" s="65" t="s">
        <v>464</v>
      </c>
    </row>
    <row r="438" spans="1:9" ht="16.5">
      <c r="A438" s="66">
        <v>47</v>
      </c>
      <c r="B438" s="63" t="s">
        <v>3529</v>
      </c>
      <c r="C438" s="63" t="s">
        <v>3530</v>
      </c>
      <c r="D438" s="63" t="s">
        <v>1438</v>
      </c>
      <c r="E438" s="63" t="s">
        <v>1439</v>
      </c>
      <c r="F438" s="64" t="s">
        <v>3531</v>
      </c>
      <c r="G438" s="67">
        <v>927000000000000</v>
      </c>
      <c r="H438" s="67">
        <v>927000000000000</v>
      </c>
      <c r="I438" s="65" t="s">
        <v>464</v>
      </c>
    </row>
    <row r="439" spans="1:9" ht="16.5">
      <c r="A439" s="66">
        <v>53</v>
      </c>
      <c r="B439" s="63" t="s">
        <v>3532</v>
      </c>
      <c r="C439" s="63" t="s">
        <v>3533</v>
      </c>
      <c r="D439" s="63" t="s">
        <v>1438</v>
      </c>
      <c r="E439" s="63" t="s">
        <v>1439</v>
      </c>
      <c r="F439" s="64" t="s">
        <v>3534</v>
      </c>
      <c r="G439" s="67">
        <v>1230000000000000</v>
      </c>
      <c r="H439" s="67">
        <v>1230000000000000</v>
      </c>
      <c r="I439" s="65" t="s">
        <v>464</v>
      </c>
    </row>
    <row r="440" spans="1:9" ht="16.5">
      <c r="A440" s="66">
        <v>61</v>
      </c>
      <c r="B440" s="63" t="s">
        <v>3535</v>
      </c>
      <c r="C440" s="63" t="s">
        <v>3536</v>
      </c>
      <c r="D440" s="63" t="s">
        <v>1438</v>
      </c>
      <c r="E440" s="63" t="s">
        <v>1439</v>
      </c>
      <c r="F440" s="64" t="s">
        <v>3537</v>
      </c>
      <c r="G440" s="67">
        <v>900000000000000</v>
      </c>
      <c r="H440" s="67">
        <v>900000000000000</v>
      </c>
      <c r="I440" s="65" t="s">
        <v>464</v>
      </c>
    </row>
    <row r="441" spans="1:9" ht="16.5">
      <c r="A441" s="66">
        <v>63</v>
      </c>
      <c r="B441" s="63" t="s">
        <v>3538</v>
      </c>
      <c r="C441" s="63" t="s">
        <v>3539</v>
      </c>
      <c r="D441" s="63" t="s">
        <v>1438</v>
      </c>
      <c r="E441" s="63" t="s">
        <v>1439</v>
      </c>
      <c r="F441" s="64" t="s">
        <v>3540</v>
      </c>
      <c r="G441" s="67">
        <v>2270000000000000</v>
      </c>
      <c r="H441" s="67">
        <v>2270000000000000</v>
      </c>
      <c r="I441" s="65" t="s">
        <v>464</v>
      </c>
    </row>
    <row r="442" spans="1:9" ht="16.5">
      <c r="A442" s="66">
        <v>65</v>
      </c>
      <c r="B442" s="63" t="s">
        <v>3541</v>
      </c>
      <c r="C442" s="63" t="s">
        <v>3542</v>
      </c>
      <c r="D442" s="63" t="s">
        <v>1438</v>
      </c>
      <c r="E442" s="63" t="s">
        <v>1439</v>
      </c>
      <c r="F442" s="64" t="s">
        <v>3543</v>
      </c>
      <c r="G442" s="67">
        <v>4650000000000000</v>
      </c>
      <c r="H442" s="67">
        <v>4650000000000000</v>
      </c>
      <c r="I442" s="65" t="s">
        <v>464</v>
      </c>
    </row>
    <row r="443" spans="1:9" ht="16.5">
      <c r="A443" s="66">
        <v>0</v>
      </c>
      <c r="B443" s="63" t="s">
        <v>3544</v>
      </c>
      <c r="C443" s="63" t="s">
        <v>3545</v>
      </c>
      <c r="D443" s="63" t="s">
        <v>1474</v>
      </c>
      <c r="E443" s="63" t="s">
        <v>1475</v>
      </c>
      <c r="F443" s="64" t="s">
        <v>3546</v>
      </c>
      <c r="G443" s="67">
        <v>917000000000000</v>
      </c>
      <c r="H443" s="67">
        <v>917000000000000</v>
      </c>
      <c r="I443" s="65" t="s">
        <v>464</v>
      </c>
    </row>
    <row r="444" spans="1:9" ht="16.5">
      <c r="A444" s="66">
        <v>1</v>
      </c>
      <c r="B444" s="63" t="s">
        <v>3547</v>
      </c>
      <c r="C444" s="63" t="s">
        <v>3548</v>
      </c>
      <c r="D444" s="63" t="s">
        <v>1474</v>
      </c>
      <c r="E444" s="63" t="s">
        <v>1475</v>
      </c>
      <c r="F444" s="64" t="s">
        <v>3549</v>
      </c>
      <c r="G444" s="67">
        <v>2430000000000000</v>
      </c>
      <c r="H444" s="67">
        <v>2430000000000000</v>
      </c>
      <c r="I444" s="65" t="s">
        <v>464</v>
      </c>
    </row>
    <row r="445" spans="1:9" ht="16.5">
      <c r="A445" s="66">
        <v>2</v>
      </c>
      <c r="B445" s="63" t="s">
        <v>3550</v>
      </c>
      <c r="C445" s="63" t="s">
        <v>3548</v>
      </c>
      <c r="D445" s="63" t="s">
        <v>1474</v>
      </c>
      <c r="E445" s="63" t="s">
        <v>1475</v>
      </c>
      <c r="F445" s="64" t="s">
        <v>3551</v>
      </c>
      <c r="G445" s="67">
        <v>1440000000000000</v>
      </c>
      <c r="H445" s="67">
        <v>1440000000000000</v>
      </c>
      <c r="I445" s="65" t="s">
        <v>464</v>
      </c>
    </row>
    <row r="446" spans="1:9" ht="16.5">
      <c r="A446" s="66">
        <v>3</v>
      </c>
      <c r="B446" s="63" t="s">
        <v>3552</v>
      </c>
      <c r="C446" s="63" t="s">
        <v>3553</v>
      </c>
      <c r="D446" s="63" t="s">
        <v>1474</v>
      </c>
      <c r="E446" s="63" t="s">
        <v>1475</v>
      </c>
      <c r="F446" s="64" t="s">
        <v>3554</v>
      </c>
      <c r="G446" s="67">
        <v>844000000000000</v>
      </c>
      <c r="H446" s="67">
        <v>844000000000000</v>
      </c>
      <c r="I446" s="65" t="s">
        <v>464</v>
      </c>
    </row>
    <row r="447" spans="1:9" ht="16.5">
      <c r="A447" s="66">
        <v>4</v>
      </c>
      <c r="B447" s="63" t="s">
        <v>3555</v>
      </c>
      <c r="C447" s="63" t="s">
        <v>3556</v>
      </c>
      <c r="D447" s="63" t="s">
        <v>1474</v>
      </c>
      <c r="E447" s="63" t="s">
        <v>1475</v>
      </c>
      <c r="F447" s="64" t="s">
        <v>3557</v>
      </c>
      <c r="G447" s="67">
        <v>1960000000000000</v>
      </c>
      <c r="H447" s="67">
        <v>1960000000000000</v>
      </c>
      <c r="I447" s="65" t="s">
        <v>464</v>
      </c>
    </row>
    <row r="448" spans="1:9" ht="16.5">
      <c r="A448" s="66">
        <v>5</v>
      </c>
      <c r="B448" s="63" t="s">
        <v>3558</v>
      </c>
      <c r="C448" s="63" t="s">
        <v>3559</v>
      </c>
      <c r="D448" s="63" t="s">
        <v>1474</v>
      </c>
      <c r="E448" s="63" t="s">
        <v>1475</v>
      </c>
      <c r="F448" s="64" t="s">
        <v>3560</v>
      </c>
      <c r="G448" s="67">
        <v>867000000000000</v>
      </c>
      <c r="H448" s="67">
        <v>867000000000000</v>
      </c>
      <c r="I448" s="65" t="s">
        <v>464</v>
      </c>
    </row>
    <row r="449" spans="1:9" ht="16.5">
      <c r="A449" s="66">
        <v>6</v>
      </c>
      <c r="B449" s="63" t="s">
        <v>3561</v>
      </c>
      <c r="C449" s="63" t="s">
        <v>3562</v>
      </c>
      <c r="D449" s="63" t="s">
        <v>1474</v>
      </c>
      <c r="E449" s="63" t="s">
        <v>1475</v>
      </c>
      <c r="F449" s="64" t="s">
        <v>3563</v>
      </c>
      <c r="G449" s="67">
        <v>918000000000000</v>
      </c>
      <c r="H449" s="67">
        <v>918000000000000</v>
      </c>
      <c r="I449" s="65" t="s">
        <v>464</v>
      </c>
    </row>
    <row r="450" spans="1:9" ht="16.5">
      <c r="A450" s="66">
        <v>7</v>
      </c>
      <c r="B450" s="63" t="s">
        <v>3564</v>
      </c>
      <c r="C450" s="63" t="s">
        <v>3565</v>
      </c>
      <c r="D450" s="63" t="s">
        <v>1474</v>
      </c>
      <c r="E450" s="63" t="s">
        <v>1475</v>
      </c>
      <c r="F450" s="64" t="s">
        <v>3566</v>
      </c>
      <c r="G450" s="67">
        <v>1290000000000000</v>
      </c>
      <c r="H450" s="67">
        <v>1290000000000000</v>
      </c>
      <c r="I450" s="65" t="s">
        <v>464</v>
      </c>
    </row>
    <row r="451" spans="1:9" ht="16.5">
      <c r="A451" s="66">
        <v>8</v>
      </c>
      <c r="B451" s="63" t="s">
        <v>3567</v>
      </c>
      <c r="C451" s="63" t="s">
        <v>3568</v>
      </c>
      <c r="D451" s="63" t="s">
        <v>1474</v>
      </c>
      <c r="E451" s="63" t="s">
        <v>1475</v>
      </c>
      <c r="F451" s="64" t="s">
        <v>3569</v>
      </c>
      <c r="G451" s="67">
        <v>2850000000000000</v>
      </c>
      <c r="H451" s="67">
        <v>2850000000000000</v>
      </c>
      <c r="I451" s="65" t="s">
        <v>464</v>
      </c>
    </row>
    <row r="452" spans="1:9" ht="16.5">
      <c r="A452" s="66">
        <v>9</v>
      </c>
      <c r="B452" s="63" t="s">
        <v>3570</v>
      </c>
      <c r="C452" s="63" t="s">
        <v>3571</v>
      </c>
      <c r="D452" s="63" t="s">
        <v>1474</v>
      </c>
      <c r="E452" s="63" t="s">
        <v>1475</v>
      </c>
      <c r="F452" s="64" t="s">
        <v>3572</v>
      </c>
      <c r="G452" s="67">
        <v>4340000000000000</v>
      </c>
      <c r="H452" s="67">
        <v>4340000000000000</v>
      </c>
      <c r="I452" s="65" t="s">
        <v>464</v>
      </c>
    </row>
    <row r="453" spans="1:9" ht="16.5">
      <c r="A453" s="66">
        <v>10</v>
      </c>
      <c r="B453" s="63" t="s">
        <v>3573</v>
      </c>
      <c r="C453" s="63" t="s">
        <v>3574</v>
      </c>
      <c r="D453" s="63" t="s">
        <v>1474</v>
      </c>
      <c r="E453" s="63" t="s">
        <v>1475</v>
      </c>
      <c r="F453" s="64" t="s">
        <v>3575</v>
      </c>
      <c r="G453" s="67">
        <v>1400000000000000</v>
      </c>
      <c r="H453" s="67">
        <v>1400000000000000</v>
      </c>
      <c r="I453" s="65" t="s">
        <v>464</v>
      </c>
    </row>
    <row r="454" spans="1:9" ht="16.5">
      <c r="A454" s="66">
        <v>11</v>
      </c>
      <c r="B454" s="63" t="s">
        <v>3576</v>
      </c>
      <c r="C454" s="63" t="s">
        <v>3577</v>
      </c>
      <c r="D454" s="63" t="s">
        <v>1474</v>
      </c>
      <c r="E454" s="63" t="s">
        <v>1475</v>
      </c>
      <c r="F454" s="64" t="s">
        <v>3578</v>
      </c>
      <c r="G454" s="67">
        <v>1110000000000000</v>
      </c>
      <c r="H454" s="67">
        <v>1110000000000000</v>
      </c>
      <c r="I454" s="65" t="s">
        <v>464</v>
      </c>
    </row>
    <row r="455" spans="1:9" ht="16.5">
      <c r="A455" s="66">
        <v>12</v>
      </c>
      <c r="B455" s="63" t="s">
        <v>3579</v>
      </c>
      <c r="C455" s="63" t="s">
        <v>3580</v>
      </c>
      <c r="D455" s="63" t="s">
        <v>1474</v>
      </c>
      <c r="E455" s="63" t="s">
        <v>1475</v>
      </c>
      <c r="F455" s="64" t="s">
        <v>3581</v>
      </c>
      <c r="G455" s="67">
        <v>3810000000000000</v>
      </c>
      <c r="H455" s="67">
        <v>3810000000000000</v>
      </c>
      <c r="I455" s="65" t="s">
        <v>464</v>
      </c>
    </row>
    <row r="456" spans="1:9" ht="16.5">
      <c r="A456" s="66">
        <v>13</v>
      </c>
      <c r="B456" s="63" t="s">
        <v>3582</v>
      </c>
      <c r="C456" s="63" t="s">
        <v>3583</v>
      </c>
      <c r="D456" s="63" t="s">
        <v>1474</v>
      </c>
      <c r="E456" s="63" t="s">
        <v>1475</v>
      </c>
      <c r="F456" s="64" t="s">
        <v>3584</v>
      </c>
      <c r="G456" s="67">
        <v>895000000000000</v>
      </c>
      <c r="H456" s="67">
        <v>895000000000000</v>
      </c>
      <c r="I456" s="65" t="s">
        <v>464</v>
      </c>
    </row>
    <row r="457" spans="1:9" ht="16.5">
      <c r="A457" s="66">
        <v>14</v>
      </c>
      <c r="B457" s="63" t="s">
        <v>3585</v>
      </c>
      <c r="C457" s="63" t="s">
        <v>3586</v>
      </c>
      <c r="D457" s="63" t="s">
        <v>1474</v>
      </c>
      <c r="E457" s="63" t="s">
        <v>1475</v>
      </c>
      <c r="F457" s="64" t="s">
        <v>3587</v>
      </c>
      <c r="G457" s="67">
        <v>1410000000000000</v>
      </c>
      <c r="H457" s="67">
        <v>1410000000000000</v>
      </c>
      <c r="I457" s="65" t="s">
        <v>464</v>
      </c>
    </row>
    <row r="458" spans="1:9" ht="16.5">
      <c r="A458" s="66">
        <v>15</v>
      </c>
      <c r="B458" s="63" t="s">
        <v>3588</v>
      </c>
      <c r="C458" s="63" t="s">
        <v>3589</v>
      </c>
      <c r="D458" s="63" t="s">
        <v>1474</v>
      </c>
      <c r="E458" s="63" t="s">
        <v>1475</v>
      </c>
      <c r="F458" s="64" t="s">
        <v>3590</v>
      </c>
      <c r="G458" s="67">
        <v>1830000000000000</v>
      </c>
      <c r="H458" s="67">
        <v>1830000000000000</v>
      </c>
      <c r="I458" s="65" t="s">
        <v>464</v>
      </c>
    </row>
    <row r="459" spans="1:9" ht="16.5">
      <c r="A459" s="66">
        <v>16</v>
      </c>
      <c r="B459" s="63" t="s">
        <v>3591</v>
      </c>
      <c r="C459" s="63" t="s">
        <v>3592</v>
      </c>
      <c r="D459" s="63" t="s">
        <v>1474</v>
      </c>
      <c r="E459" s="63" t="s">
        <v>1475</v>
      </c>
      <c r="F459" s="64" t="s">
        <v>3593</v>
      </c>
      <c r="G459" s="67">
        <v>1420000000000000</v>
      </c>
      <c r="H459" s="67">
        <v>1420000000000000</v>
      </c>
      <c r="I459" s="65" t="s">
        <v>464</v>
      </c>
    </row>
    <row r="460" spans="1:9" ht="16.5">
      <c r="A460" s="66">
        <v>17</v>
      </c>
      <c r="B460" s="63" t="s">
        <v>3594</v>
      </c>
      <c r="C460" s="63" t="s">
        <v>3595</v>
      </c>
      <c r="D460" s="63" t="s">
        <v>1474</v>
      </c>
      <c r="E460" s="63" t="s">
        <v>1475</v>
      </c>
      <c r="F460" s="64" t="s">
        <v>3596</v>
      </c>
      <c r="G460" s="67">
        <v>1240000000000000</v>
      </c>
      <c r="H460" s="67">
        <v>1240000000000000</v>
      </c>
      <c r="I460" s="65" t="s">
        <v>464</v>
      </c>
    </row>
    <row r="461" spans="1:9" ht="16.5">
      <c r="A461" s="66">
        <v>18</v>
      </c>
      <c r="B461" s="63" t="s">
        <v>3597</v>
      </c>
      <c r="C461" s="63" t="s">
        <v>3598</v>
      </c>
      <c r="D461" s="63" t="s">
        <v>1474</v>
      </c>
      <c r="E461" s="63" t="s">
        <v>1475</v>
      </c>
      <c r="F461" s="64" t="s">
        <v>3599</v>
      </c>
      <c r="G461" s="67">
        <v>1740000000000000</v>
      </c>
      <c r="H461" s="67">
        <v>1740000000000000</v>
      </c>
      <c r="I461" s="65" t="s">
        <v>464</v>
      </c>
    </row>
    <row r="462" spans="1:9" ht="16.5">
      <c r="A462" s="66">
        <v>19</v>
      </c>
      <c r="B462" s="63" t="s">
        <v>3600</v>
      </c>
      <c r="C462" s="63" t="s">
        <v>3601</v>
      </c>
      <c r="D462" s="63" t="s">
        <v>1474</v>
      </c>
      <c r="E462" s="63" t="s">
        <v>1475</v>
      </c>
      <c r="F462" s="64" t="s">
        <v>3602</v>
      </c>
      <c r="G462" s="67">
        <v>1640000000000000</v>
      </c>
      <c r="H462" s="67">
        <v>1640000000000000</v>
      </c>
      <c r="I462" s="65" t="s">
        <v>464</v>
      </c>
    </row>
    <row r="463" spans="1:9" ht="16.5">
      <c r="A463" s="66">
        <v>20</v>
      </c>
      <c r="B463" s="63" t="s">
        <v>3603</v>
      </c>
      <c r="C463" s="63" t="s">
        <v>3604</v>
      </c>
      <c r="D463" s="63" t="s">
        <v>1474</v>
      </c>
      <c r="E463" s="63" t="s">
        <v>1475</v>
      </c>
      <c r="F463" s="64" t="s">
        <v>3605</v>
      </c>
      <c r="G463" s="67">
        <v>2020000000000000</v>
      </c>
      <c r="H463" s="67">
        <v>2020000000000000</v>
      </c>
      <c r="I463" s="65" t="s">
        <v>464</v>
      </c>
    </row>
    <row r="464" spans="1:9" ht="16.5">
      <c r="A464" s="66">
        <v>21</v>
      </c>
      <c r="B464" s="63" t="s">
        <v>3606</v>
      </c>
      <c r="C464" s="63" t="s">
        <v>3607</v>
      </c>
      <c r="D464" s="63" t="s">
        <v>1474</v>
      </c>
      <c r="E464" s="63" t="s">
        <v>1475</v>
      </c>
      <c r="F464" s="64" t="s">
        <v>3608</v>
      </c>
      <c r="G464" s="67">
        <v>900000000000000</v>
      </c>
      <c r="H464" s="67">
        <v>900000000000000</v>
      </c>
      <c r="I464" s="65" t="s">
        <v>464</v>
      </c>
    </row>
    <row r="465" spans="1:9" ht="16.5">
      <c r="A465" s="66">
        <v>22</v>
      </c>
      <c r="B465" s="63" t="s">
        <v>3609</v>
      </c>
      <c r="C465" s="63" t="s">
        <v>3610</v>
      </c>
      <c r="D465" s="63" t="s">
        <v>1474</v>
      </c>
      <c r="E465" s="63" t="s">
        <v>1475</v>
      </c>
      <c r="F465" s="64" t="s">
        <v>3611</v>
      </c>
      <c r="G465" s="67">
        <v>1580000000000000</v>
      </c>
      <c r="H465" s="67">
        <v>1580000000000000</v>
      </c>
      <c r="I465" s="65" t="s">
        <v>464</v>
      </c>
    </row>
    <row r="466" spans="1:9" ht="16.5">
      <c r="A466" s="66">
        <v>23</v>
      </c>
      <c r="B466" s="63" t="s">
        <v>3612</v>
      </c>
      <c r="C466" s="63" t="s">
        <v>3613</v>
      </c>
      <c r="D466" s="63" t="s">
        <v>1474</v>
      </c>
      <c r="E466" s="63" t="s">
        <v>1475</v>
      </c>
      <c r="F466" s="64" t="s">
        <v>3614</v>
      </c>
      <c r="G466" s="67">
        <v>910000000000000</v>
      </c>
      <c r="H466" s="67">
        <v>910000000000000</v>
      </c>
      <c r="I466" s="65" t="s">
        <v>464</v>
      </c>
    </row>
    <row r="467" spans="1:9" ht="16.5">
      <c r="A467" s="66">
        <v>24</v>
      </c>
      <c r="B467" s="63" t="s">
        <v>3615</v>
      </c>
      <c r="C467" s="63" t="s">
        <v>3616</v>
      </c>
      <c r="D467" s="63" t="s">
        <v>1474</v>
      </c>
      <c r="E467" s="63" t="s">
        <v>1475</v>
      </c>
      <c r="F467" s="64" t="s">
        <v>3617</v>
      </c>
      <c r="G467" s="67">
        <v>1530000000000000</v>
      </c>
      <c r="H467" s="67">
        <v>1530000000000000</v>
      </c>
      <c r="I467" s="65" t="s">
        <v>464</v>
      </c>
    </row>
    <row r="468" spans="1:9" ht="16.5">
      <c r="A468" s="66">
        <v>25</v>
      </c>
      <c r="B468" s="63" t="s">
        <v>3618</v>
      </c>
      <c r="C468" s="63" t="s">
        <v>3619</v>
      </c>
      <c r="D468" s="63" t="s">
        <v>1474</v>
      </c>
      <c r="E468" s="63" t="s">
        <v>1475</v>
      </c>
      <c r="F468" s="64" t="s">
        <v>3620</v>
      </c>
      <c r="G468" s="67">
        <v>3370000000000000</v>
      </c>
      <c r="H468" s="67">
        <v>3370000000000000</v>
      </c>
      <c r="I468" s="65" t="s">
        <v>464</v>
      </c>
    </row>
    <row r="469" spans="1:9" ht="16.5">
      <c r="A469" s="66">
        <v>26</v>
      </c>
      <c r="B469" s="63" t="s">
        <v>3621</v>
      </c>
      <c r="C469" s="63" t="s">
        <v>3622</v>
      </c>
      <c r="D469" s="63" t="s">
        <v>1474</v>
      </c>
      <c r="E469" s="63" t="s">
        <v>1475</v>
      </c>
      <c r="F469" s="64" t="s">
        <v>3623</v>
      </c>
      <c r="G469" s="67">
        <v>2130000000000000</v>
      </c>
      <c r="H469" s="67">
        <v>2130000000000000</v>
      </c>
      <c r="I469" s="65" t="s">
        <v>464</v>
      </c>
    </row>
    <row r="470" spans="1:9" ht="16.5">
      <c r="A470" s="66">
        <v>27</v>
      </c>
      <c r="B470" s="63" t="s">
        <v>3624</v>
      </c>
      <c r="C470" s="63" t="s">
        <v>3625</v>
      </c>
      <c r="D470" s="63" t="s">
        <v>1474</v>
      </c>
      <c r="E470" s="63" t="s">
        <v>1475</v>
      </c>
      <c r="F470" s="64" t="s">
        <v>3626</v>
      </c>
      <c r="G470" s="67">
        <v>2100000000000000</v>
      </c>
      <c r="H470" s="67">
        <v>2100000000000000</v>
      </c>
      <c r="I470" s="65" t="s">
        <v>464</v>
      </c>
    </row>
    <row r="471" spans="1:9" ht="16.5">
      <c r="A471" s="66">
        <v>28</v>
      </c>
      <c r="B471" s="63" t="s">
        <v>3627</v>
      </c>
      <c r="C471" s="63" t="s">
        <v>3628</v>
      </c>
      <c r="D471" s="63" t="s">
        <v>1474</v>
      </c>
      <c r="E471" s="63" t="s">
        <v>1475</v>
      </c>
      <c r="F471" s="64" t="s">
        <v>3629</v>
      </c>
      <c r="G471" s="67">
        <v>1660000000000000</v>
      </c>
      <c r="H471" s="67">
        <v>1660000000000000</v>
      </c>
      <c r="I471" s="65" t="s">
        <v>464</v>
      </c>
    </row>
    <row r="472" spans="1:9" ht="16.5">
      <c r="A472" s="66">
        <v>29</v>
      </c>
      <c r="B472" s="63" t="s">
        <v>3630</v>
      </c>
      <c r="C472" s="63" t="s">
        <v>3631</v>
      </c>
      <c r="D472" s="63" t="s">
        <v>1474</v>
      </c>
      <c r="E472" s="63" t="s">
        <v>1475</v>
      </c>
      <c r="F472" s="64" t="s">
        <v>3632</v>
      </c>
      <c r="G472" s="67">
        <v>1650000000000000</v>
      </c>
      <c r="H472" s="67">
        <v>1650000000000000</v>
      </c>
      <c r="I472" s="65" t="s">
        <v>464</v>
      </c>
    </row>
    <row r="473" spans="1:9" ht="16.5">
      <c r="A473" s="66">
        <v>30</v>
      </c>
      <c r="B473" s="63" t="s">
        <v>3633</v>
      </c>
      <c r="C473" s="63" t="s">
        <v>3634</v>
      </c>
      <c r="D473" s="63" t="s">
        <v>1474</v>
      </c>
      <c r="E473" s="63" t="s">
        <v>1475</v>
      </c>
      <c r="F473" s="64" t="s">
        <v>3635</v>
      </c>
      <c r="G473" s="67">
        <v>945000000000000</v>
      </c>
      <c r="H473" s="67">
        <v>945000000000000</v>
      </c>
      <c r="I473" s="65" t="s">
        <v>464</v>
      </c>
    </row>
    <row r="474" spans="1:9" ht="16.5">
      <c r="A474" s="66">
        <v>31</v>
      </c>
      <c r="B474" s="63" t="s">
        <v>3636</v>
      </c>
      <c r="C474" s="63" t="s">
        <v>3637</v>
      </c>
      <c r="D474" s="63" t="s">
        <v>1474</v>
      </c>
      <c r="E474" s="63" t="s">
        <v>1475</v>
      </c>
      <c r="F474" s="64" t="s">
        <v>3638</v>
      </c>
      <c r="G474" s="67">
        <v>1220000000000000</v>
      </c>
      <c r="H474" s="67">
        <v>1220000000000000</v>
      </c>
      <c r="I474" s="65" t="s">
        <v>464</v>
      </c>
    </row>
    <row r="475" spans="1:9" ht="16.5">
      <c r="A475" s="66">
        <v>32</v>
      </c>
      <c r="B475" s="63" t="s">
        <v>3639</v>
      </c>
      <c r="C475" s="63" t="s">
        <v>3640</v>
      </c>
      <c r="D475" s="63" t="s">
        <v>1474</v>
      </c>
      <c r="E475" s="63" t="s">
        <v>1475</v>
      </c>
      <c r="F475" s="64" t="s">
        <v>3641</v>
      </c>
      <c r="G475" s="67">
        <v>898000000000000</v>
      </c>
      <c r="H475" s="67">
        <v>898000000000000</v>
      </c>
      <c r="I475" s="65" t="s">
        <v>464</v>
      </c>
    </row>
    <row r="476" spans="1:9" ht="16.5">
      <c r="A476" s="66">
        <v>33</v>
      </c>
      <c r="B476" s="63" t="s">
        <v>3642</v>
      </c>
      <c r="C476" s="63" t="s">
        <v>3643</v>
      </c>
      <c r="D476" s="63" t="s">
        <v>1474</v>
      </c>
      <c r="E476" s="63" t="s">
        <v>1475</v>
      </c>
      <c r="F476" s="64" t="s">
        <v>3644</v>
      </c>
      <c r="G476" s="67">
        <v>954000000000000</v>
      </c>
      <c r="H476" s="67">
        <v>954000000000000</v>
      </c>
      <c r="I476" s="65" t="s">
        <v>464</v>
      </c>
    </row>
    <row r="477" spans="1:9" ht="16.5">
      <c r="A477" s="66">
        <v>34</v>
      </c>
      <c r="B477" s="63" t="s">
        <v>3645</v>
      </c>
      <c r="C477" s="63" t="s">
        <v>3646</v>
      </c>
      <c r="D477" s="63" t="s">
        <v>1474</v>
      </c>
      <c r="E477" s="63" t="s">
        <v>1475</v>
      </c>
      <c r="F477" s="64" t="s">
        <v>3647</v>
      </c>
      <c r="G477" s="67">
        <v>935000000000000</v>
      </c>
      <c r="H477" s="67">
        <v>935000000000000</v>
      </c>
      <c r="I477" s="65" t="s">
        <v>464</v>
      </c>
    </row>
    <row r="478" spans="1:9" ht="16.5">
      <c r="A478" s="66">
        <v>35</v>
      </c>
      <c r="B478" s="63" t="s">
        <v>3648</v>
      </c>
      <c r="C478" s="63" t="s">
        <v>3649</v>
      </c>
      <c r="D478" s="63" t="s">
        <v>1474</v>
      </c>
      <c r="E478" s="63" t="s">
        <v>1475</v>
      </c>
      <c r="F478" s="64" t="s">
        <v>3650</v>
      </c>
      <c r="G478" s="67">
        <v>943000000000000</v>
      </c>
      <c r="H478" s="67">
        <v>943000000000000</v>
      </c>
      <c r="I478" s="65" t="s">
        <v>464</v>
      </c>
    </row>
    <row r="479" spans="1:9" ht="16.5">
      <c r="A479" s="66">
        <v>36</v>
      </c>
      <c r="B479" s="63" t="s">
        <v>3651</v>
      </c>
      <c r="C479" s="63" t="s">
        <v>3652</v>
      </c>
      <c r="D479" s="63" t="s">
        <v>1474</v>
      </c>
      <c r="E479" s="63" t="s">
        <v>1475</v>
      </c>
      <c r="F479" s="64" t="s">
        <v>3653</v>
      </c>
      <c r="G479" s="67">
        <v>4440000000000000</v>
      </c>
      <c r="H479" s="67">
        <v>4440000000000000</v>
      </c>
      <c r="I479" s="65" t="s">
        <v>464</v>
      </c>
    </row>
    <row r="480" spans="1:9" ht="16.5">
      <c r="A480" s="66">
        <v>37</v>
      </c>
      <c r="B480" s="63" t="s">
        <v>3654</v>
      </c>
      <c r="C480" s="63" t="s">
        <v>3655</v>
      </c>
      <c r="D480" s="63" t="s">
        <v>1474</v>
      </c>
      <c r="E480" s="63" t="s">
        <v>1475</v>
      </c>
      <c r="F480" s="64" t="s">
        <v>3656</v>
      </c>
      <c r="G480" s="67">
        <v>910000000000000</v>
      </c>
      <c r="H480" s="67">
        <v>910000000000000</v>
      </c>
      <c r="I480" s="65" t="s">
        <v>464</v>
      </c>
    </row>
    <row r="481" spans="1:9" ht="16.5">
      <c r="A481" s="66">
        <v>38</v>
      </c>
      <c r="B481" s="63" t="s">
        <v>3657</v>
      </c>
      <c r="C481" s="63" t="s">
        <v>3658</v>
      </c>
      <c r="D481" s="63" t="s">
        <v>1474</v>
      </c>
      <c r="E481" s="63" t="s">
        <v>1475</v>
      </c>
      <c r="F481" s="64" t="s">
        <v>3659</v>
      </c>
      <c r="G481" s="67">
        <v>1170000000000000</v>
      </c>
      <c r="H481" s="67">
        <v>1170000000000000</v>
      </c>
      <c r="I481" s="65" t="s">
        <v>464</v>
      </c>
    </row>
    <row r="482" spans="1:9" ht="16.5">
      <c r="A482" s="66">
        <v>39</v>
      </c>
      <c r="B482" s="63" t="s">
        <v>3660</v>
      </c>
      <c r="C482" s="63" t="s">
        <v>3661</v>
      </c>
      <c r="D482" s="63" t="s">
        <v>1474</v>
      </c>
      <c r="E482" s="63" t="s">
        <v>1475</v>
      </c>
      <c r="F482" s="64" t="s">
        <v>3662</v>
      </c>
      <c r="G482" s="67">
        <v>1810000000000000</v>
      </c>
      <c r="H482" s="67">
        <v>1810000000000000</v>
      </c>
      <c r="I482" s="65" t="s">
        <v>464</v>
      </c>
    </row>
    <row r="483" spans="1:9" ht="16.5">
      <c r="A483" s="66">
        <v>40</v>
      </c>
      <c r="B483" s="63" t="s">
        <v>3663</v>
      </c>
      <c r="C483" s="63" t="s">
        <v>3664</v>
      </c>
      <c r="D483" s="63" t="s">
        <v>1474</v>
      </c>
      <c r="E483" s="63" t="s">
        <v>1475</v>
      </c>
      <c r="F483" s="64" t="s">
        <v>3665</v>
      </c>
      <c r="G483" s="67">
        <v>931000000000000</v>
      </c>
      <c r="H483" s="67">
        <v>931000000000000</v>
      </c>
      <c r="I483" s="65" t="s">
        <v>464</v>
      </c>
    </row>
    <row r="484" spans="1:9" ht="16.5">
      <c r="A484" s="66">
        <v>41</v>
      </c>
      <c r="B484" s="63" t="s">
        <v>3666</v>
      </c>
      <c r="C484" s="63" t="s">
        <v>3667</v>
      </c>
      <c r="D484" s="63" t="s">
        <v>1474</v>
      </c>
      <c r="E484" s="63" t="s">
        <v>1475</v>
      </c>
      <c r="F484" s="64" t="s">
        <v>3668</v>
      </c>
      <c r="G484" s="67">
        <v>2120000000000000</v>
      </c>
      <c r="H484" s="67">
        <v>2120000000000000</v>
      </c>
      <c r="I484" s="65" t="s">
        <v>464</v>
      </c>
    </row>
    <row r="485" spans="1:9" ht="16.5">
      <c r="A485" s="66">
        <v>42</v>
      </c>
      <c r="B485" s="63" t="s">
        <v>3669</v>
      </c>
      <c r="C485" s="63" t="s">
        <v>3670</v>
      </c>
      <c r="D485" s="63" t="s">
        <v>1474</v>
      </c>
      <c r="E485" s="63" t="s">
        <v>1475</v>
      </c>
      <c r="F485" s="64" t="s">
        <v>3671</v>
      </c>
      <c r="G485" s="67">
        <v>1970000000000000</v>
      </c>
      <c r="H485" s="67">
        <v>1970000000000000</v>
      </c>
      <c r="I485" s="65" t="s">
        <v>464</v>
      </c>
    </row>
    <row r="486" spans="1:9" ht="16.5">
      <c r="A486" s="66">
        <v>43</v>
      </c>
      <c r="B486" s="63" t="s">
        <v>3672</v>
      </c>
      <c r="C486" s="63" t="s">
        <v>3673</v>
      </c>
      <c r="D486" s="63" t="s">
        <v>1474</v>
      </c>
      <c r="E486" s="63" t="s">
        <v>1475</v>
      </c>
      <c r="F486" s="64" t="s">
        <v>3674</v>
      </c>
      <c r="G486" s="67">
        <v>1240000000000000</v>
      </c>
      <c r="H486" s="67">
        <v>1240000000000000</v>
      </c>
      <c r="I486" s="65" t="s">
        <v>464</v>
      </c>
    </row>
    <row r="487" spans="1:9" ht="16.5">
      <c r="A487" s="66">
        <v>44</v>
      </c>
      <c r="B487" s="63" t="s">
        <v>3675</v>
      </c>
      <c r="C487" s="63" t="s">
        <v>3676</v>
      </c>
      <c r="D487" s="63" t="s">
        <v>1474</v>
      </c>
      <c r="E487" s="63" t="s">
        <v>1475</v>
      </c>
      <c r="F487" s="64" t="s">
        <v>3677</v>
      </c>
      <c r="G487" s="67">
        <v>2000000000000000</v>
      </c>
      <c r="H487" s="67">
        <v>2000000000000000</v>
      </c>
      <c r="I487" s="65" t="s">
        <v>464</v>
      </c>
    </row>
    <row r="488" spans="1:9" ht="16.5">
      <c r="A488" s="66">
        <v>45</v>
      </c>
      <c r="B488" s="63" t="s">
        <v>3678</v>
      </c>
      <c r="C488" s="63" t="s">
        <v>3679</v>
      </c>
      <c r="D488" s="63" t="s">
        <v>1474</v>
      </c>
      <c r="E488" s="63" t="s">
        <v>1475</v>
      </c>
      <c r="F488" s="64" t="s">
        <v>3680</v>
      </c>
      <c r="G488" s="67">
        <v>1290000000000000</v>
      </c>
      <c r="H488" s="67">
        <v>1290000000000000</v>
      </c>
      <c r="I488" s="65" t="s">
        <v>464</v>
      </c>
    </row>
    <row r="489" spans="1:9" ht="16.5">
      <c r="A489" s="66">
        <v>46</v>
      </c>
      <c r="B489" s="63" t="s">
        <v>3681</v>
      </c>
      <c r="C489" s="63" t="s">
        <v>3682</v>
      </c>
      <c r="D489" s="63" t="s">
        <v>1474</v>
      </c>
      <c r="E489" s="63" t="s">
        <v>1475</v>
      </c>
      <c r="F489" s="64" t="s">
        <v>3683</v>
      </c>
      <c r="G489" s="67">
        <v>1200000000000000</v>
      </c>
      <c r="H489" s="67">
        <v>1200000000000000</v>
      </c>
      <c r="I489" s="65" t="s">
        <v>464</v>
      </c>
    </row>
    <row r="490" spans="1:9" ht="16.5">
      <c r="A490" s="66">
        <v>47</v>
      </c>
      <c r="B490" s="63" t="s">
        <v>3684</v>
      </c>
      <c r="C490" s="63" t="s">
        <v>3685</v>
      </c>
      <c r="D490" s="63" t="s">
        <v>1474</v>
      </c>
      <c r="E490" s="63" t="s">
        <v>1475</v>
      </c>
      <c r="F490" s="64" t="s">
        <v>3686</v>
      </c>
      <c r="G490" s="67">
        <v>937000000000000</v>
      </c>
      <c r="H490" s="67">
        <v>937000000000000</v>
      </c>
      <c r="I490" s="65" t="s">
        <v>464</v>
      </c>
    </row>
    <row r="491" spans="1:9" ht="16.5">
      <c r="A491" s="66">
        <v>48</v>
      </c>
      <c r="B491" s="63" t="s">
        <v>3687</v>
      </c>
      <c r="C491" s="63" t="s">
        <v>3688</v>
      </c>
      <c r="D491" s="63" t="s">
        <v>1474</v>
      </c>
      <c r="E491" s="63" t="s">
        <v>1475</v>
      </c>
      <c r="F491" s="64" t="s">
        <v>3689</v>
      </c>
      <c r="G491" s="67">
        <v>2170000000000000</v>
      </c>
      <c r="H491" s="67">
        <v>2170000000000000</v>
      </c>
      <c r="I491" s="65" t="s">
        <v>464</v>
      </c>
    </row>
    <row r="492" spans="1:9" ht="16.5">
      <c r="A492" s="66">
        <v>49</v>
      </c>
      <c r="B492" s="63" t="s">
        <v>3690</v>
      </c>
      <c r="C492" s="63" t="s">
        <v>3691</v>
      </c>
      <c r="D492" s="63" t="s">
        <v>1474</v>
      </c>
      <c r="E492" s="63" t="s">
        <v>1475</v>
      </c>
      <c r="F492" s="64" t="s">
        <v>3692</v>
      </c>
      <c r="G492" s="67">
        <v>1640000000000000</v>
      </c>
      <c r="H492" s="67">
        <v>1640000000000000</v>
      </c>
      <c r="I492" s="65" t="s">
        <v>464</v>
      </c>
    </row>
    <row r="493" spans="1:9" ht="16.5">
      <c r="A493" s="66">
        <v>50</v>
      </c>
      <c r="B493" s="63" t="s">
        <v>3693</v>
      </c>
      <c r="C493" s="63" t="s">
        <v>3694</v>
      </c>
      <c r="D493" s="63" t="s">
        <v>1474</v>
      </c>
      <c r="E493" s="63" t="s">
        <v>1475</v>
      </c>
      <c r="F493" s="64" t="s">
        <v>3695</v>
      </c>
      <c r="G493" s="67">
        <v>3.41E+16</v>
      </c>
      <c r="H493" s="67">
        <v>3.41E+16</v>
      </c>
      <c r="I493" s="65" t="s">
        <v>464</v>
      </c>
    </row>
    <row r="494" spans="1:9" ht="16.5">
      <c r="A494" s="66">
        <v>51</v>
      </c>
      <c r="B494" s="63" t="s">
        <v>3696</v>
      </c>
      <c r="C494" s="63" t="s">
        <v>3697</v>
      </c>
      <c r="D494" s="63" t="s">
        <v>1474</v>
      </c>
      <c r="E494" s="63" t="s">
        <v>1475</v>
      </c>
      <c r="F494" s="64" t="s">
        <v>3698</v>
      </c>
      <c r="G494" s="67">
        <v>2.63E+16</v>
      </c>
      <c r="H494" s="67">
        <v>2.63E+16</v>
      </c>
      <c r="I494" s="65" t="s">
        <v>464</v>
      </c>
    </row>
    <row r="495" spans="1:9" ht="16.5">
      <c r="A495" s="66">
        <v>52</v>
      </c>
      <c r="B495" s="63" t="s">
        <v>3699</v>
      </c>
      <c r="C495" s="63" t="s">
        <v>3700</v>
      </c>
      <c r="D495" s="63" t="s">
        <v>1474</v>
      </c>
      <c r="E495" s="63" t="s">
        <v>1475</v>
      </c>
      <c r="F495" s="64" t="s">
        <v>3701</v>
      </c>
      <c r="G495" s="67">
        <v>2920000000000000</v>
      </c>
      <c r="H495" s="67">
        <v>2920000000000000</v>
      </c>
      <c r="I495" s="65" t="s">
        <v>464</v>
      </c>
    </row>
    <row r="496" spans="1:9" ht="16.5">
      <c r="A496" s="66">
        <v>53</v>
      </c>
      <c r="B496" s="63" t="s">
        <v>3702</v>
      </c>
      <c r="C496" s="63" t="s">
        <v>3703</v>
      </c>
      <c r="D496" s="63" t="s">
        <v>1474</v>
      </c>
      <c r="E496" s="63" t="s">
        <v>1475</v>
      </c>
      <c r="F496" s="64" t="s">
        <v>3704</v>
      </c>
      <c r="G496" s="67">
        <v>1420000000000000</v>
      </c>
      <c r="H496" s="67">
        <v>1420000000000000</v>
      </c>
      <c r="I496" s="65" t="s">
        <v>464</v>
      </c>
    </row>
    <row r="497" spans="1:9" ht="16.5">
      <c r="A497" s="66">
        <v>54</v>
      </c>
      <c r="B497" s="63" t="s">
        <v>3705</v>
      </c>
      <c r="C497" s="63" t="s">
        <v>3706</v>
      </c>
      <c r="D497" s="63" t="s">
        <v>1474</v>
      </c>
      <c r="E497" s="63" t="s">
        <v>1475</v>
      </c>
      <c r="F497" s="64" t="s">
        <v>3707</v>
      </c>
      <c r="G497" s="67">
        <v>1370000000000000</v>
      </c>
      <c r="H497" s="67">
        <v>1370000000000000</v>
      </c>
      <c r="I497" s="65" t="s">
        <v>464</v>
      </c>
    </row>
    <row r="498" spans="1:9" ht="16.5">
      <c r="A498" s="66">
        <v>55</v>
      </c>
      <c r="B498" s="63" t="s">
        <v>3708</v>
      </c>
      <c r="C498" s="63" t="s">
        <v>3709</v>
      </c>
      <c r="D498" s="63" t="s">
        <v>1474</v>
      </c>
      <c r="E498" s="63" t="s">
        <v>1475</v>
      </c>
      <c r="F498" s="64" t="s">
        <v>3710</v>
      </c>
      <c r="G498" s="67">
        <v>908000000000000</v>
      </c>
      <c r="H498" s="67">
        <v>908000000000000</v>
      </c>
      <c r="I498" s="65" t="s">
        <v>464</v>
      </c>
    </row>
    <row r="499" spans="1:9" ht="16.5">
      <c r="A499" s="66">
        <v>56</v>
      </c>
      <c r="B499" s="63" t="s">
        <v>3711</v>
      </c>
      <c r="C499" s="63" t="s">
        <v>3712</v>
      </c>
      <c r="D499" s="63" t="s">
        <v>1474</v>
      </c>
      <c r="E499" s="63" t="s">
        <v>1475</v>
      </c>
      <c r="F499" s="64" t="s">
        <v>3713</v>
      </c>
      <c r="G499" s="67">
        <v>1400000000000000</v>
      </c>
      <c r="H499" s="67">
        <v>1400000000000000</v>
      </c>
      <c r="I499" s="65" t="s">
        <v>464</v>
      </c>
    </row>
    <row r="500" spans="1:9" ht="16.5">
      <c r="A500" s="66">
        <v>57</v>
      </c>
      <c r="B500" s="63" t="s">
        <v>3714</v>
      </c>
      <c r="C500" s="63" t="s">
        <v>3715</v>
      </c>
      <c r="D500" s="63" t="s">
        <v>1474</v>
      </c>
      <c r="E500" s="63" t="s">
        <v>1475</v>
      </c>
      <c r="F500" s="64" t="s">
        <v>3716</v>
      </c>
      <c r="G500" s="67">
        <v>1300000000000000</v>
      </c>
      <c r="H500" s="67">
        <v>1300000000000000</v>
      </c>
      <c r="I500" s="65" t="s">
        <v>464</v>
      </c>
    </row>
    <row r="501" spans="1:9" ht="16.5">
      <c r="A501" s="66">
        <v>58</v>
      </c>
      <c r="B501" s="63" t="s">
        <v>3717</v>
      </c>
      <c r="C501" s="63" t="s">
        <v>3718</v>
      </c>
      <c r="D501" s="63" t="s">
        <v>1474</v>
      </c>
      <c r="E501" s="63" t="s">
        <v>1475</v>
      </c>
      <c r="F501" s="64" t="s">
        <v>3719</v>
      </c>
      <c r="G501" s="67">
        <v>1390000000000000</v>
      </c>
      <c r="H501" s="67">
        <v>1390000000000000</v>
      </c>
      <c r="I501" s="65" t="s">
        <v>464</v>
      </c>
    </row>
    <row r="502" spans="1:9" ht="16.5">
      <c r="A502" s="66">
        <v>59</v>
      </c>
      <c r="B502" s="63" t="s">
        <v>3720</v>
      </c>
      <c r="C502" s="63" t="s">
        <v>3721</v>
      </c>
      <c r="D502" s="63" t="s">
        <v>1474</v>
      </c>
      <c r="E502" s="63" t="s">
        <v>1475</v>
      </c>
      <c r="F502" s="64" t="s">
        <v>3722</v>
      </c>
      <c r="G502" s="67">
        <v>1460000000000000</v>
      </c>
      <c r="H502" s="67">
        <v>1460000000000000</v>
      </c>
      <c r="I502" s="65" t="s">
        <v>464</v>
      </c>
    </row>
    <row r="503" spans="1:9" ht="16.5">
      <c r="A503" s="66">
        <v>60</v>
      </c>
      <c r="B503" s="63" t="s">
        <v>3723</v>
      </c>
      <c r="C503" s="63" t="s">
        <v>3724</v>
      </c>
      <c r="D503" s="63" t="s">
        <v>1474</v>
      </c>
      <c r="E503" s="63" t="s">
        <v>1475</v>
      </c>
      <c r="F503" s="64" t="s">
        <v>3725</v>
      </c>
      <c r="G503" s="67">
        <v>2150000000000000</v>
      </c>
      <c r="H503" s="67">
        <v>2150000000000000</v>
      </c>
      <c r="I503" s="65" t="s">
        <v>464</v>
      </c>
    </row>
    <row r="504" spans="1:9" ht="16.5">
      <c r="A504" s="66">
        <v>61</v>
      </c>
      <c r="B504" s="63" t="s">
        <v>3726</v>
      </c>
      <c r="C504" s="63" t="s">
        <v>3727</v>
      </c>
      <c r="D504" s="63" t="s">
        <v>1474</v>
      </c>
      <c r="E504" s="63" t="s">
        <v>1475</v>
      </c>
      <c r="F504" s="64" t="s">
        <v>3728</v>
      </c>
      <c r="G504" s="67">
        <v>1230000000000000</v>
      </c>
      <c r="H504" s="67">
        <v>1230000000000000</v>
      </c>
      <c r="I504" s="65" t="s">
        <v>464</v>
      </c>
    </row>
    <row r="505" spans="1:9" ht="16.5">
      <c r="A505" s="66">
        <v>62</v>
      </c>
      <c r="B505" s="63" t="s">
        <v>3729</v>
      </c>
      <c r="C505" s="63" t="s">
        <v>3730</v>
      </c>
      <c r="D505" s="63" t="s">
        <v>1474</v>
      </c>
      <c r="E505" s="63" t="s">
        <v>1475</v>
      </c>
      <c r="F505" s="64" t="s">
        <v>3731</v>
      </c>
      <c r="G505" s="67">
        <v>1220000000000000</v>
      </c>
      <c r="H505" s="67">
        <v>1220000000000000</v>
      </c>
      <c r="I505" s="65" t="s">
        <v>464</v>
      </c>
    </row>
    <row r="506" spans="1:9" ht="16.5">
      <c r="A506" s="66">
        <v>67</v>
      </c>
      <c r="B506" s="63" t="s">
        <v>3732</v>
      </c>
      <c r="C506" s="63" t="s">
        <v>3733</v>
      </c>
      <c r="D506" s="63" t="s">
        <v>1550</v>
      </c>
      <c r="E506" s="63" t="s">
        <v>1551</v>
      </c>
      <c r="F506" s="64" t="s">
        <v>3734</v>
      </c>
      <c r="G506" s="67">
        <v>1230000000000000</v>
      </c>
      <c r="H506" s="67">
        <v>1230000000000000</v>
      </c>
      <c r="I506" s="65" t="s">
        <v>464</v>
      </c>
    </row>
    <row r="507" spans="1:9" ht="16.5">
      <c r="A507" s="66">
        <v>68</v>
      </c>
      <c r="B507" s="63" t="s">
        <v>3735</v>
      </c>
      <c r="C507" s="63" t="s">
        <v>3736</v>
      </c>
      <c r="D507" s="63" t="s">
        <v>1550</v>
      </c>
      <c r="E507" s="63" t="s">
        <v>1551</v>
      </c>
      <c r="F507" s="64" t="s">
        <v>3737</v>
      </c>
      <c r="G507" s="67">
        <v>1270000000000000</v>
      </c>
      <c r="H507" s="67">
        <v>1270000000000000</v>
      </c>
      <c r="I507" s="65" t="s">
        <v>464</v>
      </c>
    </row>
    <row r="508" spans="1:9" ht="16.5">
      <c r="A508" s="66">
        <v>69</v>
      </c>
      <c r="B508" s="63" t="s">
        <v>3738</v>
      </c>
      <c r="C508" s="63" t="s">
        <v>3739</v>
      </c>
      <c r="D508" s="63" t="s">
        <v>1550</v>
      </c>
      <c r="E508" s="63" t="s">
        <v>1551</v>
      </c>
      <c r="F508" s="64" t="s">
        <v>3740</v>
      </c>
      <c r="G508" s="67">
        <v>1230000000000000</v>
      </c>
      <c r="H508" s="67">
        <v>1230000000000000</v>
      </c>
      <c r="I508" s="65" t="s">
        <v>464</v>
      </c>
    </row>
    <row r="509" spans="1:9" ht="16.5">
      <c r="A509" s="66">
        <v>70</v>
      </c>
      <c r="B509" s="63" t="s">
        <v>3741</v>
      </c>
      <c r="C509" s="63" t="s">
        <v>3742</v>
      </c>
      <c r="D509" s="63" t="s">
        <v>1550</v>
      </c>
      <c r="E509" s="63" t="s">
        <v>1551</v>
      </c>
      <c r="F509" s="64" t="s">
        <v>3743</v>
      </c>
      <c r="G509" s="67">
        <v>938000000000000</v>
      </c>
      <c r="H509" s="67">
        <v>938000000000000</v>
      </c>
      <c r="I509" s="65" t="s">
        <v>464</v>
      </c>
    </row>
    <row r="510" spans="1:9" ht="16.5">
      <c r="A510" s="66">
        <v>71</v>
      </c>
      <c r="B510" s="63" t="s">
        <v>3744</v>
      </c>
      <c r="C510" s="63" t="s">
        <v>3745</v>
      </c>
      <c r="D510" s="63" t="s">
        <v>1550</v>
      </c>
      <c r="E510" s="63" t="s">
        <v>1551</v>
      </c>
      <c r="F510" s="64" t="s">
        <v>3746</v>
      </c>
      <c r="G510" s="67">
        <v>1260000000000000</v>
      </c>
      <c r="H510" s="67">
        <v>1260000000000000</v>
      </c>
      <c r="I510" s="65" t="s">
        <v>464</v>
      </c>
    </row>
    <row r="511" spans="1:9" ht="16.5">
      <c r="A511" s="66">
        <v>72</v>
      </c>
      <c r="B511" s="63" t="s">
        <v>3747</v>
      </c>
      <c r="C511" s="63" t="s">
        <v>3748</v>
      </c>
      <c r="D511" s="63" t="s">
        <v>1550</v>
      </c>
      <c r="E511" s="63" t="s">
        <v>1551</v>
      </c>
      <c r="F511" s="64" t="s">
        <v>3749</v>
      </c>
      <c r="G511" s="67">
        <v>1260000000000000</v>
      </c>
      <c r="H511" s="67">
        <v>1260000000000000</v>
      </c>
      <c r="I511" s="65" t="s">
        <v>464</v>
      </c>
    </row>
    <row r="512" spans="1:9" ht="16.5">
      <c r="A512" s="66">
        <v>74</v>
      </c>
      <c r="B512" s="63" t="s">
        <v>3750</v>
      </c>
      <c r="C512" s="63" t="s">
        <v>3751</v>
      </c>
      <c r="D512" s="63" t="s">
        <v>1550</v>
      </c>
      <c r="E512" s="63" t="s">
        <v>1551</v>
      </c>
      <c r="F512" s="64" t="s">
        <v>3752</v>
      </c>
      <c r="G512" s="67">
        <v>1650000000000000</v>
      </c>
      <c r="H512" s="67">
        <v>1650000000000000</v>
      </c>
      <c r="I512" s="65" t="s">
        <v>464</v>
      </c>
    </row>
    <row r="513" spans="1:9" ht="16.5">
      <c r="A513" s="66">
        <v>90</v>
      </c>
      <c r="B513" s="63" t="s">
        <v>3753</v>
      </c>
      <c r="C513" s="63" t="s">
        <v>3754</v>
      </c>
      <c r="D513" s="63" t="s">
        <v>1550</v>
      </c>
      <c r="E513" s="63" t="s">
        <v>1551</v>
      </c>
      <c r="F513" s="64" t="s">
        <v>3755</v>
      </c>
      <c r="G513" s="67">
        <v>2130000000000000</v>
      </c>
      <c r="H513" s="67">
        <v>2130000000000000</v>
      </c>
      <c r="I513" s="65" t="s">
        <v>464</v>
      </c>
    </row>
    <row r="514" spans="1:9" ht="16.5">
      <c r="A514" s="66">
        <v>94</v>
      </c>
      <c r="B514" s="63" t="s">
        <v>3756</v>
      </c>
      <c r="C514" s="63" t="s">
        <v>3757</v>
      </c>
      <c r="D514" s="63" t="s">
        <v>1550</v>
      </c>
      <c r="E514" s="63" t="s">
        <v>1551</v>
      </c>
      <c r="F514" s="64" t="s">
        <v>3758</v>
      </c>
      <c r="G514" s="67">
        <v>1850000000000000</v>
      </c>
      <c r="H514" s="67">
        <v>1850000000000000</v>
      </c>
      <c r="I514" s="65" t="s">
        <v>464</v>
      </c>
    </row>
    <row r="515" spans="1:9" ht="16.5">
      <c r="A515" s="66">
        <v>134</v>
      </c>
      <c r="B515" s="63" t="s">
        <v>3759</v>
      </c>
      <c r="C515" s="63" t="s">
        <v>3760</v>
      </c>
      <c r="D515" s="63" t="s">
        <v>1558</v>
      </c>
      <c r="E515" s="63" t="s">
        <v>1559</v>
      </c>
      <c r="F515" s="64" t="s">
        <v>3761</v>
      </c>
      <c r="G515" s="67">
        <v>933000000000000</v>
      </c>
      <c r="H515" s="67">
        <v>933000000000000</v>
      </c>
      <c r="I515" s="65" t="s">
        <v>464</v>
      </c>
    </row>
    <row r="516" spans="1:9" ht="16.5">
      <c r="A516" s="66">
        <v>139</v>
      </c>
      <c r="B516" s="63" t="s">
        <v>3762</v>
      </c>
      <c r="C516" s="63" t="s">
        <v>3763</v>
      </c>
      <c r="D516" s="63" t="s">
        <v>1558</v>
      </c>
      <c r="E516" s="63" t="s">
        <v>1559</v>
      </c>
      <c r="F516" s="64" t="s">
        <v>3764</v>
      </c>
      <c r="G516" s="67">
        <v>4320000000000000</v>
      </c>
      <c r="H516" s="67">
        <v>4320000000000000</v>
      </c>
      <c r="I516" s="65" t="s">
        <v>464</v>
      </c>
    </row>
    <row r="517" spans="1:9" ht="16.5">
      <c r="A517" s="66">
        <v>140</v>
      </c>
      <c r="B517" s="63" t="s">
        <v>3765</v>
      </c>
      <c r="C517" s="63" t="s">
        <v>3766</v>
      </c>
      <c r="D517" s="63" t="s">
        <v>1558</v>
      </c>
      <c r="E517" s="63" t="s">
        <v>1559</v>
      </c>
      <c r="F517" s="64" t="s">
        <v>3767</v>
      </c>
      <c r="G517" s="67">
        <v>4280000000000000</v>
      </c>
      <c r="H517" s="67">
        <v>4280000000000000</v>
      </c>
      <c r="I517" s="65" t="s">
        <v>464</v>
      </c>
    </row>
    <row r="518" spans="1:9" ht="16.5">
      <c r="A518" s="66">
        <v>142</v>
      </c>
      <c r="B518" s="63" t="s">
        <v>3768</v>
      </c>
      <c r="C518" s="63" t="s">
        <v>3769</v>
      </c>
      <c r="D518" s="63" t="s">
        <v>1558</v>
      </c>
      <c r="E518" s="63" t="s">
        <v>1559</v>
      </c>
      <c r="F518" s="64" t="s">
        <v>3770</v>
      </c>
      <c r="G518" s="67">
        <v>896000000000000</v>
      </c>
      <c r="H518" s="67">
        <v>896000000000000</v>
      </c>
      <c r="I518" s="65" t="s">
        <v>464</v>
      </c>
    </row>
    <row r="519" spans="1:9" ht="16.5">
      <c r="A519" s="66">
        <v>144</v>
      </c>
      <c r="B519" s="63" t="s">
        <v>3771</v>
      </c>
      <c r="C519" s="63" t="s">
        <v>3772</v>
      </c>
      <c r="D519" s="63" t="s">
        <v>1558</v>
      </c>
      <c r="E519" s="63" t="s">
        <v>1559</v>
      </c>
      <c r="F519" s="64" t="s">
        <v>3773</v>
      </c>
      <c r="G519" s="67">
        <v>1240000000000000</v>
      </c>
      <c r="H519" s="67">
        <v>1240000000000000</v>
      </c>
      <c r="I519" s="65" t="s">
        <v>464</v>
      </c>
    </row>
    <row r="520" spans="1:9" ht="16.5">
      <c r="A520" s="66">
        <v>146</v>
      </c>
      <c r="B520" s="63" t="s">
        <v>3774</v>
      </c>
      <c r="C520" s="63" t="s">
        <v>3775</v>
      </c>
      <c r="D520" s="63" t="s">
        <v>1558</v>
      </c>
      <c r="E520" s="63" t="s">
        <v>1559</v>
      </c>
      <c r="F520" s="64" t="s">
        <v>3776</v>
      </c>
      <c r="G520" s="67">
        <v>784000000000000</v>
      </c>
      <c r="H520" s="67">
        <v>784000000000000</v>
      </c>
      <c r="I520" s="65" t="s">
        <v>464</v>
      </c>
    </row>
    <row r="521" spans="1:9" ht="16.5">
      <c r="A521" s="66">
        <v>148</v>
      </c>
      <c r="B521" s="63" t="s">
        <v>3777</v>
      </c>
      <c r="C521" s="63" t="s">
        <v>3778</v>
      </c>
      <c r="D521" s="63" t="s">
        <v>1558</v>
      </c>
      <c r="E521" s="63" t="s">
        <v>1559</v>
      </c>
      <c r="F521" s="64" t="s">
        <v>3779</v>
      </c>
      <c r="G521" s="67">
        <v>1220000000000000</v>
      </c>
      <c r="H521" s="67">
        <v>1220000000000000</v>
      </c>
      <c r="I521" s="65" t="s">
        <v>464</v>
      </c>
    </row>
    <row r="522" spans="1:9" ht="16.5">
      <c r="A522" s="66">
        <v>149</v>
      </c>
      <c r="B522" s="63" t="s">
        <v>3780</v>
      </c>
      <c r="C522" s="63" t="s">
        <v>3781</v>
      </c>
      <c r="D522" s="63" t="s">
        <v>1558</v>
      </c>
      <c r="E522" s="63" t="s">
        <v>1559</v>
      </c>
      <c r="F522" s="64" t="s">
        <v>3782</v>
      </c>
      <c r="G522" s="67">
        <v>941000000000000</v>
      </c>
      <c r="H522" s="67">
        <v>941000000000000</v>
      </c>
      <c r="I522" s="65" t="s">
        <v>464</v>
      </c>
    </row>
    <row r="523" spans="1:9" ht="16.5">
      <c r="A523" s="66">
        <v>151</v>
      </c>
      <c r="B523" s="63" t="s">
        <v>3783</v>
      </c>
      <c r="C523" s="63" t="s">
        <v>3784</v>
      </c>
      <c r="D523" s="63" t="s">
        <v>1558</v>
      </c>
      <c r="E523" s="63" t="s">
        <v>1559</v>
      </c>
      <c r="F523" s="64" t="s">
        <v>3785</v>
      </c>
      <c r="G523" s="67">
        <v>952000000000000</v>
      </c>
      <c r="H523" s="67">
        <v>952000000000000</v>
      </c>
      <c r="I523" s="65" t="s">
        <v>464</v>
      </c>
    </row>
    <row r="524" spans="1:9" ht="16.5">
      <c r="A524" s="66">
        <v>152</v>
      </c>
      <c r="B524" s="63" t="s">
        <v>3786</v>
      </c>
      <c r="C524" s="63" t="s">
        <v>3787</v>
      </c>
      <c r="D524" s="63" t="s">
        <v>1558</v>
      </c>
      <c r="E524" s="63" t="s">
        <v>1559</v>
      </c>
      <c r="F524" s="64" t="s">
        <v>3788</v>
      </c>
      <c r="G524" s="67">
        <v>902000000000000</v>
      </c>
      <c r="H524" s="67">
        <v>902000000000000</v>
      </c>
      <c r="I524" s="65" t="s">
        <v>464</v>
      </c>
    </row>
    <row r="525" spans="1:9" ht="16.5">
      <c r="A525" s="66">
        <v>156</v>
      </c>
      <c r="B525" s="63" t="s">
        <v>3789</v>
      </c>
      <c r="C525" s="63" t="s">
        <v>3790</v>
      </c>
      <c r="D525" s="63" t="s">
        <v>1558</v>
      </c>
      <c r="E525" s="63" t="s">
        <v>1559</v>
      </c>
      <c r="F525" s="64" t="s">
        <v>3791</v>
      </c>
      <c r="G525" s="67">
        <v>1500000000000000</v>
      </c>
      <c r="H525" s="67">
        <v>1500000000000000</v>
      </c>
      <c r="I525" s="65" t="s">
        <v>464</v>
      </c>
    </row>
    <row r="526" spans="1:9" ht="16.5">
      <c r="A526" s="66">
        <v>158</v>
      </c>
      <c r="B526" s="63" t="s">
        <v>3792</v>
      </c>
      <c r="C526" s="63" t="s">
        <v>3793</v>
      </c>
      <c r="D526" s="63" t="s">
        <v>1558</v>
      </c>
      <c r="E526" s="63" t="s">
        <v>1559</v>
      </c>
      <c r="F526" s="64" t="s">
        <v>3794</v>
      </c>
      <c r="G526" s="67">
        <v>938000000000000</v>
      </c>
      <c r="H526" s="67">
        <v>938000000000000</v>
      </c>
      <c r="I526" s="65" t="s">
        <v>464</v>
      </c>
    </row>
    <row r="527" spans="1:9" ht="16.5">
      <c r="A527" s="66">
        <v>162</v>
      </c>
      <c r="B527" s="63" t="s">
        <v>3795</v>
      </c>
      <c r="C527" s="63" t="s">
        <v>3796</v>
      </c>
      <c r="D527" s="63" t="s">
        <v>1558</v>
      </c>
      <c r="E527" s="63" t="s">
        <v>1559</v>
      </c>
      <c r="F527" s="64" t="s">
        <v>3797</v>
      </c>
      <c r="G527" s="67">
        <v>1830000000000000</v>
      </c>
      <c r="H527" s="67">
        <v>1830000000000000</v>
      </c>
      <c r="I527" s="65" t="s">
        <v>464</v>
      </c>
    </row>
    <row r="528" spans="1:9" ht="16.5">
      <c r="A528" s="66">
        <v>163</v>
      </c>
      <c r="B528" s="63" t="s">
        <v>3798</v>
      </c>
      <c r="C528" s="63" t="s">
        <v>3799</v>
      </c>
      <c r="D528" s="63" t="s">
        <v>1558</v>
      </c>
      <c r="E528" s="63" t="s">
        <v>1559</v>
      </c>
      <c r="F528" s="64" t="s">
        <v>3800</v>
      </c>
      <c r="G528" s="67">
        <v>975000000000000</v>
      </c>
      <c r="H528" s="67">
        <v>975000000000000</v>
      </c>
      <c r="I528" s="65" t="s">
        <v>464</v>
      </c>
    </row>
    <row r="529" spans="1:9" ht="16.5">
      <c r="A529" s="66">
        <v>166</v>
      </c>
      <c r="B529" s="63" t="s">
        <v>3801</v>
      </c>
      <c r="C529" s="63" t="s">
        <v>3802</v>
      </c>
      <c r="D529" s="63" t="s">
        <v>1558</v>
      </c>
      <c r="E529" s="63" t="s">
        <v>1559</v>
      </c>
      <c r="F529" s="64" t="s">
        <v>3803</v>
      </c>
      <c r="G529" s="67">
        <v>924000000000000</v>
      </c>
      <c r="H529" s="67">
        <v>924000000000000</v>
      </c>
      <c r="I529" s="65" t="s">
        <v>464</v>
      </c>
    </row>
    <row r="530" spans="1:9" ht="16.5">
      <c r="A530" s="66">
        <v>167</v>
      </c>
      <c r="B530" s="63" t="s">
        <v>3804</v>
      </c>
      <c r="C530" s="63" t="s">
        <v>3805</v>
      </c>
      <c r="D530" s="63" t="s">
        <v>1558</v>
      </c>
      <c r="E530" s="63" t="s">
        <v>1559</v>
      </c>
      <c r="F530" s="64" t="s">
        <v>3806</v>
      </c>
      <c r="G530" s="67">
        <v>945000000000000</v>
      </c>
      <c r="H530" s="67">
        <v>945000000000000</v>
      </c>
      <c r="I530" s="65" t="s">
        <v>464</v>
      </c>
    </row>
    <row r="531" spans="1:9" ht="16.5">
      <c r="A531" s="66">
        <v>169</v>
      </c>
      <c r="B531" s="63" t="s">
        <v>3807</v>
      </c>
      <c r="C531" s="63" t="s">
        <v>3808</v>
      </c>
      <c r="D531" s="63" t="s">
        <v>1558</v>
      </c>
      <c r="E531" s="63" t="s">
        <v>1559</v>
      </c>
      <c r="F531" s="64" t="s">
        <v>3809</v>
      </c>
      <c r="G531" s="67">
        <v>1310000000000000</v>
      </c>
      <c r="H531" s="67">
        <v>1310000000000000</v>
      </c>
      <c r="I531" s="65" t="s">
        <v>464</v>
      </c>
    </row>
    <row r="532" spans="1:9" ht="16.5">
      <c r="A532" s="66">
        <v>172</v>
      </c>
      <c r="B532" s="63" t="s">
        <v>3810</v>
      </c>
      <c r="C532" s="63" t="s">
        <v>3811</v>
      </c>
      <c r="D532" s="63" t="s">
        <v>1558</v>
      </c>
      <c r="E532" s="63" t="s">
        <v>1559</v>
      </c>
      <c r="F532" s="64" t="s">
        <v>3812</v>
      </c>
      <c r="G532" s="67">
        <v>940000000000000</v>
      </c>
      <c r="H532" s="67">
        <v>940000000000000</v>
      </c>
      <c r="I532" s="65" t="s">
        <v>464</v>
      </c>
    </row>
    <row r="533" spans="1:9" ht="16.5">
      <c r="A533" s="66">
        <v>173</v>
      </c>
      <c r="B533" s="63" t="s">
        <v>3813</v>
      </c>
      <c r="C533" s="63" t="s">
        <v>3814</v>
      </c>
      <c r="D533" s="63" t="s">
        <v>1558</v>
      </c>
      <c r="E533" s="63" t="s">
        <v>1559</v>
      </c>
      <c r="F533" s="64" t="s">
        <v>3815</v>
      </c>
      <c r="G533" s="67">
        <v>1650000000000000</v>
      </c>
      <c r="H533" s="67">
        <v>1650000000000000</v>
      </c>
      <c r="I533" s="65" t="s">
        <v>464</v>
      </c>
    </row>
    <row r="534" spans="1:9" ht="16.5">
      <c r="A534" s="66">
        <v>178</v>
      </c>
      <c r="B534" s="63" t="s">
        <v>3816</v>
      </c>
      <c r="C534" s="63" t="s">
        <v>3817</v>
      </c>
      <c r="D534" s="63" t="s">
        <v>1558</v>
      </c>
      <c r="E534" s="63" t="s">
        <v>1559</v>
      </c>
      <c r="F534" s="64" t="s">
        <v>3818</v>
      </c>
      <c r="G534" s="67">
        <v>1210000000000000</v>
      </c>
      <c r="H534" s="67">
        <v>1210000000000000</v>
      </c>
      <c r="I534" s="65" t="s">
        <v>464</v>
      </c>
    </row>
    <row r="535" spans="1:9" ht="15">
      <c r="I535" s="70"/>
    </row>
    <row r="536" spans="1:9" ht="15">
      <c r="I536" s="70"/>
    </row>
    <row r="537" spans="1:9" ht="15">
      <c r="I537" s="70"/>
    </row>
    <row r="538" spans="1:9" ht="15">
      <c r="I538" s="70"/>
    </row>
    <row r="539" spans="1:9" ht="15">
      <c r="I539" s="70"/>
    </row>
    <row r="540" spans="1:9" ht="15">
      <c r="I540" s="70"/>
    </row>
    <row r="541" spans="1:9" ht="15">
      <c r="I541" s="70"/>
    </row>
    <row r="542" spans="1:9" ht="15">
      <c r="I542" s="70"/>
    </row>
    <row r="543" spans="1:9" ht="15">
      <c r="I543" s="70"/>
    </row>
    <row r="544" spans="1:9" ht="15">
      <c r="I544" s="70"/>
    </row>
    <row r="545" spans="9:9" ht="15">
      <c r="I545" s="70"/>
    </row>
    <row r="546" spans="9:9" ht="15">
      <c r="I546" s="70"/>
    </row>
    <row r="547" spans="9:9" ht="15">
      <c r="I547" s="70"/>
    </row>
    <row r="548" spans="9:9" ht="15">
      <c r="I548" s="70"/>
    </row>
    <row r="549" spans="9:9" ht="15">
      <c r="I549" s="70"/>
    </row>
    <row r="550" spans="9:9" ht="15">
      <c r="I550" s="70"/>
    </row>
    <row r="551" spans="9:9" ht="15">
      <c r="I551" s="70"/>
    </row>
    <row r="552" spans="9:9" ht="15">
      <c r="I552" s="70"/>
    </row>
    <row r="553" spans="9:9" ht="15">
      <c r="I553" s="70"/>
    </row>
    <row r="554" spans="9:9" ht="15">
      <c r="I554" s="70"/>
    </row>
    <row r="555" spans="9:9" ht="15">
      <c r="I555" s="70"/>
    </row>
    <row r="556" spans="9:9" ht="15">
      <c r="I556" s="70"/>
    </row>
    <row r="557" spans="9:9" ht="15">
      <c r="I557" s="70"/>
    </row>
    <row r="558" spans="9:9" ht="15">
      <c r="I558" s="70"/>
    </row>
    <row r="559" spans="9:9" ht="15">
      <c r="I559" s="70"/>
    </row>
    <row r="560" spans="9:9" ht="15">
      <c r="I560" s="70"/>
    </row>
    <row r="561" spans="9:9" ht="15">
      <c r="I561" s="70"/>
    </row>
    <row r="562" spans="9:9" ht="15">
      <c r="I562" s="70"/>
    </row>
    <row r="563" spans="9:9" ht="15">
      <c r="I563" s="70"/>
    </row>
    <row r="564" spans="9:9" ht="15">
      <c r="I564" s="70"/>
    </row>
    <row r="565" spans="9:9" ht="15">
      <c r="I565" s="70"/>
    </row>
    <row r="566" spans="9:9" ht="15">
      <c r="I566" s="70"/>
    </row>
    <row r="567" spans="9:9" ht="15">
      <c r="I567" s="70"/>
    </row>
    <row r="568" spans="9:9" ht="15">
      <c r="I568" s="70"/>
    </row>
    <row r="569" spans="9:9" ht="15">
      <c r="I569" s="70"/>
    </row>
    <row r="570" spans="9:9" ht="15">
      <c r="I570" s="70"/>
    </row>
    <row r="571" spans="9:9" ht="15">
      <c r="I571" s="70"/>
    </row>
    <row r="572" spans="9:9" ht="15">
      <c r="I572" s="70"/>
    </row>
    <row r="573" spans="9:9" ht="15">
      <c r="I573" s="70"/>
    </row>
    <row r="574" spans="9:9" ht="15">
      <c r="I574" s="70"/>
    </row>
    <row r="575" spans="9:9" ht="15">
      <c r="I575" s="70"/>
    </row>
    <row r="576" spans="9:9" ht="15">
      <c r="I576" s="70"/>
    </row>
    <row r="577" spans="9:9" ht="15">
      <c r="I577" s="70"/>
    </row>
    <row r="578" spans="9:9" ht="15">
      <c r="I578" s="70"/>
    </row>
    <row r="579" spans="9:9" ht="15">
      <c r="I579" s="70"/>
    </row>
    <row r="580" spans="9:9" ht="15">
      <c r="I580" s="70"/>
    </row>
    <row r="581" spans="9:9" ht="15">
      <c r="I581" s="70"/>
    </row>
    <row r="582" spans="9:9" ht="15">
      <c r="I582" s="70"/>
    </row>
    <row r="583" spans="9:9" ht="15">
      <c r="I583" s="70"/>
    </row>
    <row r="584" spans="9:9" ht="15">
      <c r="I584" s="70"/>
    </row>
    <row r="585" spans="9:9" ht="15">
      <c r="I585" s="70"/>
    </row>
    <row r="586" spans="9:9" ht="15">
      <c r="I586" s="70"/>
    </row>
    <row r="587" spans="9:9" ht="15">
      <c r="I587" s="70"/>
    </row>
    <row r="588" spans="9:9" ht="15">
      <c r="I588" s="70"/>
    </row>
    <row r="589" spans="9:9" ht="15">
      <c r="I589" s="70"/>
    </row>
    <row r="590" spans="9:9" ht="15">
      <c r="I590" s="70"/>
    </row>
    <row r="591" spans="9:9" ht="15">
      <c r="I591" s="70"/>
    </row>
    <row r="592" spans="9:9" ht="15">
      <c r="I592" s="70"/>
    </row>
    <row r="593" spans="9:9" ht="15">
      <c r="I593" s="70"/>
    </row>
    <row r="594" spans="9:9" ht="15">
      <c r="I594" s="70"/>
    </row>
    <row r="595" spans="9:9" ht="15">
      <c r="I595" s="70"/>
    </row>
    <row r="596" spans="9:9" ht="15">
      <c r="I596" s="70"/>
    </row>
    <row r="597" spans="9:9" ht="15">
      <c r="I597" s="70"/>
    </row>
    <row r="598" spans="9:9" ht="15">
      <c r="I598" s="70"/>
    </row>
    <row r="599" spans="9:9" ht="15">
      <c r="I599" s="70"/>
    </row>
    <row r="600" spans="9:9" ht="15">
      <c r="I600" s="70"/>
    </row>
    <row r="601" spans="9:9" ht="15">
      <c r="I601" s="70"/>
    </row>
    <row r="602" spans="9:9" ht="15">
      <c r="I602" s="70"/>
    </row>
    <row r="603" spans="9:9" ht="15">
      <c r="I603" s="70"/>
    </row>
    <row r="604" spans="9:9" ht="15">
      <c r="I604" s="70"/>
    </row>
    <row r="605" spans="9:9" ht="15">
      <c r="I605" s="70"/>
    </row>
    <row r="606" spans="9:9" ht="15">
      <c r="I606" s="70"/>
    </row>
    <row r="607" spans="9:9" ht="15">
      <c r="I607" s="70"/>
    </row>
    <row r="608" spans="9:9" ht="15">
      <c r="I608" s="70"/>
    </row>
    <row r="609" spans="9:9" ht="15">
      <c r="I609" s="70"/>
    </row>
    <row r="610" spans="9:9" ht="15">
      <c r="I610" s="70"/>
    </row>
    <row r="611" spans="9:9" ht="15">
      <c r="I611" s="70"/>
    </row>
    <row r="612" spans="9:9" ht="15">
      <c r="I612" s="70"/>
    </row>
    <row r="613" spans="9:9" ht="15">
      <c r="I613" s="70"/>
    </row>
    <row r="614" spans="9:9" ht="15">
      <c r="I614" s="70"/>
    </row>
    <row r="615" spans="9:9" ht="15">
      <c r="I615" s="70"/>
    </row>
    <row r="616" spans="9:9" ht="15">
      <c r="I616" s="70"/>
    </row>
    <row r="617" spans="9:9" ht="15">
      <c r="I617" s="70"/>
    </row>
    <row r="618" spans="9:9" ht="15">
      <c r="I618" s="70"/>
    </row>
    <row r="619" spans="9:9" ht="15">
      <c r="I619" s="70"/>
    </row>
    <row r="620" spans="9:9" ht="15">
      <c r="I620" s="70"/>
    </row>
    <row r="621" spans="9:9" ht="15">
      <c r="I621" s="70"/>
    </row>
    <row r="622" spans="9:9" ht="15">
      <c r="I622" s="70"/>
    </row>
    <row r="623" spans="9:9" ht="15">
      <c r="I623" s="70"/>
    </row>
    <row r="624" spans="9:9" ht="15">
      <c r="I624" s="70"/>
    </row>
    <row r="625" spans="9:9" ht="15">
      <c r="I625" s="70"/>
    </row>
    <row r="626" spans="9:9" ht="15">
      <c r="I626" s="70"/>
    </row>
    <row r="627" spans="9:9" ht="15">
      <c r="I627" s="70"/>
    </row>
    <row r="628" spans="9:9" ht="15">
      <c r="I628" s="70"/>
    </row>
    <row r="629" spans="9:9" ht="15">
      <c r="I629" s="70"/>
    </row>
    <row r="630" spans="9:9" ht="15">
      <c r="I630" s="70"/>
    </row>
    <row r="631" spans="9:9" ht="15">
      <c r="I631" s="70"/>
    </row>
    <row r="632" spans="9:9" ht="15">
      <c r="I632" s="70"/>
    </row>
    <row r="633" spans="9:9" ht="15">
      <c r="I633" s="70"/>
    </row>
    <row r="634" spans="9:9" ht="15">
      <c r="I634" s="70"/>
    </row>
    <row r="635" spans="9:9" ht="15">
      <c r="I635" s="70"/>
    </row>
    <row r="636" spans="9:9" ht="15">
      <c r="I636" s="70"/>
    </row>
    <row r="637" spans="9:9" ht="15">
      <c r="I637" s="70"/>
    </row>
    <row r="638" spans="9:9" ht="15">
      <c r="I638" s="70"/>
    </row>
    <row r="639" spans="9:9" ht="15">
      <c r="I639" s="70"/>
    </row>
    <row r="640" spans="9:9" ht="15">
      <c r="I640" s="70"/>
    </row>
    <row r="641" spans="9:9" ht="15">
      <c r="I641" s="70"/>
    </row>
    <row r="642" spans="9:9" ht="15">
      <c r="I642" s="70"/>
    </row>
    <row r="643" spans="9:9" ht="15">
      <c r="I643" s="70"/>
    </row>
    <row r="644" spans="9:9" ht="15">
      <c r="I644" s="70"/>
    </row>
    <row r="645" spans="9:9" ht="15">
      <c r="I645" s="70"/>
    </row>
    <row r="646" spans="9:9" ht="15">
      <c r="I646" s="70"/>
    </row>
    <row r="647" spans="9:9" ht="15">
      <c r="I647" s="70"/>
    </row>
    <row r="648" spans="9:9" ht="15">
      <c r="I648" s="70"/>
    </row>
    <row r="649" spans="9:9" ht="15">
      <c r="I649" s="70"/>
    </row>
    <row r="650" spans="9:9" ht="15">
      <c r="I650" s="70"/>
    </row>
    <row r="651" spans="9:9" ht="15">
      <c r="I651" s="70"/>
    </row>
    <row r="652" spans="9:9" ht="15">
      <c r="I652" s="70"/>
    </row>
    <row r="653" spans="9:9" ht="15">
      <c r="I653" s="70"/>
    </row>
    <row r="654" spans="9:9" ht="15">
      <c r="I654" s="70"/>
    </row>
    <row r="655" spans="9:9" ht="15">
      <c r="I655" s="70"/>
    </row>
    <row r="656" spans="9:9" ht="15">
      <c r="I656" s="70"/>
    </row>
    <row r="657" spans="9:9" ht="15">
      <c r="I657" s="70"/>
    </row>
    <row r="658" spans="9:9" ht="15">
      <c r="I658" s="70"/>
    </row>
    <row r="659" spans="9:9" ht="15">
      <c r="I659" s="70"/>
    </row>
    <row r="660" spans="9:9" ht="15">
      <c r="I660" s="70"/>
    </row>
    <row r="661" spans="9:9" ht="15">
      <c r="I661" s="70"/>
    </row>
    <row r="662" spans="9:9" ht="15">
      <c r="I662" s="70"/>
    </row>
    <row r="663" spans="9:9" ht="15">
      <c r="I663" s="70"/>
    </row>
    <row r="664" spans="9:9" ht="15">
      <c r="I664" s="70"/>
    </row>
    <row r="665" spans="9:9" ht="15">
      <c r="I665" s="70"/>
    </row>
    <row r="666" spans="9:9" ht="15">
      <c r="I666" s="70"/>
    </row>
    <row r="667" spans="9:9" ht="15">
      <c r="I667" s="70"/>
    </row>
    <row r="668" spans="9:9" ht="15">
      <c r="I668" s="70"/>
    </row>
    <row r="669" spans="9:9" ht="15">
      <c r="I669" s="70"/>
    </row>
    <row r="670" spans="9:9" ht="15">
      <c r="I670" s="70"/>
    </row>
    <row r="671" spans="9:9" ht="15">
      <c r="I671" s="70"/>
    </row>
    <row r="672" spans="9:9" ht="15">
      <c r="I672" s="70"/>
    </row>
    <row r="673" spans="9:9" ht="15">
      <c r="I673" s="70"/>
    </row>
    <row r="674" spans="9:9" ht="15">
      <c r="I674" s="70"/>
    </row>
    <row r="675" spans="9:9" ht="15">
      <c r="I675" s="70"/>
    </row>
    <row r="676" spans="9:9" ht="15">
      <c r="I676" s="70"/>
    </row>
    <row r="677" spans="9:9" ht="15">
      <c r="I677" s="70"/>
    </row>
    <row r="678" spans="9:9" ht="15">
      <c r="I678" s="70"/>
    </row>
    <row r="679" spans="9:9" ht="15">
      <c r="I679" s="70"/>
    </row>
    <row r="680" spans="9:9" ht="15">
      <c r="I680" s="70"/>
    </row>
    <row r="681" spans="9:9" ht="15">
      <c r="I681" s="70"/>
    </row>
    <row r="682" spans="9:9" ht="15">
      <c r="I682" s="70"/>
    </row>
    <row r="683" spans="9:9" ht="15">
      <c r="I683" s="70"/>
    </row>
    <row r="684" spans="9:9" ht="15">
      <c r="I684" s="70"/>
    </row>
    <row r="685" spans="9:9" ht="15">
      <c r="I685" s="70"/>
    </row>
    <row r="686" spans="9:9" ht="15">
      <c r="I686" s="70"/>
    </row>
    <row r="687" spans="9:9" ht="15">
      <c r="I687" s="70"/>
    </row>
    <row r="688" spans="9:9" ht="15">
      <c r="I688" s="70"/>
    </row>
    <row r="689" spans="9:9" ht="15">
      <c r="I689" s="70"/>
    </row>
    <row r="690" spans="9:9" ht="15">
      <c r="I690" s="70"/>
    </row>
    <row r="691" spans="9:9" ht="15">
      <c r="I691" s="70"/>
    </row>
    <row r="692" spans="9:9" ht="15">
      <c r="I692" s="70"/>
    </row>
    <row r="693" spans="9:9" ht="15">
      <c r="I693" s="70"/>
    </row>
    <row r="694" spans="9:9" ht="15">
      <c r="I694" s="70"/>
    </row>
    <row r="695" spans="9:9" ht="15">
      <c r="I695" s="70"/>
    </row>
    <row r="696" spans="9:9" ht="15">
      <c r="I696" s="70"/>
    </row>
    <row r="697" spans="9:9" ht="15">
      <c r="I697" s="70"/>
    </row>
    <row r="698" spans="9:9" ht="15">
      <c r="I698" s="70"/>
    </row>
    <row r="699" spans="9:9" ht="15">
      <c r="I699" s="70"/>
    </row>
    <row r="700" spans="9:9" ht="15">
      <c r="I700" s="70"/>
    </row>
    <row r="701" spans="9:9" ht="15">
      <c r="I701" s="70"/>
    </row>
    <row r="702" spans="9:9" ht="15">
      <c r="I702" s="70"/>
    </row>
    <row r="703" spans="9:9" ht="15">
      <c r="I703" s="70"/>
    </row>
    <row r="704" spans="9:9" ht="15">
      <c r="I704" s="70"/>
    </row>
    <row r="705" spans="9:9" ht="15">
      <c r="I705" s="70"/>
    </row>
    <row r="706" spans="9:9" ht="15">
      <c r="I706" s="70"/>
    </row>
    <row r="707" spans="9:9" ht="15">
      <c r="I707" s="70"/>
    </row>
    <row r="708" spans="9:9" ht="15">
      <c r="I708" s="70"/>
    </row>
    <row r="709" spans="9:9" ht="15">
      <c r="I709" s="70"/>
    </row>
    <row r="710" spans="9:9" ht="15">
      <c r="I710" s="70"/>
    </row>
    <row r="711" spans="9:9" ht="15">
      <c r="I711" s="70"/>
    </row>
    <row r="712" spans="9:9" ht="15">
      <c r="I712" s="70"/>
    </row>
    <row r="713" spans="9:9" ht="15">
      <c r="I713" s="70"/>
    </row>
    <row r="714" spans="9:9" ht="15">
      <c r="I714" s="70"/>
    </row>
    <row r="715" spans="9:9" ht="15">
      <c r="I715" s="70"/>
    </row>
    <row r="716" spans="9:9" ht="15">
      <c r="I716" s="70"/>
    </row>
    <row r="717" spans="9:9" ht="15">
      <c r="I717" s="70"/>
    </row>
    <row r="718" spans="9:9" ht="15">
      <c r="I718" s="70"/>
    </row>
    <row r="719" spans="9:9" ht="15">
      <c r="I719" s="70"/>
    </row>
    <row r="720" spans="9:9" ht="15">
      <c r="I720" s="70"/>
    </row>
    <row r="721" spans="9:9" ht="15">
      <c r="I721" s="70"/>
    </row>
    <row r="722" spans="9:9" ht="15">
      <c r="I722" s="70"/>
    </row>
    <row r="723" spans="9:9" ht="15">
      <c r="I723" s="70"/>
    </row>
    <row r="724" spans="9:9" ht="15">
      <c r="I724" s="70"/>
    </row>
    <row r="725" spans="9:9" ht="15">
      <c r="I725" s="70"/>
    </row>
    <row r="726" spans="9:9" ht="15">
      <c r="I726" s="70"/>
    </row>
    <row r="727" spans="9:9" ht="15">
      <c r="I727" s="70"/>
    </row>
    <row r="728" spans="9:9" ht="15">
      <c r="I728" s="70"/>
    </row>
    <row r="729" spans="9:9" ht="15">
      <c r="I729" s="70"/>
    </row>
    <row r="730" spans="9:9" ht="15">
      <c r="I730" s="70"/>
    </row>
    <row r="731" spans="9:9" ht="15">
      <c r="I731" s="70"/>
    </row>
    <row r="732" spans="9:9" ht="15">
      <c r="I732" s="70"/>
    </row>
    <row r="733" spans="9:9" ht="15">
      <c r="I733" s="70"/>
    </row>
    <row r="734" spans="9:9" ht="15">
      <c r="I734" s="70"/>
    </row>
    <row r="735" spans="9:9" ht="15">
      <c r="I735" s="70"/>
    </row>
    <row r="736" spans="9:9" ht="15">
      <c r="I736" s="70"/>
    </row>
    <row r="737" spans="9:9" ht="15">
      <c r="I737" s="70"/>
    </row>
    <row r="738" spans="9:9" ht="15">
      <c r="I738" s="70"/>
    </row>
    <row r="739" spans="9:9" ht="15">
      <c r="I739" s="70"/>
    </row>
    <row r="740" spans="9:9" ht="15">
      <c r="I740" s="70"/>
    </row>
    <row r="741" spans="9:9" ht="15">
      <c r="I741" s="70"/>
    </row>
    <row r="742" spans="9:9" ht="15">
      <c r="I742" s="70"/>
    </row>
    <row r="743" spans="9:9" ht="15">
      <c r="I743" s="70"/>
    </row>
    <row r="744" spans="9:9" ht="15">
      <c r="I744" s="70"/>
    </row>
    <row r="745" spans="9:9" ht="15">
      <c r="I745" s="70"/>
    </row>
    <row r="746" spans="9:9" ht="15">
      <c r="I746" s="70"/>
    </row>
    <row r="747" spans="9:9" ht="15">
      <c r="I747" s="70"/>
    </row>
    <row r="748" spans="9:9" ht="15">
      <c r="I748" s="70"/>
    </row>
    <row r="749" spans="9:9" ht="15">
      <c r="I749" s="70"/>
    </row>
    <row r="750" spans="9:9" ht="15">
      <c r="I750" s="70"/>
    </row>
    <row r="751" spans="9:9" ht="15">
      <c r="I751" s="70"/>
    </row>
    <row r="752" spans="9:9" ht="15">
      <c r="I752" s="70"/>
    </row>
    <row r="753" spans="9:9" ht="15">
      <c r="I753" s="70"/>
    </row>
    <row r="754" spans="9:9" ht="15">
      <c r="I754" s="70"/>
    </row>
    <row r="755" spans="9:9" ht="15">
      <c r="I755" s="70"/>
    </row>
    <row r="756" spans="9:9" ht="15">
      <c r="I756" s="70"/>
    </row>
    <row r="757" spans="9:9" ht="15">
      <c r="I757" s="70"/>
    </row>
    <row r="758" spans="9:9" ht="15">
      <c r="I758" s="70"/>
    </row>
    <row r="759" spans="9:9" ht="15">
      <c r="I759" s="70"/>
    </row>
    <row r="760" spans="9:9" ht="15">
      <c r="I760" s="70"/>
    </row>
    <row r="761" spans="9:9" ht="15">
      <c r="I761" s="70"/>
    </row>
    <row r="762" spans="9:9" ht="15">
      <c r="I762" s="70"/>
    </row>
    <row r="763" spans="9:9" ht="15">
      <c r="I763" s="70"/>
    </row>
    <row r="764" spans="9:9" ht="15">
      <c r="I764" s="70"/>
    </row>
    <row r="765" spans="9:9" ht="15">
      <c r="I765" s="70"/>
    </row>
    <row r="766" spans="9:9" ht="15">
      <c r="I766" s="70"/>
    </row>
    <row r="767" spans="9:9" ht="15">
      <c r="I767" s="70"/>
    </row>
    <row r="768" spans="9:9" ht="15">
      <c r="I768" s="70"/>
    </row>
    <row r="769" spans="9:9" ht="15">
      <c r="I769" s="70"/>
    </row>
    <row r="770" spans="9:9" ht="15">
      <c r="I770" s="70"/>
    </row>
    <row r="771" spans="9:9" ht="15">
      <c r="I771" s="70"/>
    </row>
    <row r="772" spans="9:9" ht="15">
      <c r="I772" s="70"/>
    </row>
    <row r="773" spans="9:9" ht="15">
      <c r="I773" s="70"/>
    </row>
    <row r="774" spans="9:9" ht="15">
      <c r="I774" s="70"/>
    </row>
    <row r="775" spans="9:9" ht="15">
      <c r="I775" s="70"/>
    </row>
    <row r="776" spans="9:9" ht="15">
      <c r="I776" s="70"/>
    </row>
    <row r="777" spans="9:9" ht="15">
      <c r="I777" s="70"/>
    </row>
    <row r="778" spans="9:9" ht="15">
      <c r="I778" s="70"/>
    </row>
    <row r="779" spans="9:9" ht="15">
      <c r="I779" s="70"/>
    </row>
    <row r="780" spans="9:9" ht="15">
      <c r="I780" s="70"/>
    </row>
    <row r="781" spans="9:9" ht="15">
      <c r="I781" s="70"/>
    </row>
    <row r="782" spans="9:9" ht="15">
      <c r="I782" s="70"/>
    </row>
    <row r="783" spans="9:9" ht="15">
      <c r="I783" s="70"/>
    </row>
    <row r="784" spans="9:9" ht="15">
      <c r="I784" s="70"/>
    </row>
    <row r="785" spans="9:9" ht="15">
      <c r="I785" s="70"/>
    </row>
    <row r="786" spans="9:9" ht="15">
      <c r="I786" s="70"/>
    </row>
    <row r="787" spans="9:9" ht="15">
      <c r="I787" s="70"/>
    </row>
    <row r="788" spans="9:9" ht="15">
      <c r="I788" s="70"/>
    </row>
    <row r="789" spans="9:9" ht="15">
      <c r="I789" s="70"/>
    </row>
    <row r="790" spans="9:9" ht="15">
      <c r="I790" s="70"/>
    </row>
    <row r="791" spans="9:9" ht="15">
      <c r="I791" s="70"/>
    </row>
    <row r="792" spans="9:9" ht="15">
      <c r="I792" s="70"/>
    </row>
    <row r="793" spans="9:9" ht="15">
      <c r="I793" s="70"/>
    </row>
    <row r="794" spans="9:9" ht="15">
      <c r="I794" s="70"/>
    </row>
    <row r="795" spans="9:9" ht="15">
      <c r="I795" s="70"/>
    </row>
    <row r="796" spans="9:9" ht="15">
      <c r="I796" s="70"/>
    </row>
    <row r="797" spans="9:9" ht="15">
      <c r="I797" s="70"/>
    </row>
    <row r="798" spans="9:9" ht="15">
      <c r="I798" s="70"/>
    </row>
    <row r="799" spans="9:9" ht="15">
      <c r="I799" s="70"/>
    </row>
    <row r="800" spans="9:9" ht="15">
      <c r="I800" s="70"/>
    </row>
    <row r="801" spans="9:9" ht="15">
      <c r="I801" s="70"/>
    </row>
    <row r="802" spans="9:9" ht="15">
      <c r="I802" s="70"/>
    </row>
    <row r="803" spans="9:9" ht="15">
      <c r="I803" s="70"/>
    </row>
    <row r="804" spans="9:9" ht="15">
      <c r="I804" s="70"/>
    </row>
    <row r="805" spans="9:9" ht="15">
      <c r="I805" s="70"/>
    </row>
    <row r="806" spans="9:9" ht="15">
      <c r="I806" s="70"/>
    </row>
    <row r="807" spans="9:9" ht="15">
      <c r="I807" s="70"/>
    </row>
    <row r="808" spans="9:9" ht="15">
      <c r="I808" s="70"/>
    </row>
    <row r="809" spans="9:9" ht="15">
      <c r="I809" s="70"/>
    </row>
    <row r="810" spans="9:9" ht="15">
      <c r="I810" s="70"/>
    </row>
    <row r="811" spans="9:9" ht="15">
      <c r="I811" s="70"/>
    </row>
    <row r="812" spans="9:9" ht="15">
      <c r="I812" s="70"/>
    </row>
    <row r="813" spans="9:9" ht="15">
      <c r="I813" s="70"/>
    </row>
    <row r="814" spans="9:9" ht="15">
      <c r="I814" s="70"/>
    </row>
    <row r="815" spans="9:9" ht="15">
      <c r="I815" s="70"/>
    </row>
    <row r="816" spans="9:9" ht="15">
      <c r="I816" s="70"/>
    </row>
    <row r="817" spans="9:9" ht="15">
      <c r="I817" s="70"/>
    </row>
    <row r="818" spans="9:9" ht="15">
      <c r="I818" s="70"/>
    </row>
    <row r="819" spans="9:9" ht="15">
      <c r="I819" s="70"/>
    </row>
    <row r="820" spans="9:9" ht="15">
      <c r="I820" s="70"/>
    </row>
    <row r="821" spans="9:9" ht="15">
      <c r="I821" s="70"/>
    </row>
    <row r="822" spans="9:9" ht="15">
      <c r="I822" s="70"/>
    </row>
    <row r="823" spans="9:9" ht="15">
      <c r="I823" s="70"/>
    </row>
    <row r="824" spans="9:9" ht="15">
      <c r="I824" s="70"/>
    </row>
    <row r="825" spans="9:9" ht="15">
      <c r="I825" s="70"/>
    </row>
    <row r="826" spans="9:9" ht="15">
      <c r="I826" s="70"/>
    </row>
    <row r="827" spans="9:9" ht="15">
      <c r="I827" s="70"/>
    </row>
    <row r="828" spans="9:9" ht="15">
      <c r="I828" s="70"/>
    </row>
    <row r="829" spans="9:9" ht="15">
      <c r="I829" s="70"/>
    </row>
    <row r="830" spans="9:9" ht="15">
      <c r="I830" s="70"/>
    </row>
    <row r="831" spans="9:9" ht="15">
      <c r="I831" s="70"/>
    </row>
    <row r="832" spans="9:9" ht="15">
      <c r="I832" s="70"/>
    </row>
    <row r="833" spans="9:9" ht="15">
      <c r="I833" s="70"/>
    </row>
    <row r="834" spans="9:9" ht="15">
      <c r="I834" s="70"/>
    </row>
    <row r="835" spans="9:9" ht="15">
      <c r="I835" s="70"/>
    </row>
    <row r="836" spans="9:9" ht="15">
      <c r="I836" s="70"/>
    </row>
    <row r="837" spans="9:9" ht="15">
      <c r="I837" s="70"/>
    </row>
    <row r="838" spans="9:9" ht="15">
      <c r="I838" s="70"/>
    </row>
    <row r="839" spans="9:9" ht="15">
      <c r="I839" s="70"/>
    </row>
    <row r="840" spans="9:9" ht="15">
      <c r="I840" s="70"/>
    </row>
    <row r="841" spans="9:9" ht="15">
      <c r="I841" s="70"/>
    </row>
    <row r="842" spans="9:9" ht="15">
      <c r="I842" s="70"/>
    </row>
    <row r="843" spans="9:9" ht="15">
      <c r="I843" s="70"/>
    </row>
    <row r="844" spans="9:9" ht="15">
      <c r="I844" s="70"/>
    </row>
    <row r="845" spans="9:9" ht="15">
      <c r="I845" s="70"/>
    </row>
    <row r="846" spans="9:9" ht="15">
      <c r="I846" s="70"/>
    </row>
    <row r="847" spans="9:9" ht="15">
      <c r="I847" s="70"/>
    </row>
    <row r="848" spans="9:9" ht="15">
      <c r="I848" s="70"/>
    </row>
    <row r="849" spans="9:9" ht="15">
      <c r="I849" s="70"/>
    </row>
    <row r="850" spans="9:9" ht="15">
      <c r="I850" s="70"/>
    </row>
    <row r="851" spans="9:9" ht="15">
      <c r="I851" s="70"/>
    </row>
    <row r="852" spans="9:9" ht="15">
      <c r="I852" s="70"/>
    </row>
    <row r="853" spans="9:9" ht="15">
      <c r="I853" s="70"/>
    </row>
    <row r="854" spans="9:9" ht="15">
      <c r="I854" s="70"/>
    </row>
    <row r="855" spans="9:9" ht="15">
      <c r="I855" s="70"/>
    </row>
    <row r="856" spans="9:9" ht="15">
      <c r="I856" s="70"/>
    </row>
    <row r="857" spans="9:9" ht="15">
      <c r="I857" s="70"/>
    </row>
    <row r="858" spans="9:9" ht="15">
      <c r="I858" s="70"/>
    </row>
    <row r="859" spans="9:9" ht="15">
      <c r="I859" s="70"/>
    </row>
    <row r="860" spans="9:9" ht="15">
      <c r="I860" s="70"/>
    </row>
    <row r="861" spans="9:9" ht="15">
      <c r="I861" s="70"/>
    </row>
    <row r="862" spans="9:9" ht="15">
      <c r="I862" s="70"/>
    </row>
    <row r="863" spans="9:9" ht="15">
      <c r="I863" s="70"/>
    </row>
    <row r="864" spans="9:9" ht="15">
      <c r="I864" s="70"/>
    </row>
    <row r="865" spans="9:9" ht="15">
      <c r="I865" s="70"/>
    </row>
    <row r="866" spans="9:9" ht="15">
      <c r="I866" s="70"/>
    </row>
    <row r="867" spans="9:9" ht="15">
      <c r="I867" s="70"/>
    </row>
    <row r="868" spans="9:9" ht="15">
      <c r="I868" s="70"/>
    </row>
    <row r="869" spans="9:9" ht="15">
      <c r="I869" s="70"/>
    </row>
    <row r="870" spans="9:9" ht="15">
      <c r="I870" s="70"/>
    </row>
    <row r="871" spans="9:9" ht="15">
      <c r="I871" s="70"/>
    </row>
    <row r="872" spans="9:9" ht="15">
      <c r="I872" s="70"/>
    </row>
    <row r="873" spans="9:9" ht="15">
      <c r="I873" s="70"/>
    </row>
    <row r="874" spans="9:9" ht="15">
      <c r="I874" s="70"/>
    </row>
    <row r="875" spans="9:9" ht="15">
      <c r="I875" s="70"/>
    </row>
    <row r="876" spans="9:9" ht="15">
      <c r="I876" s="70"/>
    </row>
    <row r="877" spans="9:9" ht="15">
      <c r="I877" s="70"/>
    </row>
    <row r="878" spans="9:9" ht="15">
      <c r="I878" s="70"/>
    </row>
    <row r="879" spans="9:9" ht="15">
      <c r="I879" s="70"/>
    </row>
    <row r="880" spans="9:9" ht="15">
      <c r="I880" s="70"/>
    </row>
    <row r="881" spans="9:9" ht="15">
      <c r="I881" s="70"/>
    </row>
    <row r="882" spans="9:9" ht="15">
      <c r="I882" s="70"/>
    </row>
    <row r="883" spans="9:9" ht="15">
      <c r="I883" s="70"/>
    </row>
    <row r="884" spans="9:9" ht="15">
      <c r="I884" s="70"/>
    </row>
    <row r="885" spans="9:9" ht="15">
      <c r="I885" s="70"/>
    </row>
    <row r="886" spans="9:9" ht="15">
      <c r="I886" s="70"/>
    </row>
    <row r="887" spans="9:9" ht="15">
      <c r="I887" s="70"/>
    </row>
    <row r="888" spans="9:9" ht="15">
      <c r="I888" s="70"/>
    </row>
    <row r="889" spans="9:9" ht="15">
      <c r="I889" s="70"/>
    </row>
    <row r="890" spans="9:9" ht="15">
      <c r="I890" s="70"/>
    </row>
    <row r="891" spans="9:9" ht="15">
      <c r="I891" s="70"/>
    </row>
    <row r="892" spans="9:9" ht="15">
      <c r="I892" s="70"/>
    </row>
    <row r="893" spans="9:9" ht="15">
      <c r="I893" s="70"/>
    </row>
    <row r="894" spans="9:9" ht="15">
      <c r="I894" s="70"/>
    </row>
    <row r="895" spans="9:9" ht="15">
      <c r="I895" s="70"/>
    </row>
    <row r="896" spans="9:9" ht="15">
      <c r="I896" s="70"/>
    </row>
    <row r="897" spans="9:9" ht="15">
      <c r="I897" s="70"/>
    </row>
    <row r="898" spans="9:9" ht="15">
      <c r="I898" s="70"/>
    </row>
    <row r="899" spans="9:9" ht="15">
      <c r="I899" s="70"/>
    </row>
    <row r="900" spans="9:9" ht="15">
      <c r="I900" s="70"/>
    </row>
    <row r="901" spans="9:9" ht="15">
      <c r="I901" s="70"/>
    </row>
    <row r="902" spans="9:9" ht="15">
      <c r="I902" s="70"/>
    </row>
    <row r="903" spans="9:9" ht="15">
      <c r="I903" s="70"/>
    </row>
    <row r="904" spans="9:9" ht="15">
      <c r="I904" s="70"/>
    </row>
    <row r="905" spans="9:9" ht="15">
      <c r="I905" s="70"/>
    </row>
    <row r="906" spans="9:9" ht="15">
      <c r="I906" s="70"/>
    </row>
    <row r="907" spans="9:9" ht="15">
      <c r="I907" s="70"/>
    </row>
    <row r="908" spans="9:9" ht="15">
      <c r="I908" s="70"/>
    </row>
    <row r="909" spans="9:9" ht="15">
      <c r="I909" s="70"/>
    </row>
    <row r="910" spans="9:9" ht="15">
      <c r="I910" s="70"/>
    </row>
    <row r="911" spans="9:9" ht="15">
      <c r="I911" s="70"/>
    </row>
    <row r="912" spans="9:9" ht="15">
      <c r="I912" s="70"/>
    </row>
    <row r="913" spans="9:9" ht="15">
      <c r="I913" s="70"/>
    </row>
    <row r="914" spans="9:9" ht="15">
      <c r="I914" s="70"/>
    </row>
    <row r="915" spans="9:9" ht="15">
      <c r="I915" s="70"/>
    </row>
    <row r="916" spans="9:9" ht="15">
      <c r="I916" s="70"/>
    </row>
    <row r="917" spans="9:9" ht="15">
      <c r="I917" s="70"/>
    </row>
    <row r="918" spans="9:9" ht="15">
      <c r="I918" s="70"/>
    </row>
    <row r="919" spans="9:9" ht="15">
      <c r="I919" s="70"/>
    </row>
    <row r="920" spans="9:9" ht="15">
      <c r="I920" s="70"/>
    </row>
    <row r="921" spans="9:9" ht="15">
      <c r="I921" s="70"/>
    </row>
    <row r="922" spans="9:9" ht="15">
      <c r="I922" s="70"/>
    </row>
    <row r="923" spans="9:9" ht="15">
      <c r="I923" s="70"/>
    </row>
    <row r="924" spans="9:9" ht="15">
      <c r="I924" s="70"/>
    </row>
    <row r="925" spans="9:9" ht="15">
      <c r="I925" s="70"/>
    </row>
    <row r="926" spans="9:9" ht="15">
      <c r="I926" s="70"/>
    </row>
    <row r="927" spans="9:9" ht="15">
      <c r="I927" s="70"/>
    </row>
    <row r="928" spans="9:9" ht="15">
      <c r="I928" s="70"/>
    </row>
    <row r="929" spans="9:9" ht="15">
      <c r="I929" s="70"/>
    </row>
    <row r="930" spans="9:9" ht="15">
      <c r="I930" s="70"/>
    </row>
    <row r="931" spans="9:9" ht="15">
      <c r="I931" s="70"/>
    </row>
    <row r="932" spans="9:9" ht="15">
      <c r="I932" s="70"/>
    </row>
    <row r="933" spans="9:9" ht="15">
      <c r="I933" s="70"/>
    </row>
    <row r="934" spans="9:9" ht="15">
      <c r="I934" s="70"/>
    </row>
    <row r="935" spans="9:9" ht="15">
      <c r="I935" s="70"/>
    </row>
    <row r="936" spans="9:9" ht="15">
      <c r="I936" s="70"/>
    </row>
    <row r="937" spans="9:9" ht="15">
      <c r="I937" s="70"/>
    </row>
    <row r="938" spans="9:9" ht="15">
      <c r="I938" s="70"/>
    </row>
    <row r="939" spans="9:9" ht="15">
      <c r="I939" s="70"/>
    </row>
    <row r="940" spans="9:9" ht="15">
      <c r="I940" s="70"/>
    </row>
    <row r="941" spans="9:9" ht="15">
      <c r="I941" s="70"/>
    </row>
    <row r="942" spans="9:9" ht="15">
      <c r="I942" s="70"/>
    </row>
    <row r="943" spans="9:9" ht="15">
      <c r="I943" s="70"/>
    </row>
    <row r="944" spans="9:9" ht="15">
      <c r="I944" s="70"/>
    </row>
    <row r="945" spans="9:9" ht="15">
      <c r="I945" s="70"/>
    </row>
    <row r="946" spans="9:9" ht="15">
      <c r="I946" s="70"/>
    </row>
    <row r="947" spans="9:9" ht="15">
      <c r="I947" s="70"/>
    </row>
    <row r="948" spans="9:9" ht="15">
      <c r="I948" s="70"/>
    </row>
    <row r="949" spans="9:9" ht="15">
      <c r="I949" s="70"/>
    </row>
    <row r="950" spans="9:9" ht="15">
      <c r="I950" s="70"/>
    </row>
    <row r="951" spans="9:9" ht="15">
      <c r="I951" s="70"/>
    </row>
    <row r="952" spans="9:9" ht="15">
      <c r="I952" s="70"/>
    </row>
    <row r="953" spans="9:9" ht="15">
      <c r="I953" s="70"/>
    </row>
    <row r="954" spans="9:9" ht="15">
      <c r="I954" s="70"/>
    </row>
    <row r="955" spans="9:9" ht="15">
      <c r="I955" s="70"/>
    </row>
    <row r="956" spans="9:9" ht="15">
      <c r="I956" s="70"/>
    </row>
    <row r="957" spans="9:9" ht="15">
      <c r="I957" s="70"/>
    </row>
    <row r="958" spans="9:9" ht="15">
      <c r="I958" s="70"/>
    </row>
    <row r="959" spans="9:9" ht="15">
      <c r="I959" s="70"/>
    </row>
    <row r="960" spans="9:9" ht="15">
      <c r="I960" s="70"/>
    </row>
    <row r="961" spans="9:9" ht="15">
      <c r="I961" s="70"/>
    </row>
    <row r="962" spans="9:9" ht="15">
      <c r="I962" s="70"/>
    </row>
    <row r="963" spans="9:9" ht="15">
      <c r="I963" s="70"/>
    </row>
    <row r="964" spans="9:9" ht="15">
      <c r="I964" s="70"/>
    </row>
    <row r="965" spans="9:9" ht="15">
      <c r="I965" s="70"/>
    </row>
    <row r="966" spans="9:9" ht="15">
      <c r="I966" s="70"/>
    </row>
    <row r="967" spans="9:9" ht="15">
      <c r="I967" s="70"/>
    </row>
    <row r="968" spans="9:9" ht="15">
      <c r="I968" s="70"/>
    </row>
    <row r="969" spans="9:9" ht="15">
      <c r="I969" s="70"/>
    </row>
    <row r="970" spans="9:9" ht="15">
      <c r="I970" s="70"/>
    </row>
    <row r="971" spans="9:9" ht="15">
      <c r="I971" s="70"/>
    </row>
    <row r="972" spans="9:9" ht="15">
      <c r="I972" s="70"/>
    </row>
    <row r="973" spans="9:9" ht="15">
      <c r="I973" s="70"/>
    </row>
    <row r="974" spans="9:9" ht="15">
      <c r="I974" s="70"/>
    </row>
    <row r="975" spans="9:9" ht="15">
      <c r="I975" s="70"/>
    </row>
    <row r="976" spans="9:9" ht="15">
      <c r="I976" s="70"/>
    </row>
    <row r="977" spans="9:9" ht="15">
      <c r="I977" s="70"/>
    </row>
    <row r="978" spans="9:9" ht="15">
      <c r="I978" s="70"/>
    </row>
    <row r="979" spans="9:9" ht="15">
      <c r="I979" s="70"/>
    </row>
    <row r="980" spans="9:9" ht="15">
      <c r="I980" s="70"/>
    </row>
    <row r="981" spans="9:9" ht="15">
      <c r="I981" s="70"/>
    </row>
    <row r="982" spans="9:9" ht="15">
      <c r="I982" s="70"/>
    </row>
    <row r="983" spans="9:9" ht="15">
      <c r="I983" s="70"/>
    </row>
    <row r="984" spans="9:9" ht="15">
      <c r="I984" s="70"/>
    </row>
    <row r="985" spans="9:9" ht="15">
      <c r="I985" s="70"/>
    </row>
    <row r="986" spans="9:9" ht="15">
      <c r="I986" s="70"/>
    </row>
    <row r="987" spans="9:9" ht="15">
      <c r="I987" s="70"/>
    </row>
    <row r="988" spans="9:9" ht="15">
      <c r="I988" s="70"/>
    </row>
    <row r="989" spans="9:9" ht="15">
      <c r="I989" s="70"/>
    </row>
    <row r="990" spans="9:9" ht="15">
      <c r="I990" s="70"/>
    </row>
    <row r="991" spans="9:9" ht="15">
      <c r="I991" s="70"/>
    </row>
    <row r="992" spans="9:9" ht="15">
      <c r="I992" s="70"/>
    </row>
    <row r="993" spans="9:9" ht="15">
      <c r="I993" s="70"/>
    </row>
    <row r="994" spans="9:9" ht="15">
      <c r="I994" s="70"/>
    </row>
    <row r="995" spans="9:9" ht="15">
      <c r="I995" s="70"/>
    </row>
    <row r="996" spans="9:9" ht="15">
      <c r="I996" s="70"/>
    </row>
    <row r="997" spans="9:9" ht="15">
      <c r="I997" s="70"/>
    </row>
    <row r="998" spans="9:9" ht="15">
      <c r="I998" s="70"/>
    </row>
    <row r="999" spans="9:9" ht="15">
      <c r="I999" s="70"/>
    </row>
    <row r="1000" spans="9:9" ht="15">
      <c r="I1000" s="70"/>
    </row>
  </sheetData>
  <phoneticPr fontId="32" type="noConversion"/>
  <hyperlinks>
    <hyperlink ref="D1" r:id="rId1" xr:uid="{00000000-0004-0000-0A00-000000000000}"/>
    <hyperlink ref="F2" r:id="rId2" xr:uid="{00000000-0004-0000-0A00-000001000000}"/>
    <hyperlink ref="F3" r:id="rId3" xr:uid="{00000000-0004-0000-0A00-000002000000}"/>
    <hyperlink ref="F4" r:id="rId4" xr:uid="{00000000-0004-0000-0A00-000003000000}"/>
    <hyperlink ref="F5" r:id="rId5" xr:uid="{00000000-0004-0000-0A00-000004000000}"/>
    <hyperlink ref="F6" r:id="rId6" xr:uid="{00000000-0004-0000-0A00-000005000000}"/>
    <hyperlink ref="F7" r:id="rId7" xr:uid="{00000000-0004-0000-0A00-000006000000}"/>
    <hyperlink ref="F8" r:id="rId8" xr:uid="{00000000-0004-0000-0A00-000007000000}"/>
    <hyperlink ref="F9" r:id="rId9" xr:uid="{00000000-0004-0000-0A00-000008000000}"/>
    <hyperlink ref="F10" r:id="rId10" xr:uid="{00000000-0004-0000-0A00-000009000000}"/>
    <hyperlink ref="F11" r:id="rId11" xr:uid="{00000000-0004-0000-0A00-00000A000000}"/>
    <hyperlink ref="F12" r:id="rId12" xr:uid="{00000000-0004-0000-0A00-00000B000000}"/>
    <hyperlink ref="F13" r:id="rId13" xr:uid="{00000000-0004-0000-0A00-00000C000000}"/>
    <hyperlink ref="F14" r:id="rId14" xr:uid="{00000000-0004-0000-0A00-00000D000000}"/>
    <hyperlink ref="F15" r:id="rId15" xr:uid="{00000000-0004-0000-0A00-00000E000000}"/>
    <hyperlink ref="F16" r:id="rId16" xr:uid="{00000000-0004-0000-0A00-00000F000000}"/>
    <hyperlink ref="F17" r:id="rId17" xr:uid="{00000000-0004-0000-0A00-000010000000}"/>
    <hyperlink ref="F18" r:id="rId18" xr:uid="{00000000-0004-0000-0A00-000011000000}"/>
    <hyperlink ref="F19" r:id="rId19" xr:uid="{00000000-0004-0000-0A00-000012000000}"/>
    <hyperlink ref="F20" r:id="rId20" xr:uid="{00000000-0004-0000-0A00-000013000000}"/>
    <hyperlink ref="F21" r:id="rId21" xr:uid="{00000000-0004-0000-0A00-000014000000}"/>
    <hyperlink ref="F22" r:id="rId22" xr:uid="{00000000-0004-0000-0A00-000015000000}"/>
    <hyperlink ref="F23" r:id="rId23" xr:uid="{00000000-0004-0000-0A00-000016000000}"/>
    <hyperlink ref="F24" r:id="rId24" xr:uid="{00000000-0004-0000-0A00-000017000000}"/>
    <hyperlink ref="F25" r:id="rId25" xr:uid="{00000000-0004-0000-0A00-000018000000}"/>
    <hyperlink ref="F26" r:id="rId26" xr:uid="{00000000-0004-0000-0A00-000019000000}"/>
    <hyperlink ref="F27" r:id="rId27" xr:uid="{00000000-0004-0000-0A00-00001A000000}"/>
    <hyperlink ref="F28" r:id="rId28" xr:uid="{00000000-0004-0000-0A00-00001B000000}"/>
    <hyperlink ref="F29" r:id="rId29" xr:uid="{00000000-0004-0000-0A00-00001C000000}"/>
    <hyperlink ref="F30" r:id="rId30" xr:uid="{00000000-0004-0000-0A00-00001D000000}"/>
    <hyperlink ref="F31" r:id="rId31" xr:uid="{00000000-0004-0000-0A00-00001E000000}"/>
    <hyperlink ref="F32" r:id="rId32" xr:uid="{00000000-0004-0000-0A00-00001F000000}"/>
    <hyperlink ref="F33" r:id="rId33" xr:uid="{00000000-0004-0000-0A00-000020000000}"/>
    <hyperlink ref="F34" r:id="rId34" xr:uid="{00000000-0004-0000-0A00-000021000000}"/>
    <hyperlink ref="F35" r:id="rId35" xr:uid="{00000000-0004-0000-0A00-000022000000}"/>
    <hyperlink ref="F36" r:id="rId36" xr:uid="{00000000-0004-0000-0A00-000023000000}"/>
    <hyperlink ref="F37" r:id="rId37" xr:uid="{00000000-0004-0000-0A00-000024000000}"/>
    <hyperlink ref="F38" r:id="rId38" xr:uid="{00000000-0004-0000-0A00-000025000000}"/>
    <hyperlink ref="F39" r:id="rId39" xr:uid="{00000000-0004-0000-0A00-000026000000}"/>
    <hyperlink ref="F40" r:id="rId40" xr:uid="{00000000-0004-0000-0A00-000027000000}"/>
    <hyperlink ref="F41" r:id="rId41" xr:uid="{00000000-0004-0000-0A00-000028000000}"/>
    <hyperlink ref="F42" r:id="rId42" xr:uid="{00000000-0004-0000-0A00-000029000000}"/>
    <hyperlink ref="F43" r:id="rId43" xr:uid="{00000000-0004-0000-0A00-00002A000000}"/>
    <hyperlink ref="F44" r:id="rId44" xr:uid="{00000000-0004-0000-0A00-00002B000000}"/>
    <hyperlink ref="F45" r:id="rId45" xr:uid="{00000000-0004-0000-0A00-00002C000000}"/>
    <hyperlink ref="F46" r:id="rId46" xr:uid="{00000000-0004-0000-0A00-00002D000000}"/>
    <hyperlink ref="F47" r:id="rId47" xr:uid="{00000000-0004-0000-0A00-00002E000000}"/>
    <hyperlink ref="F48" r:id="rId48" xr:uid="{00000000-0004-0000-0A00-00002F000000}"/>
    <hyperlink ref="F49" r:id="rId49" xr:uid="{00000000-0004-0000-0A00-000030000000}"/>
    <hyperlink ref="F50" r:id="rId50" xr:uid="{00000000-0004-0000-0A00-000031000000}"/>
    <hyperlink ref="F51" r:id="rId51" xr:uid="{00000000-0004-0000-0A00-000032000000}"/>
    <hyperlink ref="F52" r:id="rId52" xr:uid="{00000000-0004-0000-0A00-000033000000}"/>
    <hyperlink ref="F53" r:id="rId53" xr:uid="{00000000-0004-0000-0A00-000034000000}"/>
    <hyperlink ref="F54" r:id="rId54" xr:uid="{00000000-0004-0000-0A00-000035000000}"/>
    <hyperlink ref="F55" r:id="rId55" xr:uid="{00000000-0004-0000-0A00-000036000000}"/>
    <hyperlink ref="F56" r:id="rId56" xr:uid="{00000000-0004-0000-0A00-000037000000}"/>
    <hyperlink ref="F57" r:id="rId57" xr:uid="{00000000-0004-0000-0A00-000038000000}"/>
    <hyperlink ref="F58" r:id="rId58" xr:uid="{00000000-0004-0000-0A00-000039000000}"/>
    <hyperlink ref="F59" r:id="rId59" xr:uid="{00000000-0004-0000-0A00-00003A000000}"/>
    <hyperlink ref="F60" r:id="rId60" xr:uid="{00000000-0004-0000-0A00-00003B000000}"/>
    <hyperlink ref="F61" r:id="rId61" xr:uid="{00000000-0004-0000-0A00-00003C000000}"/>
    <hyperlink ref="F62" r:id="rId62" xr:uid="{00000000-0004-0000-0A00-00003D000000}"/>
    <hyperlink ref="F63" r:id="rId63" xr:uid="{00000000-0004-0000-0A00-00003E000000}"/>
    <hyperlink ref="F64" r:id="rId64" xr:uid="{00000000-0004-0000-0A00-00003F000000}"/>
    <hyperlink ref="F65" r:id="rId65" xr:uid="{00000000-0004-0000-0A00-000040000000}"/>
    <hyperlink ref="F66" r:id="rId66" xr:uid="{00000000-0004-0000-0A00-000041000000}"/>
    <hyperlink ref="F67" r:id="rId67" xr:uid="{00000000-0004-0000-0A00-000042000000}"/>
    <hyperlink ref="F68" r:id="rId68" xr:uid="{00000000-0004-0000-0A00-000043000000}"/>
    <hyperlink ref="F69" r:id="rId69" xr:uid="{00000000-0004-0000-0A00-000044000000}"/>
    <hyperlink ref="F70" r:id="rId70" xr:uid="{00000000-0004-0000-0A00-000045000000}"/>
    <hyperlink ref="F71" r:id="rId71" xr:uid="{00000000-0004-0000-0A00-000046000000}"/>
    <hyperlink ref="F72" r:id="rId72" xr:uid="{00000000-0004-0000-0A00-000047000000}"/>
    <hyperlink ref="F73" r:id="rId73" xr:uid="{00000000-0004-0000-0A00-000048000000}"/>
    <hyperlink ref="F74" r:id="rId74" xr:uid="{00000000-0004-0000-0A00-000049000000}"/>
    <hyperlink ref="F75" r:id="rId75" xr:uid="{00000000-0004-0000-0A00-00004A000000}"/>
    <hyperlink ref="F76" r:id="rId76" xr:uid="{00000000-0004-0000-0A00-00004B000000}"/>
    <hyperlink ref="F77" r:id="rId77" xr:uid="{00000000-0004-0000-0A00-00004C000000}"/>
    <hyperlink ref="F78" r:id="rId78" xr:uid="{00000000-0004-0000-0A00-00004D000000}"/>
    <hyperlink ref="F79" r:id="rId79" xr:uid="{00000000-0004-0000-0A00-00004E000000}"/>
    <hyperlink ref="F80" r:id="rId80" xr:uid="{00000000-0004-0000-0A00-00004F000000}"/>
    <hyperlink ref="F81" r:id="rId81" xr:uid="{00000000-0004-0000-0A00-000050000000}"/>
    <hyperlink ref="F82" r:id="rId82" xr:uid="{00000000-0004-0000-0A00-000051000000}"/>
    <hyperlink ref="F83" r:id="rId83" xr:uid="{00000000-0004-0000-0A00-000052000000}"/>
    <hyperlink ref="F84" r:id="rId84" xr:uid="{00000000-0004-0000-0A00-000053000000}"/>
    <hyperlink ref="F85" r:id="rId85" xr:uid="{00000000-0004-0000-0A00-000054000000}"/>
    <hyperlink ref="F86" r:id="rId86" xr:uid="{00000000-0004-0000-0A00-000055000000}"/>
    <hyperlink ref="F87" r:id="rId87" xr:uid="{00000000-0004-0000-0A00-000056000000}"/>
    <hyperlink ref="F88" r:id="rId88" xr:uid="{00000000-0004-0000-0A00-000057000000}"/>
    <hyperlink ref="F89" r:id="rId89" xr:uid="{00000000-0004-0000-0A00-000058000000}"/>
    <hyperlink ref="F90" r:id="rId90" xr:uid="{00000000-0004-0000-0A00-000059000000}"/>
    <hyperlink ref="F91" r:id="rId91" xr:uid="{00000000-0004-0000-0A00-00005A000000}"/>
    <hyperlink ref="F92" r:id="rId92" xr:uid="{00000000-0004-0000-0A00-00005B000000}"/>
    <hyperlink ref="F93" r:id="rId93" xr:uid="{00000000-0004-0000-0A00-00005C000000}"/>
    <hyperlink ref="F94" r:id="rId94" xr:uid="{00000000-0004-0000-0A00-00005D000000}"/>
    <hyperlink ref="F95" r:id="rId95" xr:uid="{00000000-0004-0000-0A00-00005E000000}"/>
    <hyperlink ref="F96" r:id="rId96" xr:uid="{00000000-0004-0000-0A00-00005F000000}"/>
    <hyperlink ref="F97" r:id="rId97" xr:uid="{00000000-0004-0000-0A00-000060000000}"/>
    <hyperlink ref="F98" r:id="rId98" xr:uid="{00000000-0004-0000-0A00-000061000000}"/>
    <hyperlink ref="F99" r:id="rId99" xr:uid="{00000000-0004-0000-0A00-000062000000}"/>
    <hyperlink ref="F100" r:id="rId100" xr:uid="{00000000-0004-0000-0A00-000063000000}"/>
    <hyperlink ref="F101" r:id="rId101" xr:uid="{00000000-0004-0000-0A00-000064000000}"/>
    <hyperlink ref="F102" r:id="rId102" xr:uid="{00000000-0004-0000-0A00-000065000000}"/>
    <hyperlink ref="F103" r:id="rId103" xr:uid="{00000000-0004-0000-0A00-000066000000}"/>
    <hyperlink ref="F104" r:id="rId104" xr:uid="{00000000-0004-0000-0A00-000067000000}"/>
    <hyperlink ref="F105" r:id="rId105" xr:uid="{00000000-0004-0000-0A00-000068000000}"/>
    <hyperlink ref="F106" r:id="rId106" xr:uid="{00000000-0004-0000-0A00-000069000000}"/>
    <hyperlink ref="F107" r:id="rId107" xr:uid="{00000000-0004-0000-0A00-00006A000000}"/>
    <hyperlink ref="F108" r:id="rId108" xr:uid="{00000000-0004-0000-0A00-00006B000000}"/>
    <hyperlink ref="F109" r:id="rId109" xr:uid="{00000000-0004-0000-0A00-00006C000000}"/>
    <hyperlink ref="F110" r:id="rId110" xr:uid="{00000000-0004-0000-0A00-00006D000000}"/>
    <hyperlink ref="F111" r:id="rId111" xr:uid="{00000000-0004-0000-0A00-00006E000000}"/>
    <hyperlink ref="F112" r:id="rId112" xr:uid="{00000000-0004-0000-0A00-00006F000000}"/>
    <hyperlink ref="F113" r:id="rId113" xr:uid="{00000000-0004-0000-0A00-000070000000}"/>
    <hyperlink ref="F114" r:id="rId114" xr:uid="{00000000-0004-0000-0A00-000071000000}"/>
    <hyperlink ref="F115" r:id="rId115" xr:uid="{00000000-0004-0000-0A00-000072000000}"/>
    <hyperlink ref="F116" r:id="rId116" xr:uid="{00000000-0004-0000-0A00-000073000000}"/>
    <hyperlink ref="F117" r:id="rId117" xr:uid="{00000000-0004-0000-0A00-000074000000}"/>
    <hyperlink ref="F118" r:id="rId118" xr:uid="{00000000-0004-0000-0A00-000075000000}"/>
    <hyperlink ref="F119" r:id="rId119" xr:uid="{00000000-0004-0000-0A00-000076000000}"/>
    <hyperlink ref="F120" r:id="rId120" xr:uid="{00000000-0004-0000-0A00-000077000000}"/>
    <hyperlink ref="F121" r:id="rId121" xr:uid="{00000000-0004-0000-0A00-000078000000}"/>
    <hyperlink ref="F122" r:id="rId122" xr:uid="{00000000-0004-0000-0A00-000079000000}"/>
    <hyperlink ref="F123" r:id="rId123" xr:uid="{00000000-0004-0000-0A00-00007A000000}"/>
    <hyperlink ref="F124" r:id="rId124" xr:uid="{00000000-0004-0000-0A00-00007B000000}"/>
    <hyperlink ref="F125" r:id="rId125" xr:uid="{00000000-0004-0000-0A00-00007C000000}"/>
    <hyperlink ref="F126" r:id="rId126" xr:uid="{00000000-0004-0000-0A00-00007D000000}"/>
    <hyperlink ref="F127" r:id="rId127" xr:uid="{00000000-0004-0000-0A00-00007E000000}"/>
    <hyperlink ref="F128" r:id="rId128" xr:uid="{00000000-0004-0000-0A00-00007F000000}"/>
    <hyperlink ref="F129" r:id="rId129" xr:uid="{00000000-0004-0000-0A00-000080000000}"/>
    <hyperlink ref="F130" r:id="rId130" xr:uid="{00000000-0004-0000-0A00-000081000000}"/>
    <hyperlink ref="F131" r:id="rId131" xr:uid="{00000000-0004-0000-0A00-000082000000}"/>
    <hyperlink ref="F132" r:id="rId132" xr:uid="{00000000-0004-0000-0A00-000083000000}"/>
    <hyperlink ref="F133" r:id="rId133" xr:uid="{00000000-0004-0000-0A00-000084000000}"/>
    <hyperlink ref="F134" r:id="rId134" xr:uid="{00000000-0004-0000-0A00-000085000000}"/>
    <hyperlink ref="F135" r:id="rId135" xr:uid="{00000000-0004-0000-0A00-000086000000}"/>
    <hyperlink ref="F136" r:id="rId136" xr:uid="{00000000-0004-0000-0A00-000087000000}"/>
    <hyperlink ref="F137" r:id="rId137" xr:uid="{00000000-0004-0000-0A00-000088000000}"/>
    <hyperlink ref="F138" r:id="rId138" xr:uid="{00000000-0004-0000-0A00-000089000000}"/>
    <hyperlink ref="F139" r:id="rId139" xr:uid="{00000000-0004-0000-0A00-00008A000000}"/>
    <hyperlink ref="F140" r:id="rId140" xr:uid="{00000000-0004-0000-0A00-00008B000000}"/>
    <hyperlink ref="F141" r:id="rId141" xr:uid="{00000000-0004-0000-0A00-00008C000000}"/>
    <hyperlink ref="F142" r:id="rId142" xr:uid="{00000000-0004-0000-0A00-00008D000000}"/>
    <hyperlink ref="F143" r:id="rId143" xr:uid="{00000000-0004-0000-0A00-00008E000000}"/>
    <hyperlink ref="F144" r:id="rId144" xr:uid="{00000000-0004-0000-0A00-00008F000000}"/>
    <hyperlink ref="F145" r:id="rId145" xr:uid="{00000000-0004-0000-0A00-000090000000}"/>
    <hyperlink ref="F146" r:id="rId146" xr:uid="{00000000-0004-0000-0A00-000091000000}"/>
    <hyperlink ref="F147" r:id="rId147" xr:uid="{00000000-0004-0000-0A00-000092000000}"/>
    <hyperlink ref="F148" r:id="rId148" xr:uid="{00000000-0004-0000-0A00-000093000000}"/>
    <hyperlink ref="F149" r:id="rId149" xr:uid="{00000000-0004-0000-0A00-000094000000}"/>
    <hyperlink ref="F150" r:id="rId150" xr:uid="{00000000-0004-0000-0A00-000095000000}"/>
    <hyperlink ref="F151" r:id="rId151" xr:uid="{00000000-0004-0000-0A00-000096000000}"/>
    <hyperlink ref="F152" r:id="rId152" xr:uid="{00000000-0004-0000-0A00-000097000000}"/>
    <hyperlink ref="F153" r:id="rId153" xr:uid="{00000000-0004-0000-0A00-000098000000}"/>
    <hyperlink ref="F154" r:id="rId154" xr:uid="{00000000-0004-0000-0A00-000099000000}"/>
    <hyperlink ref="F155" r:id="rId155" xr:uid="{00000000-0004-0000-0A00-00009A000000}"/>
    <hyperlink ref="F156" r:id="rId156" xr:uid="{00000000-0004-0000-0A00-00009B000000}"/>
    <hyperlink ref="F157" r:id="rId157" xr:uid="{00000000-0004-0000-0A00-00009C000000}"/>
    <hyperlink ref="F158" r:id="rId158" xr:uid="{00000000-0004-0000-0A00-00009D000000}"/>
    <hyperlink ref="F159" r:id="rId159" xr:uid="{00000000-0004-0000-0A00-00009E000000}"/>
    <hyperlink ref="F160" r:id="rId160" xr:uid="{00000000-0004-0000-0A00-00009F000000}"/>
    <hyperlink ref="F161" r:id="rId161" xr:uid="{00000000-0004-0000-0A00-0000A0000000}"/>
    <hyperlink ref="F162" r:id="rId162" xr:uid="{00000000-0004-0000-0A00-0000A1000000}"/>
    <hyperlink ref="F163" r:id="rId163" xr:uid="{00000000-0004-0000-0A00-0000A2000000}"/>
    <hyperlink ref="F164" r:id="rId164" xr:uid="{00000000-0004-0000-0A00-0000A3000000}"/>
    <hyperlink ref="F165" r:id="rId165" xr:uid="{00000000-0004-0000-0A00-0000A4000000}"/>
    <hyperlink ref="F166" r:id="rId166" xr:uid="{00000000-0004-0000-0A00-0000A5000000}"/>
    <hyperlink ref="F167" r:id="rId167" xr:uid="{00000000-0004-0000-0A00-0000A6000000}"/>
    <hyperlink ref="F168" r:id="rId168" xr:uid="{00000000-0004-0000-0A00-0000A7000000}"/>
    <hyperlink ref="F169" r:id="rId169" xr:uid="{00000000-0004-0000-0A00-0000A8000000}"/>
    <hyperlink ref="F170" r:id="rId170" xr:uid="{00000000-0004-0000-0A00-0000A9000000}"/>
    <hyperlink ref="F171" r:id="rId171" xr:uid="{00000000-0004-0000-0A00-0000AA000000}"/>
    <hyperlink ref="F172" r:id="rId172" xr:uid="{00000000-0004-0000-0A00-0000AB000000}"/>
    <hyperlink ref="F173" r:id="rId173" xr:uid="{00000000-0004-0000-0A00-0000AC000000}"/>
    <hyperlink ref="F174" r:id="rId174" xr:uid="{00000000-0004-0000-0A00-0000AD000000}"/>
    <hyperlink ref="F175" r:id="rId175" xr:uid="{00000000-0004-0000-0A00-0000AE000000}"/>
    <hyperlink ref="F176" r:id="rId176" xr:uid="{00000000-0004-0000-0A00-0000AF000000}"/>
    <hyperlink ref="F177" r:id="rId177" xr:uid="{00000000-0004-0000-0A00-0000B0000000}"/>
    <hyperlink ref="F178" r:id="rId178" xr:uid="{00000000-0004-0000-0A00-0000B1000000}"/>
    <hyperlink ref="F179" r:id="rId179" xr:uid="{00000000-0004-0000-0A00-0000B2000000}"/>
    <hyperlink ref="F180" r:id="rId180" xr:uid="{00000000-0004-0000-0A00-0000B3000000}"/>
    <hyperlink ref="F181" r:id="rId181" xr:uid="{00000000-0004-0000-0A00-0000B4000000}"/>
    <hyperlink ref="F182" r:id="rId182" xr:uid="{00000000-0004-0000-0A00-0000B5000000}"/>
    <hyperlink ref="F183" r:id="rId183" xr:uid="{00000000-0004-0000-0A00-0000B6000000}"/>
    <hyperlink ref="F184" r:id="rId184" xr:uid="{00000000-0004-0000-0A00-0000B7000000}"/>
    <hyperlink ref="F185" r:id="rId185" xr:uid="{00000000-0004-0000-0A00-0000B8000000}"/>
    <hyperlink ref="F186" r:id="rId186" xr:uid="{00000000-0004-0000-0A00-0000B9000000}"/>
    <hyperlink ref="F187" r:id="rId187" xr:uid="{00000000-0004-0000-0A00-0000BA000000}"/>
    <hyperlink ref="F188" r:id="rId188" xr:uid="{00000000-0004-0000-0A00-0000BB000000}"/>
    <hyperlink ref="F189" r:id="rId189" xr:uid="{00000000-0004-0000-0A00-0000BC000000}"/>
    <hyperlink ref="F190" r:id="rId190" xr:uid="{00000000-0004-0000-0A00-0000BD000000}"/>
    <hyperlink ref="F191" r:id="rId191" xr:uid="{00000000-0004-0000-0A00-0000BE000000}"/>
    <hyperlink ref="F192" r:id="rId192" xr:uid="{00000000-0004-0000-0A00-0000BF000000}"/>
    <hyperlink ref="F193" r:id="rId193" xr:uid="{00000000-0004-0000-0A00-0000C0000000}"/>
    <hyperlink ref="F194" r:id="rId194" xr:uid="{00000000-0004-0000-0A00-0000C1000000}"/>
    <hyperlink ref="F195" r:id="rId195" xr:uid="{00000000-0004-0000-0A00-0000C2000000}"/>
    <hyperlink ref="F196" r:id="rId196" xr:uid="{00000000-0004-0000-0A00-0000C3000000}"/>
    <hyperlink ref="F197" r:id="rId197" xr:uid="{00000000-0004-0000-0A00-0000C4000000}"/>
    <hyperlink ref="F198" r:id="rId198" xr:uid="{00000000-0004-0000-0A00-0000C5000000}"/>
    <hyperlink ref="F199" r:id="rId199" xr:uid="{00000000-0004-0000-0A00-0000C6000000}"/>
    <hyperlink ref="F200" r:id="rId200" xr:uid="{00000000-0004-0000-0A00-0000C7000000}"/>
    <hyperlink ref="F201" r:id="rId201" xr:uid="{00000000-0004-0000-0A00-0000C8000000}"/>
    <hyperlink ref="F202" r:id="rId202" xr:uid="{00000000-0004-0000-0A00-0000C9000000}"/>
    <hyperlink ref="F203" r:id="rId203" xr:uid="{00000000-0004-0000-0A00-0000CA000000}"/>
    <hyperlink ref="F204" r:id="rId204" xr:uid="{00000000-0004-0000-0A00-0000CB000000}"/>
    <hyperlink ref="F205" r:id="rId205" xr:uid="{00000000-0004-0000-0A00-0000CC000000}"/>
    <hyperlink ref="F206" r:id="rId206" xr:uid="{00000000-0004-0000-0A00-0000CD000000}"/>
    <hyperlink ref="F207" r:id="rId207" xr:uid="{00000000-0004-0000-0A00-0000CE000000}"/>
    <hyperlink ref="F208" r:id="rId208" xr:uid="{00000000-0004-0000-0A00-0000CF000000}"/>
    <hyperlink ref="F209" r:id="rId209" xr:uid="{00000000-0004-0000-0A00-0000D0000000}"/>
    <hyperlink ref="F210" r:id="rId210" xr:uid="{00000000-0004-0000-0A00-0000D1000000}"/>
    <hyperlink ref="F211" r:id="rId211" xr:uid="{00000000-0004-0000-0A00-0000D2000000}"/>
    <hyperlink ref="F212" r:id="rId212" xr:uid="{00000000-0004-0000-0A00-0000D3000000}"/>
    <hyperlink ref="F213" r:id="rId213" xr:uid="{00000000-0004-0000-0A00-0000D4000000}"/>
    <hyperlink ref="F214" r:id="rId214" xr:uid="{00000000-0004-0000-0A00-0000D5000000}"/>
    <hyperlink ref="F215" r:id="rId215" xr:uid="{00000000-0004-0000-0A00-0000D6000000}"/>
    <hyperlink ref="F216" r:id="rId216" xr:uid="{00000000-0004-0000-0A00-0000D7000000}"/>
    <hyperlink ref="F217" r:id="rId217" xr:uid="{00000000-0004-0000-0A00-0000D8000000}"/>
    <hyperlink ref="F218" r:id="rId218" xr:uid="{00000000-0004-0000-0A00-0000D9000000}"/>
    <hyperlink ref="F219" r:id="rId219" xr:uid="{00000000-0004-0000-0A00-0000DA000000}"/>
    <hyperlink ref="F220" r:id="rId220" xr:uid="{00000000-0004-0000-0A00-0000DB000000}"/>
    <hyperlink ref="F221" r:id="rId221" xr:uid="{00000000-0004-0000-0A00-0000DC000000}"/>
    <hyperlink ref="F222" r:id="rId222" xr:uid="{00000000-0004-0000-0A00-0000DD000000}"/>
    <hyperlink ref="F223" r:id="rId223" xr:uid="{00000000-0004-0000-0A00-0000DE000000}"/>
    <hyperlink ref="F224" r:id="rId224" xr:uid="{00000000-0004-0000-0A00-0000DF000000}"/>
    <hyperlink ref="F225" r:id="rId225" xr:uid="{00000000-0004-0000-0A00-0000E0000000}"/>
    <hyperlink ref="F226" r:id="rId226" xr:uid="{00000000-0004-0000-0A00-0000E1000000}"/>
    <hyperlink ref="F227" r:id="rId227" xr:uid="{00000000-0004-0000-0A00-0000E2000000}"/>
    <hyperlink ref="F228" r:id="rId228" xr:uid="{00000000-0004-0000-0A00-0000E3000000}"/>
    <hyperlink ref="F229" r:id="rId229" xr:uid="{00000000-0004-0000-0A00-0000E4000000}"/>
    <hyperlink ref="F230" r:id="rId230" xr:uid="{00000000-0004-0000-0A00-0000E5000000}"/>
    <hyperlink ref="F231" r:id="rId231" xr:uid="{00000000-0004-0000-0A00-0000E6000000}"/>
    <hyperlink ref="F232" r:id="rId232" xr:uid="{00000000-0004-0000-0A00-0000E7000000}"/>
    <hyperlink ref="F233" r:id="rId233" xr:uid="{00000000-0004-0000-0A00-0000E8000000}"/>
    <hyperlink ref="F234" r:id="rId234" xr:uid="{00000000-0004-0000-0A00-0000E9000000}"/>
    <hyperlink ref="F235" r:id="rId235" xr:uid="{00000000-0004-0000-0A00-0000EA000000}"/>
    <hyperlink ref="F236" r:id="rId236" xr:uid="{00000000-0004-0000-0A00-0000EB000000}"/>
    <hyperlink ref="F237" r:id="rId237" xr:uid="{00000000-0004-0000-0A00-0000EC000000}"/>
    <hyperlink ref="F238" r:id="rId238" xr:uid="{00000000-0004-0000-0A00-0000ED000000}"/>
    <hyperlink ref="F239" r:id="rId239" xr:uid="{00000000-0004-0000-0A00-0000EE000000}"/>
    <hyperlink ref="F240" r:id="rId240" xr:uid="{00000000-0004-0000-0A00-0000EF000000}"/>
    <hyperlink ref="F241" r:id="rId241" xr:uid="{00000000-0004-0000-0A00-0000F0000000}"/>
    <hyperlink ref="F242" r:id="rId242" xr:uid="{00000000-0004-0000-0A00-0000F1000000}"/>
    <hyperlink ref="F243" r:id="rId243" xr:uid="{00000000-0004-0000-0A00-0000F2000000}"/>
    <hyperlink ref="F244" r:id="rId244" xr:uid="{00000000-0004-0000-0A00-0000F3000000}"/>
    <hyperlink ref="F245" r:id="rId245" xr:uid="{00000000-0004-0000-0A00-0000F4000000}"/>
    <hyperlink ref="F246" r:id="rId246" xr:uid="{00000000-0004-0000-0A00-0000F5000000}"/>
    <hyperlink ref="F247" r:id="rId247" xr:uid="{00000000-0004-0000-0A00-0000F6000000}"/>
    <hyperlink ref="F248" r:id="rId248" xr:uid="{00000000-0004-0000-0A00-0000F7000000}"/>
    <hyperlink ref="F249" r:id="rId249" xr:uid="{00000000-0004-0000-0A00-0000F8000000}"/>
    <hyperlink ref="F250" r:id="rId250" xr:uid="{00000000-0004-0000-0A00-0000F9000000}"/>
    <hyperlink ref="F251" r:id="rId251" xr:uid="{00000000-0004-0000-0A00-0000FA000000}"/>
    <hyperlink ref="F252" r:id="rId252" xr:uid="{00000000-0004-0000-0A00-0000FB000000}"/>
    <hyperlink ref="F253" r:id="rId253" xr:uid="{00000000-0004-0000-0A00-0000FC000000}"/>
    <hyperlink ref="F254" r:id="rId254" xr:uid="{00000000-0004-0000-0A00-0000FD000000}"/>
    <hyperlink ref="F255" r:id="rId255" xr:uid="{00000000-0004-0000-0A00-0000FE000000}"/>
    <hyperlink ref="F256" r:id="rId256" xr:uid="{00000000-0004-0000-0A00-0000FF000000}"/>
    <hyperlink ref="F257" r:id="rId257" xr:uid="{00000000-0004-0000-0A00-000000010000}"/>
    <hyperlink ref="F258" r:id="rId258" xr:uid="{00000000-0004-0000-0A00-000001010000}"/>
    <hyperlink ref="F259" r:id="rId259" xr:uid="{00000000-0004-0000-0A00-000002010000}"/>
    <hyperlink ref="F260" r:id="rId260" xr:uid="{00000000-0004-0000-0A00-000003010000}"/>
    <hyperlink ref="F261" r:id="rId261" xr:uid="{00000000-0004-0000-0A00-000004010000}"/>
    <hyperlink ref="F262" r:id="rId262" xr:uid="{00000000-0004-0000-0A00-000005010000}"/>
    <hyperlink ref="F263" r:id="rId263" xr:uid="{00000000-0004-0000-0A00-000006010000}"/>
    <hyperlink ref="F264" r:id="rId264" xr:uid="{00000000-0004-0000-0A00-000007010000}"/>
    <hyperlink ref="F265" r:id="rId265" xr:uid="{00000000-0004-0000-0A00-000008010000}"/>
    <hyperlink ref="F266" r:id="rId266" xr:uid="{00000000-0004-0000-0A00-000009010000}"/>
    <hyperlink ref="F267" r:id="rId267" xr:uid="{00000000-0004-0000-0A00-00000A010000}"/>
    <hyperlink ref="F268" r:id="rId268" xr:uid="{00000000-0004-0000-0A00-00000B010000}"/>
    <hyperlink ref="F269" r:id="rId269" xr:uid="{00000000-0004-0000-0A00-00000C010000}"/>
    <hyperlink ref="F270" r:id="rId270" xr:uid="{00000000-0004-0000-0A00-00000D010000}"/>
    <hyperlink ref="F271" r:id="rId271" xr:uid="{00000000-0004-0000-0A00-00000E010000}"/>
    <hyperlink ref="F272" r:id="rId272" xr:uid="{00000000-0004-0000-0A00-00000F010000}"/>
    <hyperlink ref="F273" r:id="rId273" xr:uid="{00000000-0004-0000-0A00-000010010000}"/>
    <hyperlink ref="F274" r:id="rId274" xr:uid="{00000000-0004-0000-0A00-000011010000}"/>
    <hyperlink ref="F275" r:id="rId275" xr:uid="{00000000-0004-0000-0A00-000012010000}"/>
    <hyperlink ref="F276" r:id="rId276" xr:uid="{00000000-0004-0000-0A00-000013010000}"/>
    <hyperlink ref="F277" r:id="rId277" xr:uid="{00000000-0004-0000-0A00-000014010000}"/>
    <hyperlink ref="F278" r:id="rId278" xr:uid="{00000000-0004-0000-0A00-000015010000}"/>
    <hyperlink ref="F279" r:id="rId279" xr:uid="{00000000-0004-0000-0A00-000016010000}"/>
    <hyperlink ref="F280" r:id="rId280" xr:uid="{00000000-0004-0000-0A00-000017010000}"/>
    <hyperlink ref="F281" r:id="rId281" xr:uid="{00000000-0004-0000-0A00-000018010000}"/>
    <hyperlink ref="F282" r:id="rId282" xr:uid="{00000000-0004-0000-0A00-000019010000}"/>
    <hyperlink ref="F283" r:id="rId283" xr:uid="{00000000-0004-0000-0A00-00001A010000}"/>
    <hyperlink ref="F284" r:id="rId284" xr:uid="{00000000-0004-0000-0A00-00001B010000}"/>
    <hyperlink ref="F285" r:id="rId285" xr:uid="{00000000-0004-0000-0A00-00001C010000}"/>
    <hyperlink ref="F286" r:id="rId286" xr:uid="{00000000-0004-0000-0A00-00001D010000}"/>
    <hyperlink ref="F287" r:id="rId287" xr:uid="{00000000-0004-0000-0A00-00001E010000}"/>
    <hyperlink ref="F288" r:id="rId288" xr:uid="{00000000-0004-0000-0A00-00001F010000}"/>
    <hyperlink ref="F289" r:id="rId289" xr:uid="{00000000-0004-0000-0A00-000020010000}"/>
    <hyperlink ref="F290" r:id="rId290" xr:uid="{00000000-0004-0000-0A00-000021010000}"/>
    <hyperlink ref="F291" r:id="rId291" xr:uid="{00000000-0004-0000-0A00-000022010000}"/>
    <hyperlink ref="F292" r:id="rId292" xr:uid="{00000000-0004-0000-0A00-000023010000}"/>
    <hyperlink ref="F293" r:id="rId293" xr:uid="{00000000-0004-0000-0A00-000024010000}"/>
    <hyperlink ref="F294" r:id="rId294" xr:uid="{00000000-0004-0000-0A00-000025010000}"/>
    <hyperlink ref="F295" r:id="rId295" xr:uid="{00000000-0004-0000-0A00-000026010000}"/>
    <hyperlink ref="F296" r:id="rId296" xr:uid="{00000000-0004-0000-0A00-000027010000}"/>
    <hyperlink ref="F297" r:id="rId297" xr:uid="{00000000-0004-0000-0A00-000028010000}"/>
    <hyperlink ref="F298" r:id="rId298" xr:uid="{00000000-0004-0000-0A00-000029010000}"/>
    <hyperlink ref="F299" r:id="rId299" xr:uid="{00000000-0004-0000-0A00-00002A010000}"/>
    <hyperlink ref="F300" r:id="rId300" xr:uid="{00000000-0004-0000-0A00-00002B010000}"/>
    <hyperlink ref="F301" r:id="rId301" xr:uid="{00000000-0004-0000-0A00-00002C010000}"/>
    <hyperlink ref="F302" r:id="rId302" xr:uid="{00000000-0004-0000-0A00-00002D010000}"/>
    <hyperlink ref="F303" r:id="rId303" xr:uid="{00000000-0004-0000-0A00-00002E010000}"/>
    <hyperlink ref="F304" r:id="rId304" xr:uid="{00000000-0004-0000-0A00-00002F010000}"/>
    <hyperlink ref="F305" r:id="rId305" xr:uid="{00000000-0004-0000-0A00-000030010000}"/>
    <hyperlink ref="F306" r:id="rId306" xr:uid="{00000000-0004-0000-0A00-000031010000}"/>
    <hyperlink ref="F307" r:id="rId307" xr:uid="{00000000-0004-0000-0A00-000032010000}"/>
    <hyperlink ref="F308" r:id="rId308" xr:uid="{00000000-0004-0000-0A00-000033010000}"/>
    <hyperlink ref="F309" r:id="rId309" xr:uid="{00000000-0004-0000-0A00-000034010000}"/>
    <hyperlink ref="F310" r:id="rId310" xr:uid="{00000000-0004-0000-0A00-000035010000}"/>
    <hyperlink ref="F311" r:id="rId311" xr:uid="{00000000-0004-0000-0A00-000036010000}"/>
    <hyperlink ref="F312" r:id="rId312" xr:uid="{00000000-0004-0000-0A00-000037010000}"/>
    <hyperlink ref="F313" r:id="rId313" xr:uid="{00000000-0004-0000-0A00-000038010000}"/>
    <hyperlink ref="F314" r:id="rId314" xr:uid="{00000000-0004-0000-0A00-000039010000}"/>
    <hyperlink ref="F315" r:id="rId315" xr:uid="{00000000-0004-0000-0A00-00003A010000}"/>
    <hyperlink ref="F316" r:id="rId316" xr:uid="{00000000-0004-0000-0A00-00003B010000}"/>
    <hyperlink ref="F317" r:id="rId317" xr:uid="{00000000-0004-0000-0A00-00003C010000}"/>
    <hyperlink ref="F318" r:id="rId318" xr:uid="{00000000-0004-0000-0A00-00003D010000}"/>
    <hyperlink ref="F319" r:id="rId319" xr:uid="{00000000-0004-0000-0A00-00003E010000}"/>
    <hyperlink ref="F320" r:id="rId320" xr:uid="{00000000-0004-0000-0A00-00003F010000}"/>
    <hyperlink ref="F321" r:id="rId321" xr:uid="{00000000-0004-0000-0A00-000040010000}"/>
    <hyperlink ref="F322" r:id="rId322" xr:uid="{00000000-0004-0000-0A00-000041010000}"/>
    <hyperlink ref="F323" r:id="rId323" xr:uid="{00000000-0004-0000-0A00-000042010000}"/>
    <hyperlink ref="F324" r:id="rId324" xr:uid="{00000000-0004-0000-0A00-000043010000}"/>
    <hyperlink ref="F325" r:id="rId325" xr:uid="{00000000-0004-0000-0A00-000044010000}"/>
    <hyperlink ref="F326" r:id="rId326" xr:uid="{00000000-0004-0000-0A00-000045010000}"/>
    <hyperlink ref="F327" r:id="rId327" xr:uid="{00000000-0004-0000-0A00-000046010000}"/>
    <hyperlink ref="F328" r:id="rId328" xr:uid="{00000000-0004-0000-0A00-000047010000}"/>
    <hyperlink ref="F329" r:id="rId329" xr:uid="{00000000-0004-0000-0A00-000048010000}"/>
    <hyperlink ref="F330" r:id="rId330" xr:uid="{00000000-0004-0000-0A00-000049010000}"/>
    <hyperlink ref="F331" r:id="rId331" xr:uid="{00000000-0004-0000-0A00-00004A010000}"/>
    <hyperlink ref="F332" r:id="rId332" xr:uid="{00000000-0004-0000-0A00-00004B010000}"/>
    <hyperlink ref="F333" r:id="rId333" xr:uid="{00000000-0004-0000-0A00-00004C010000}"/>
    <hyperlink ref="F334" r:id="rId334" xr:uid="{00000000-0004-0000-0A00-00004D010000}"/>
    <hyperlink ref="F335" r:id="rId335" xr:uid="{00000000-0004-0000-0A00-00004E010000}"/>
    <hyperlink ref="F336" r:id="rId336" xr:uid="{00000000-0004-0000-0A00-00004F010000}"/>
    <hyperlink ref="F337" r:id="rId337" xr:uid="{00000000-0004-0000-0A00-000050010000}"/>
    <hyperlink ref="F338" r:id="rId338" xr:uid="{00000000-0004-0000-0A00-000051010000}"/>
    <hyperlink ref="F339" r:id="rId339" xr:uid="{00000000-0004-0000-0A00-000052010000}"/>
    <hyperlink ref="F340" r:id="rId340" xr:uid="{00000000-0004-0000-0A00-000053010000}"/>
    <hyperlink ref="F341" r:id="rId341" xr:uid="{00000000-0004-0000-0A00-000054010000}"/>
    <hyperlink ref="F342" r:id="rId342" xr:uid="{00000000-0004-0000-0A00-000055010000}"/>
    <hyperlink ref="F343" r:id="rId343" xr:uid="{00000000-0004-0000-0A00-000056010000}"/>
    <hyperlink ref="F344" r:id="rId344" xr:uid="{00000000-0004-0000-0A00-000057010000}"/>
    <hyperlink ref="F345" r:id="rId345" xr:uid="{00000000-0004-0000-0A00-000058010000}"/>
    <hyperlink ref="F346" r:id="rId346" xr:uid="{00000000-0004-0000-0A00-000059010000}"/>
    <hyperlink ref="F347" r:id="rId347" xr:uid="{00000000-0004-0000-0A00-00005A010000}"/>
    <hyperlink ref="F348" r:id="rId348" xr:uid="{00000000-0004-0000-0A00-00005B010000}"/>
    <hyperlink ref="F349" r:id="rId349" xr:uid="{00000000-0004-0000-0A00-00005C010000}"/>
    <hyperlink ref="F350" r:id="rId350" xr:uid="{00000000-0004-0000-0A00-00005D010000}"/>
    <hyperlink ref="F351" r:id="rId351" xr:uid="{00000000-0004-0000-0A00-00005E010000}"/>
    <hyperlink ref="F352" r:id="rId352" xr:uid="{00000000-0004-0000-0A00-00005F010000}"/>
    <hyperlink ref="F353" r:id="rId353" xr:uid="{00000000-0004-0000-0A00-000060010000}"/>
    <hyperlink ref="F354" r:id="rId354" xr:uid="{00000000-0004-0000-0A00-000061010000}"/>
    <hyperlink ref="F355" r:id="rId355" xr:uid="{00000000-0004-0000-0A00-000062010000}"/>
    <hyperlink ref="F356" r:id="rId356" xr:uid="{00000000-0004-0000-0A00-000063010000}"/>
    <hyperlink ref="F357" r:id="rId357" xr:uid="{00000000-0004-0000-0A00-000064010000}"/>
    <hyperlink ref="F358" r:id="rId358" xr:uid="{00000000-0004-0000-0A00-000065010000}"/>
    <hyperlink ref="F359" r:id="rId359" xr:uid="{00000000-0004-0000-0A00-000066010000}"/>
    <hyperlink ref="F360" r:id="rId360" xr:uid="{00000000-0004-0000-0A00-000067010000}"/>
    <hyperlink ref="F361" r:id="rId361" xr:uid="{00000000-0004-0000-0A00-000068010000}"/>
    <hyperlink ref="F362" r:id="rId362" xr:uid="{00000000-0004-0000-0A00-000069010000}"/>
    <hyperlink ref="F363" r:id="rId363" xr:uid="{00000000-0004-0000-0A00-00006A010000}"/>
    <hyperlink ref="F364" r:id="rId364" xr:uid="{00000000-0004-0000-0A00-00006B010000}"/>
    <hyperlink ref="F365" r:id="rId365" xr:uid="{00000000-0004-0000-0A00-00006C010000}"/>
    <hyperlink ref="F366" r:id="rId366" xr:uid="{00000000-0004-0000-0A00-00006D010000}"/>
    <hyperlink ref="F367" r:id="rId367" xr:uid="{00000000-0004-0000-0A00-00006E010000}"/>
    <hyperlink ref="F368" r:id="rId368" xr:uid="{00000000-0004-0000-0A00-00006F010000}"/>
    <hyperlink ref="F369" r:id="rId369" xr:uid="{00000000-0004-0000-0A00-000070010000}"/>
    <hyperlink ref="F370" r:id="rId370" xr:uid="{00000000-0004-0000-0A00-000071010000}"/>
    <hyperlink ref="F371" r:id="rId371" xr:uid="{00000000-0004-0000-0A00-000072010000}"/>
    <hyperlink ref="F372" r:id="rId372" xr:uid="{00000000-0004-0000-0A00-000073010000}"/>
    <hyperlink ref="F373" r:id="rId373" xr:uid="{00000000-0004-0000-0A00-000074010000}"/>
    <hyperlink ref="F374" r:id="rId374" xr:uid="{00000000-0004-0000-0A00-000075010000}"/>
    <hyperlink ref="F375" r:id="rId375" xr:uid="{00000000-0004-0000-0A00-000076010000}"/>
    <hyperlink ref="F376" r:id="rId376" xr:uid="{00000000-0004-0000-0A00-000077010000}"/>
    <hyperlink ref="F377" r:id="rId377" xr:uid="{00000000-0004-0000-0A00-000078010000}"/>
    <hyperlink ref="F378" r:id="rId378" xr:uid="{00000000-0004-0000-0A00-000079010000}"/>
    <hyperlink ref="F379" r:id="rId379" xr:uid="{00000000-0004-0000-0A00-00007A010000}"/>
    <hyperlink ref="F380" r:id="rId380" xr:uid="{00000000-0004-0000-0A00-00007B010000}"/>
    <hyperlink ref="F381" r:id="rId381" xr:uid="{00000000-0004-0000-0A00-00007C010000}"/>
    <hyperlink ref="F382" r:id="rId382" xr:uid="{00000000-0004-0000-0A00-00007D010000}"/>
    <hyperlink ref="F383" r:id="rId383" xr:uid="{00000000-0004-0000-0A00-00007E010000}"/>
    <hyperlink ref="F384" r:id="rId384" xr:uid="{00000000-0004-0000-0A00-00007F010000}"/>
    <hyperlink ref="F385" r:id="rId385" xr:uid="{00000000-0004-0000-0A00-000080010000}"/>
    <hyperlink ref="F386" r:id="rId386" xr:uid="{00000000-0004-0000-0A00-000081010000}"/>
    <hyperlink ref="F387" r:id="rId387" xr:uid="{00000000-0004-0000-0A00-000082010000}"/>
    <hyperlink ref="F388" r:id="rId388" xr:uid="{00000000-0004-0000-0A00-000083010000}"/>
    <hyperlink ref="F389" r:id="rId389" xr:uid="{00000000-0004-0000-0A00-000084010000}"/>
    <hyperlink ref="F390" r:id="rId390" xr:uid="{00000000-0004-0000-0A00-000085010000}"/>
    <hyperlink ref="F391" r:id="rId391" xr:uid="{00000000-0004-0000-0A00-000086010000}"/>
    <hyperlink ref="F392" r:id="rId392" xr:uid="{00000000-0004-0000-0A00-000087010000}"/>
    <hyperlink ref="F393" r:id="rId393" xr:uid="{00000000-0004-0000-0A00-000088010000}"/>
    <hyperlink ref="F394" r:id="rId394" xr:uid="{00000000-0004-0000-0A00-000089010000}"/>
    <hyperlink ref="F395" r:id="rId395" xr:uid="{00000000-0004-0000-0A00-00008A010000}"/>
    <hyperlink ref="F396" r:id="rId396" xr:uid="{00000000-0004-0000-0A00-00008B010000}"/>
    <hyperlink ref="F397" r:id="rId397" xr:uid="{00000000-0004-0000-0A00-00008C010000}"/>
    <hyperlink ref="F398" r:id="rId398" xr:uid="{00000000-0004-0000-0A00-00008D010000}"/>
    <hyperlink ref="F399" r:id="rId399" xr:uid="{00000000-0004-0000-0A00-00008E010000}"/>
    <hyperlink ref="F400" r:id="rId400" xr:uid="{00000000-0004-0000-0A00-00008F010000}"/>
    <hyperlink ref="F401" r:id="rId401" xr:uid="{00000000-0004-0000-0A00-000090010000}"/>
    <hyperlink ref="F402" r:id="rId402" xr:uid="{00000000-0004-0000-0A00-000091010000}"/>
    <hyperlink ref="F403" r:id="rId403" xr:uid="{00000000-0004-0000-0A00-000092010000}"/>
    <hyperlink ref="F404" r:id="rId404" xr:uid="{00000000-0004-0000-0A00-000093010000}"/>
    <hyperlink ref="F405" r:id="rId405" xr:uid="{00000000-0004-0000-0A00-000094010000}"/>
    <hyperlink ref="F406" r:id="rId406" xr:uid="{00000000-0004-0000-0A00-000095010000}"/>
    <hyperlink ref="F407" r:id="rId407" xr:uid="{00000000-0004-0000-0A00-000096010000}"/>
    <hyperlink ref="F408" r:id="rId408" xr:uid="{00000000-0004-0000-0A00-000097010000}"/>
    <hyperlink ref="F409" r:id="rId409" xr:uid="{00000000-0004-0000-0A00-000098010000}"/>
    <hyperlink ref="F410" r:id="rId410" xr:uid="{00000000-0004-0000-0A00-000099010000}"/>
    <hyperlink ref="F411" r:id="rId411" xr:uid="{00000000-0004-0000-0A00-00009A010000}"/>
    <hyperlink ref="F412" r:id="rId412" xr:uid="{00000000-0004-0000-0A00-00009B010000}"/>
    <hyperlink ref="F413" r:id="rId413" xr:uid="{00000000-0004-0000-0A00-00009C010000}"/>
    <hyperlink ref="F414" r:id="rId414" xr:uid="{00000000-0004-0000-0A00-00009D010000}"/>
    <hyperlink ref="F415" r:id="rId415" xr:uid="{00000000-0004-0000-0A00-00009E010000}"/>
    <hyperlink ref="F416" r:id="rId416" xr:uid="{00000000-0004-0000-0A00-00009F010000}"/>
    <hyperlink ref="F417" r:id="rId417" xr:uid="{00000000-0004-0000-0A00-0000A0010000}"/>
    <hyperlink ref="F418" r:id="rId418" xr:uid="{00000000-0004-0000-0A00-0000A1010000}"/>
    <hyperlink ref="F419" r:id="rId419" xr:uid="{00000000-0004-0000-0A00-0000A2010000}"/>
    <hyperlink ref="F420" r:id="rId420" xr:uid="{00000000-0004-0000-0A00-0000A3010000}"/>
    <hyperlink ref="F421" r:id="rId421" xr:uid="{00000000-0004-0000-0A00-0000A4010000}"/>
    <hyperlink ref="F422" r:id="rId422" xr:uid="{00000000-0004-0000-0A00-0000A5010000}"/>
    <hyperlink ref="F423" r:id="rId423" xr:uid="{00000000-0004-0000-0A00-0000A6010000}"/>
    <hyperlink ref="F424" r:id="rId424" xr:uid="{00000000-0004-0000-0A00-0000A7010000}"/>
    <hyperlink ref="F425" r:id="rId425" xr:uid="{00000000-0004-0000-0A00-0000A8010000}"/>
    <hyperlink ref="F426" r:id="rId426" xr:uid="{00000000-0004-0000-0A00-0000A9010000}"/>
    <hyperlink ref="F427" r:id="rId427" xr:uid="{00000000-0004-0000-0A00-0000AA010000}"/>
    <hyperlink ref="F428" r:id="rId428" xr:uid="{00000000-0004-0000-0A00-0000AB010000}"/>
    <hyperlink ref="F429" r:id="rId429" xr:uid="{00000000-0004-0000-0A00-0000AC010000}"/>
    <hyperlink ref="F430" r:id="rId430" xr:uid="{00000000-0004-0000-0A00-0000AD010000}"/>
    <hyperlink ref="F431" r:id="rId431" xr:uid="{00000000-0004-0000-0A00-0000AE010000}"/>
    <hyperlink ref="F432" r:id="rId432" xr:uid="{00000000-0004-0000-0A00-0000AF010000}"/>
    <hyperlink ref="F433" r:id="rId433" xr:uid="{00000000-0004-0000-0A00-0000B0010000}"/>
    <hyperlink ref="F434" r:id="rId434" xr:uid="{00000000-0004-0000-0A00-0000B1010000}"/>
    <hyperlink ref="F435" r:id="rId435" xr:uid="{00000000-0004-0000-0A00-0000B2010000}"/>
    <hyperlink ref="F436" r:id="rId436" xr:uid="{00000000-0004-0000-0A00-0000B3010000}"/>
    <hyperlink ref="F437" r:id="rId437" xr:uid="{00000000-0004-0000-0A00-0000B4010000}"/>
    <hyperlink ref="F438" r:id="rId438" xr:uid="{00000000-0004-0000-0A00-0000B5010000}"/>
    <hyperlink ref="F439" r:id="rId439" xr:uid="{00000000-0004-0000-0A00-0000B6010000}"/>
    <hyperlink ref="F440" r:id="rId440" xr:uid="{00000000-0004-0000-0A00-0000B7010000}"/>
    <hyperlink ref="F441" r:id="rId441" xr:uid="{00000000-0004-0000-0A00-0000B8010000}"/>
    <hyperlink ref="F442" r:id="rId442" xr:uid="{00000000-0004-0000-0A00-0000B9010000}"/>
    <hyperlink ref="F443" r:id="rId443" xr:uid="{00000000-0004-0000-0A00-0000BA010000}"/>
    <hyperlink ref="F444" r:id="rId444" xr:uid="{00000000-0004-0000-0A00-0000BB010000}"/>
    <hyperlink ref="F445" r:id="rId445" xr:uid="{00000000-0004-0000-0A00-0000BC010000}"/>
    <hyperlink ref="F446" r:id="rId446" xr:uid="{00000000-0004-0000-0A00-0000BD010000}"/>
    <hyperlink ref="F447" r:id="rId447" xr:uid="{00000000-0004-0000-0A00-0000BE010000}"/>
    <hyperlink ref="F448" r:id="rId448" xr:uid="{00000000-0004-0000-0A00-0000BF010000}"/>
    <hyperlink ref="F449" r:id="rId449" xr:uid="{00000000-0004-0000-0A00-0000C0010000}"/>
    <hyperlink ref="F450" r:id="rId450" xr:uid="{00000000-0004-0000-0A00-0000C1010000}"/>
    <hyperlink ref="F451" r:id="rId451" xr:uid="{00000000-0004-0000-0A00-0000C2010000}"/>
    <hyperlink ref="F452" r:id="rId452" xr:uid="{00000000-0004-0000-0A00-0000C3010000}"/>
    <hyperlink ref="F453" r:id="rId453" xr:uid="{00000000-0004-0000-0A00-0000C4010000}"/>
    <hyperlink ref="F454" r:id="rId454" xr:uid="{00000000-0004-0000-0A00-0000C5010000}"/>
    <hyperlink ref="F455" r:id="rId455" xr:uid="{00000000-0004-0000-0A00-0000C6010000}"/>
    <hyperlink ref="F456" r:id="rId456" xr:uid="{00000000-0004-0000-0A00-0000C7010000}"/>
    <hyperlink ref="F457" r:id="rId457" xr:uid="{00000000-0004-0000-0A00-0000C8010000}"/>
    <hyperlink ref="F458" r:id="rId458" xr:uid="{00000000-0004-0000-0A00-0000C9010000}"/>
    <hyperlink ref="F459" r:id="rId459" xr:uid="{00000000-0004-0000-0A00-0000CA010000}"/>
    <hyperlink ref="F460" r:id="rId460" xr:uid="{00000000-0004-0000-0A00-0000CB010000}"/>
    <hyperlink ref="F461" r:id="rId461" xr:uid="{00000000-0004-0000-0A00-0000CC010000}"/>
    <hyperlink ref="F462" r:id="rId462" xr:uid="{00000000-0004-0000-0A00-0000CD010000}"/>
    <hyperlink ref="F463" r:id="rId463" xr:uid="{00000000-0004-0000-0A00-0000CE010000}"/>
    <hyperlink ref="F464" r:id="rId464" xr:uid="{00000000-0004-0000-0A00-0000CF010000}"/>
    <hyperlink ref="F465" r:id="rId465" xr:uid="{00000000-0004-0000-0A00-0000D0010000}"/>
    <hyperlink ref="F466" r:id="rId466" xr:uid="{00000000-0004-0000-0A00-0000D1010000}"/>
    <hyperlink ref="F467" r:id="rId467" xr:uid="{00000000-0004-0000-0A00-0000D2010000}"/>
    <hyperlink ref="F468" r:id="rId468" xr:uid="{00000000-0004-0000-0A00-0000D3010000}"/>
    <hyperlink ref="F469" r:id="rId469" xr:uid="{00000000-0004-0000-0A00-0000D4010000}"/>
    <hyperlink ref="F470" r:id="rId470" xr:uid="{00000000-0004-0000-0A00-0000D5010000}"/>
    <hyperlink ref="F471" r:id="rId471" xr:uid="{00000000-0004-0000-0A00-0000D6010000}"/>
    <hyperlink ref="F472" r:id="rId472" xr:uid="{00000000-0004-0000-0A00-0000D7010000}"/>
    <hyperlink ref="F473" r:id="rId473" xr:uid="{00000000-0004-0000-0A00-0000D8010000}"/>
    <hyperlink ref="F474" r:id="rId474" xr:uid="{00000000-0004-0000-0A00-0000D9010000}"/>
    <hyperlink ref="F475" r:id="rId475" xr:uid="{00000000-0004-0000-0A00-0000DA010000}"/>
    <hyperlink ref="F476" r:id="rId476" xr:uid="{00000000-0004-0000-0A00-0000DB010000}"/>
    <hyperlink ref="F477" r:id="rId477" xr:uid="{00000000-0004-0000-0A00-0000DC010000}"/>
    <hyperlink ref="F478" r:id="rId478" xr:uid="{00000000-0004-0000-0A00-0000DD010000}"/>
    <hyperlink ref="F479" r:id="rId479" xr:uid="{00000000-0004-0000-0A00-0000DE010000}"/>
    <hyperlink ref="F480" r:id="rId480" xr:uid="{00000000-0004-0000-0A00-0000DF010000}"/>
    <hyperlink ref="F481" r:id="rId481" xr:uid="{00000000-0004-0000-0A00-0000E0010000}"/>
    <hyperlink ref="F482" r:id="rId482" xr:uid="{00000000-0004-0000-0A00-0000E1010000}"/>
    <hyperlink ref="F483" r:id="rId483" xr:uid="{00000000-0004-0000-0A00-0000E2010000}"/>
    <hyperlink ref="F484" r:id="rId484" xr:uid="{00000000-0004-0000-0A00-0000E3010000}"/>
    <hyperlink ref="F485" r:id="rId485" xr:uid="{00000000-0004-0000-0A00-0000E4010000}"/>
    <hyperlink ref="F486" r:id="rId486" xr:uid="{00000000-0004-0000-0A00-0000E5010000}"/>
    <hyperlink ref="F487" r:id="rId487" xr:uid="{00000000-0004-0000-0A00-0000E6010000}"/>
    <hyperlink ref="F488" r:id="rId488" xr:uid="{00000000-0004-0000-0A00-0000E7010000}"/>
    <hyperlink ref="F489" r:id="rId489" xr:uid="{00000000-0004-0000-0A00-0000E8010000}"/>
    <hyperlink ref="F490" r:id="rId490" xr:uid="{00000000-0004-0000-0A00-0000E9010000}"/>
    <hyperlink ref="F491" r:id="rId491" xr:uid="{00000000-0004-0000-0A00-0000EA010000}"/>
    <hyperlink ref="F492" r:id="rId492" xr:uid="{00000000-0004-0000-0A00-0000EB010000}"/>
    <hyperlink ref="F493" r:id="rId493" xr:uid="{00000000-0004-0000-0A00-0000EC010000}"/>
    <hyperlink ref="F494" r:id="rId494" xr:uid="{00000000-0004-0000-0A00-0000ED010000}"/>
    <hyperlink ref="F495" r:id="rId495" xr:uid="{00000000-0004-0000-0A00-0000EE010000}"/>
    <hyperlink ref="F496" r:id="rId496" xr:uid="{00000000-0004-0000-0A00-0000EF010000}"/>
    <hyperlink ref="F497" r:id="rId497" xr:uid="{00000000-0004-0000-0A00-0000F0010000}"/>
    <hyperlink ref="F498" r:id="rId498" xr:uid="{00000000-0004-0000-0A00-0000F1010000}"/>
    <hyperlink ref="F499" r:id="rId499" xr:uid="{00000000-0004-0000-0A00-0000F2010000}"/>
    <hyperlink ref="F500" r:id="rId500" xr:uid="{00000000-0004-0000-0A00-0000F3010000}"/>
    <hyperlink ref="F501" r:id="rId501" xr:uid="{00000000-0004-0000-0A00-0000F4010000}"/>
    <hyperlink ref="F502" r:id="rId502" xr:uid="{00000000-0004-0000-0A00-0000F5010000}"/>
    <hyperlink ref="F503" r:id="rId503" xr:uid="{00000000-0004-0000-0A00-0000F6010000}"/>
    <hyperlink ref="F504" r:id="rId504" xr:uid="{00000000-0004-0000-0A00-0000F7010000}"/>
    <hyperlink ref="F505" r:id="rId505" xr:uid="{00000000-0004-0000-0A00-0000F8010000}"/>
    <hyperlink ref="F506" r:id="rId506" xr:uid="{00000000-0004-0000-0A00-0000F9010000}"/>
    <hyperlink ref="F507" r:id="rId507" xr:uid="{00000000-0004-0000-0A00-0000FA010000}"/>
    <hyperlink ref="F508" r:id="rId508" xr:uid="{00000000-0004-0000-0A00-0000FB010000}"/>
    <hyperlink ref="F509" r:id="rId509" xr:uid="{00000000-0004-0000-0A00-0000FC010000}"/>
    <hyperlink ref="F510" r:id="rId510" xr:uid="{00000000-0004-0000-0A00-0000FD010000}"/>
    <hyperlink ref="F511" r:id="rId511" xr:uid="{00000000-0004-0000-0A00-0000FE010000}"/>
    <hyperlink ref="F512" r:id="rId512" xr:uid="{00000000-0004-0000-0A00-0000FF010000}"/>
    <hyperlink ref="F513" r:id="rId513" xr:uid="{00000000-0004-0000-0A00-000000020000}"/>
    <hyperlink ref="F514" r:id="rId514" xr:uid="{00000000-0004-0000-0A00-000001020000}"/>
    <hyperlink ref="F515" r:id="rId515" xr:uid="{00000000-0004-0000-0A00-000002020000}"/>
    <hyperlink ref="F516" r:id="rId516" xr:uid="{00000000-0004-0000-0A00-000003020000}"/>
    <hyperlink ref="F517" r:id="rId517" xr:uid="{00000000-0004-0000-0A00-000004020000}"/>
    <hyperlink ref="F518" r:id="rId518" xr:uid="{00000000-0004-0000-0A00-000005020000}"/>
    <hyperlink ref="F519" r:id="rId519" xr:uid="{00000000-0004-0000-0A00-000006020000}"/>
    <hyperlink ref="F520" r:id="rId520" xr:uid="{00000000-0004-0000-0A00-000007020000}"/>
    <hyperlink ref="F521" r:id="rId521" xr:uid="{00000000-0004-0000-0A00-000008020000}"/>
    <hyperlink ref="F522" r:id="rId522" xr:uid="{00000000-0004-0000-0A00-000009020000}"/>
    <hyperlink ref="F523" r:id="rId523" xr:uid="{00000000-0004-0000-0A00-00000A020000}"/>
    <hyperlink ref="F524" r:id="rId524" xr:uid="{00000000-0004-0000-0A00-00000B020000}"/>
    <hyperlink ref="F525" r:id="rId525" xr:uid="{00000000-0004-0000-0A00-00000C020000}"/>
    <hyperlink ref="F526" r:id="rId526" xr:uid="{00000000-0004-0000-0A00-00000D020000}"/>
    <hyperlink ref="F527" r:id="rId527" xr:uid="{00000000-0004-0000-0A00-00000E020000}"/>
    <hyperlink ref="F528" r:id="rId528" xr:uid="{00000000-0004-0000-0A00-00000F020000}"/>
    <hyperlink ref="F529" r:id="rId529" xr:uid="{00000000-0004-0000-0A00-000010020000}"/>
    <hyperlink ref="F530" r:id="rId530" xr:uid="{00000000-0004-0000-0A00-000011020000}"/>
    <hyperlink ref="F531" r:id="rId531" xr:uid="{00000000-0004-0000-0A00-000012020000}"/>
    <hyperlink ref="F532" r:id="rId532" xr:uid="{00000000-0004-0000-0A00-000013020000}"/>
    <hyperlink ref="F533" r:id="rId533" xr:uid="{00000000-0004-0000-0A00-000014020000}"/>
    <hyperlink ref="F534" r:id="rId534" xr:uid="{00000000-0004-0000-0A00-00001502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20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7.28515625" customWidth="1"/>
    <col min="2" max="2" width="25.5703125" customWidth="1"/>
    <col min="10" max="10" width="31.28515625" customWidth="1"/>
  </cols>
  <sheetData>
    <row r="1" spans="1:15">
      <c r="A1" s="26" t="s">
        <v>993</v>
      </c>
      <c r="B1" s="26" t="s">
        <v>1</v>
      </c>
      <c r="C1" s="15" t="s">
        <v>450</v>
      </c>
      <c r="D1" s="15" t="s">
        <v>451</v>
      </c>
      <c r="E1" s="71" t="s">
        <v>994</v>
      </c>
      <c r="F1" s="71" t="s">
        <v>452</v>
      </c>
      <c r="G1" s="55" t="s">
        <v>995</v>
      </c>
      <c r="H1" s="55" t="s">
        <v>996</v>
      </c>
      <c r="I1" s="55" t="s">
        <v>997</v>
      </c>
      <c r="J1" s="55" t="s">
        <v>453</v>
      </c>
      <c r="K1" s="55" t="s">
        <v>998</v>
      </c>
      <c r="L1" s="55" t="s">
        <v>455</v>
      </c>
      <c r="M1" s="55" t="s">
        <v>456</v>
      </c>
      <c r="N1" s="26" t="s">
        <v>999</v>
      </c>
      <c r="O1" s="28" t="s">
        <v>1000</v>
      </c>
    </row>
    <row r="2" spans="1:15">
      <c r="A2" s="55">
        <v>1</v>
      </c>
      <c r="B2" s="55" t="s">
        <v>6</v>
      </c>
      <c r="C2" s="55" t="s">
        <v>6</v>
      </c>
      <c r="D2" s="55" t="s">
        <v>460</v>
      </c>
      <c r="E2" s="55">
        <v>45717781</v>
      </c>
      <c r="F2" s="55">
        <v>1</v>
      </c>
      <c r="J2" s="72" t="s">
        <v>461</v>
      </c>
      <c r="N2" s="55" t="s">
        <v>1001</v>
      </c>
      <c r="O2" s="73">
        <v>5893570</v>
      </c>
    </row>
    <row r="3" spans="1:15">
      <c r="A3" s="55">
        <v>2</v>
      </c>
      <c r="B3" s="55" t="s">
        <v>1021</v>
      </c>
      <c r="C3" s="55" t="s">
        <v>1022</v>
      </c>
      <c r="D3" s="55" t="s">
        <v>1023</v>
      </c>
      <c r="E3" s="55">
        <v>360484090</v>
      </c>
      <c r="F3" s="55" t="s">
        <v>464</v>
      </c>
      <c r="J3" s="72" t="s">
        <v>1024</v>
      </c>
      <c r="N3" s="55" t="s">
        <v>1025</v>
      </c>
      <c r="O3" s="73">
        <v>3987069</v>
      </c>
    </row>
    <row r="4" spans="1:15">
      <c r="A4" s="55">
        <v>3</v>
      </c>
      <c r="B4" s="55" t="s">
        <v>1007</v>
      </c>
      <c r="C4" s="55" t="s">
        <v>1007</v>
      </c>
      <c r="D4" s="55" t="s">
        <v>1008</v>
      </c>
      <c r="E4" s="55">
        <v>1399123752</v>
      </c>
      <c r="F4" s="55">
        <v>1</v>
      </c>
      <c r="G4" s="55">
        <v>4527</v>
      </c>
      <c r="H4" s="55" t="s">
        <v>3819</v>
      </c>
      <c r="I4" s="55">
        <v>159</v>
      </c>
      <c r="J4" s="72" t="s">
        <v>1009</v>
      </c>
      <c r="N4" s="55" t="s">
        <v>1010</v>
      </c>
      <c r="O4" s="73">
        <v>4118794</v>
      </c>
    </row>
    <row r="5" spans="1:15">
      <c r="A5" s="55">
        <v>4</v>
      </c>
      <c r="B5" s="55" t="s">
        <v>143</v>
      </c>
      <c r="C5" s="55" t="s">
        <v>634</v>
      </c>
      <c r="D5" s="55" t="s">
        <v>635</v>
      </c>
      <c r="E5" s="55">
        <v>254432523</v>
      </c>
      <c r="F5" s="55" t="s">
        <v>464</v>
      </c>
      <c r="G5" s="55">
        <v>989</v>
      </c>
      <c r="H5" s="55" t="s">
        <v>3820</v>
      </c>
      <c r="I5" s="55">
        <v>962</v>
      </c>
      <c r="J5" s="72" t="s">
        <v>636</v>
      </c>
      <c r="N5" s="55" t="s">
        <v>1047</v>
      </c>
      <c r="O5" s="73">
        <v>3609387</v>
      </c>
    </row>
    <row r="6" spans="1:15">
      <c r="A6" s="55">
        <v>5</v>
      </c>
      <c r="B6" s="55" t="s">
        <v>1011</v>
      </c>
      <c r="C6" s="55" t="s">
        <v>1011</v>
      </c>
      <c r="D6" s="55" t="s">
        <v>1012</v>
      </c>
      <c r="E6" s="55">
        <v>484667815</v>
      </c>
      <c r="F6" s="55" t="s">
        <v>464</v>
      </c>
      <c r="J6" s="72" t="s">
        <v>1013</v>
      </c>
      <c r="N6" s="55" t="s">
        <v>1014</v>
      </c>
      <c r="O6" s="73">
        <v>1160238</v>
      </c>
    </row>
    <row r="7" spans="1:15">
      <c r="A7" s="55">
        <v>6</v>
      </c>
      <c r="B7" s="55" t="s">
        <v>275</v>
      </c>
      <c r="C7" s="55" t="s">
        <v>794</v>
      </c>
      <c r="D7" s="55" t="s">
        <v>795</v>
      </c>
      <c r="E7" s="55">
        <v>1701651749</v>
      </c>
      <c r="F7" s="55">
        <v>1</v>
      </c>
      <c r="J7" s="72" t="s">
        <v>796</v>
      </c>
      <c r="N7" s="55" t="s">
        <v>1015</v>
      </c>
      <c r="O7" s="73">
        <v>4578282</v>
      </c>
    </row>
    <row r="8" spans="1:15">
      <c r="A8" s="55">
        <v>7</v>
      </c>
      <c r="B8" s="55" t="s">
        <v>1061</v>
      </c>
      <c r="C8" s="55" t="s">
        <v>1062</v>
      </c>
      <c r="D8" s="55" t="s">
        <v>683</v>
      </c>
      <c r="E8" s="55">
        <v>6505088311</v>
      </c>
      <c r="F8" s="55">
        <v>1</v>
      </c>
      <c r="J8" s="72" t="s">
        <v>1063</v>
      </c>
      <c r="N8" s="55" t="s">
        <v>1001</v>
      </c>
      <c r="O8" s="73">
        <v>2758663</v>
      </c>
    </row>
    <row r="9" spans="1:15">
      <c r="A9" s="55">
        <v>8</v>
      </c>
      <c r="B9" s="55" t="s">
        <v>1003</v>
      </c>
      <c r="C9" s="55" t="s">
        <v>1003</v>
      </c>
      <c r="D9" s="55" t="s">
        <v>1004</v>
      </c>
      <c r="E9" s="55">
        <v>1455058965</v>
      </c>
      <c r="F9" s="55">
        <v>1</v>
      </c>
      <c r="J9" s="72" t="s">
        <v>1005</v>
      </c>
      <c r="N9" s="55" t="s">
        <v>1006</v>
      </c>
      <c r="O9" s="73">
        <v>1900400</v>
      </c>
    </row>
    <row r="10" spans="1:15">
      <c r="A10" s="55">
        <v>9</v>
      </c>
      <c r="B10" s="55" t="s">
        <v>171</v>
      </c>
      <c r="C10" s="55" t="s">
        <v>171</v>
      </c>
      <c r="D10" s="55" t="s">
        <v>673</v>
      </c>
      <c r="E10" s="55">
        <v>313471712</v>
      </c>
      <c r="F10" s="55">
        <v>1</v>
      </c>
      <c r="G10" s="55">
        <v>3490</v>
      </c>
      <c r="H10" s="55" t="s">
        <v>3821</v>
      </c>
      <c r="I10" s="55">
        <v>1038</v>
      </c>
      <c r="J10" s="72" t="s">
        <v>674</v>
      </c>
      <c r="N10" s="55" t="s">
        <v>1026</v>
      </c>
      <c r="O10" s="73">
        <v>1734796</v>
      </c>
    </row>
    <row r="11" spans="1:15">
      <c r="A11" s="55">
        <v>10</v>
      </c>
      <c r="B11" s="55" t="s">
        <v>1240</v>
      </c>
      <c r="C11" s="55" t="s">
        <v>1240</v>
      </c>
      <c r="D11" s="55" t="s">
        <v>1241</v>
      </c>
      <c r="E11" s="55">
        <v>8320554996</v>
      </c>
      <c r="F11" s="55">
        <v>1</v>
      </c>
      <c r="J11" s="72" t="s">
        <v>1242</v>
      </c>
      <c r="N11" s="55" t="s">
        <v>1001</v>
      </c>
      <c r="O11" s="73">
        <v>2339911</v>
      </c>
    </row>
    <row r="12" spans="1:15">
      <c r="A12" s="55">
        <v>11</v>
      </c>
      <c r="B12" s="55" t="s">
        <v>299</v>
      </c>
      <c r="C12" s="55" t="s">
        <v>299</v>
      </c>
      <c r="D12" s="55" t="s">
        <v>828</v>
      </c>
      <c r="E12" s="55">
        <v>1</v>
      </c>
      <c r="F12" s="72" t="s">
        <v>829</v>
      </c>
      <c r="N12" s="55" t="s">
        <v>1317</v>
      </c>
      <c r="O12" s="73">
        <v>2808129</v>
      </c>
    </row>
    <row r="13" spans="1:15">
      <c r="A13" s="55">
        <v>12</v>
      </c>
      <c r="B13" s="55" t="s">
        <v>282</v>
      </c>
      <c r="C13" s="55"/>
      <c r="D13" s="55"/>
      <c r="E13" s="55"/>
      <c r="F13" s="55"/>
      <c r="N13" s="55" t="s">
        <v>1320</v>
      </c>
      <c r="O13" s="73">
        <v>1793484</v>
      </c>
    </row>
    <row r="14" spans="1:15">
      <c r="A14" s="55">
        <v>13</v>
      </c>
      <c r="B14" s="55" t="s">
        <v>1321</v>
      </c>
      <c r="C14" s="55"/>
      <c r="D14" s="55"/>
      <c r="E14" s="55"/>
      <c r="F14" s="55"/>
      <c r="N14" s="55" t="s">
        <v>1006</v>
      </c>
      <c r="O14" s="73">
        <v>4987120</v>
      </c>
    </row>
    <row r="15" spans="1:15">
      <c r="A15" s="55">
        <v>14</v>
      </c>
      <c r="B15" s="55" t="s">
        <v>1039</v>
      </c>
      <c r="C15" s="55" t="s">
        <v>605</v>
      </c>
      <c r="D15" s="55" t="s">
        <v>606</v>
      </c>
      <c r="E15" s="55">
        <v>3417748590</v>
      </c>
      <c r="F15" s="55">
        <v>1</v>
      </c>
      <c r="G15" s="55"/>
      <c r="H15" s="55"/>
      <c r="I15" s="55"/>
      <c r="J15" s="72" t="s">
        <v>607</v>
      </c>
      <c r="N15" s="55" t="s">
        <v>1040</v>
      </c>
      <c r="O15" s="73">
        <v>1592539</v>
      </c>
    </row>
    <row r="16" spans="1:15">
      <c r="A16" s="55">
        <v>14</v>
      </c>
      <c r="B16" s="55" t="s">
        <v>1039</v>
      </c>
      <c r="C16" s="55" t="s">
        <v>608</v>
      </c>
      <c r="D16" s="55" t="s">
        <v>609</v>
      </c>
      <c r="E16" s="55">
        <v>3656815405</v>
      </c>
      <c r="F16" s="55">
        <v>1</v>
      </c>
      <c r="G16" s="55"/>
      <c r="H16" s="55"/>
      <c r="I16" s="55"/>
      <c r="J16" s="72" t="s">
        <v>610</v>
      </c>
      <c r="N16" s="55"/>
      <c r="O16" s="73"/>
    </row>
    <row r="17" spans="1:15">
      <c r="A17" s="55">
        <v>14</v>
      </c>
      <c r="B17" s="55" t="s">
        <v>1039</v>
      </c>
      <c r="C17" s="55" t="s">
        <v>611</v>
      </c>
      <c r="D17" s="55" t="s">
        <v>612</v>
      </c>
      <c r="E17" s="55">
        <v>53675526308</v>
      </c>
      <c r="F17" s="55">
        <v>1</v>
      </c>
      <c r="G17" s="55"/>
      <c r="H17" s="55"/>
      <c r="I17" s="55"/>
      <c r="J17" s="72" t="s">
        <v>613</v>
      </c>
      <c r="N17" s="55"/>
      <c r="O17" s="73"/>
    </row>
    <row r="18" spans="1:15">
      <c r="A18" s="55">
        <v>15</v>
      </c>
      <c r="B18" s="55" t="s">
        <v>1125</v>
      </c>
      <c r="C18" s="55" t="s">
        <v>1126</v>
      </c>
      <c r="D18" s="55" t="s">
        <v>1127</v>
      </c>
      <c r="E18" s="55">
        <v>328078093</v>
      </c>
      <c r="F18" s="55" t="s">
        <v>464</v>
      </c>
      <c r="G18" s="55">
        <v>1841</v>
      </c>
      <c r="H18" s="55" t="s">
        <v>3822</v>
      </c>
      <c r="I18" s="55">
        <v>4009</v>
      </c>
      <c r="J18" s="72" t="s">
        <v>1128</v>
      </c>
      <c r="N18" s="55" t="s">
        <v>1104</v>
      </c>
      <c r="O18" s="73">
        <v>1170390</v>
      </c>
    </row>
    <row r="19" spans="1:15">
      <c r="A19" s="55">
        <v>16</v>
      </c>
      <c r="B19" s="55" t="s">
        <v>1084</v>
      </c>
      <c r="C19" s="55" t="s">
        <v>1085</v>
      </c>
      <c r="D19" s="55" t="s">
        <v>1086</v>
      </c>
      <c r="E19" s="55">
        <v>30136496472</v>
      </c>
      <c r="F19" s="55" t="s">
        <v>464</v>
      </c>
      <c r="G19" s="55">
        <v>1898</v>
      </c>
      <c r="H19" s="55" t="s">
        <v>3823</v>
      </c>
      <c r="I19" s="55">
        <v>621</v>
      </c>
      <c r="J19" s="72" t="s">
        <v>1087</v>
      </c>
      <c r="N19" s="55" t="s">
        <v>1088</v>
      </c>
      <c r="O19" s="73">
        <v>1343583</v>
      </c>
    </row>
    <row r="20" spans="1:15">
      <c r="A20" s="55">
        <v>17</v>
      </c>
      <c r="B20" s="55" t="s">
        <v>1143</v>
      </c>
      <c r="C20" s="55" t="s">
        <v>1143</v>
      </c>
      <c r="D20" s="55" t="s">
        <v>1144</v>
      </c>
      <c r="E20" s="55">
        <v>485234984</v>
      </c>
      <c r="F20" s="55">
        <v>1</v>
      </c>
      <c r="J20" s="72" t="s">
        <v>1145</v>
      </c>
      <c r="N20" s="55" t="s">
        <v>1146</v>
      </c>
      <c r="O20" s="73">
        <v>3862684</v>
      </c>
    </row>
    <row r="21" spans="1:15">
      <c r="A21" s="55">
        <v>18</v>
      </c>
      <c r="B21" s="55" t="s">
        <v>1027</v>
      </c>
      <c r="C21" s="55" t="s">
        <v>1028</v>
      </c>
      <c r="D21" s="55" t="s">
        <v>1029</v>
      </c>
      <c r="E21" s="55">
        <v>5556187464</v>
      </c>
      <c r="F21" s="55">
        <v>1</v>
      </c>
      <c r="J21" s="72" t="s">
        <v>1030</v>
      </c>
      <c r="N21" s="55" t="s">
        <v>1010</v>
      </c>
      <c r="O21" s="73">
        <v>1835218</v>
      </c>
    </row>
    <row r="22" spans="1:15">
      <c r="A22" s="55">
        <v>19</v>
      </c>
      <c r="B22" s="55" t="s">
        <v>1159</v>
      </c>
      <c r="C22" s="55" t="s">
        <v>588</v>
      </c>
      <c r="D22" s="55" t="s">
        <v>589</v>
      </c>
      <c r="E22" s="55">
        <v>1981431196</v>
      </c>
      <c r="F22" s="55" t="s">
        <v>464</v>
      </c>
      <c r="G22" s="55">
        <v>1172</v>
      </c>
      <c r="H22" s="55" t="s">
        <v>3824</v>
      </c>
      <c r="I22" s="55">
        <v>921</v>
      </c>
      <c r="J22" s="72" t="s">
        <v>590</v>
      </c>
      <c r="K22" s="55"/>
      <c r="N22" s="55" t="s">
        <v>1034</v>
      </c>
      <c r="O22" s="73">
        <v>3133655</v>
      </c>
    </row>
    <row r="23" spans="1:15">
      <c r="A23" s="55">
        <v>20</v>
      </c>
      <c r="B23" s="55" t="s">
        <v>1628</v>
      </c>
      <c r="C23" s="55" t="s">
        <v>1322</v>
      </c>
      <c r="D23" s="55" t="s">
        <v>570</v>
      </c>
      <c r="E23" s="55">
        <v>1959578996</v>
      </c>
      <c r="F23" s="55" t="s">
        <v>464</v>
      </c>
      <c r="G23" s="55">
        <v>1061</v>
      </c>
      <c r="H23" s="55" t="s">
        <v>3825</v>
      </c>
      <c r="I23" s="55">
        <v>2826</v>
      </c>
      <c r="J23" s="72" t="s">
        <v>571</v>
      </c>
      <c r="N23" s="55" t="s">
        <v>1034</v>
      </c>
      <c r="O23" s="73">
        <v>2789691</v>
      </c>
    </row>
    <row r="24" spans="1:15">
      <c r="A24" s="55">
        <v>21</v>
      </c>
      <c r="B24" s="55" t="s">
        <v>140</v>
      </c>
      <c r="C24" s="55" t="s">
        <v>140</v>
      </c>
      <c r="D24" s="55" t="s">
        <v>632</v>
      </c>
      <c r="E24" s="55">
        <v>2214964723</v>
      </c>
      <c r="F24" s="55">
        <v>1</v>
      </c>
      <c r="J24" s="72" t="s">
        <v>633</v>
      </c>
      <c r="N24" s="55" t="s">
        <v>1001</v>
      </c>
      <c r="O24" s="73">
        <v>2040947</v>
      </c>
    </row>
    <row r="25" spans="1:15">
      <c r="A25" s="55">
        <v>22</v>
      </c>
      <c r="B25" s="55" t="s">
        <v>48</v>
      </c>
      <c r="C25" s="55" t="s">
        <v>48</v>
      </c>
      <c r="D25" s="55" t="s">
        <v>513</v>
      </c>
      <c r="E25" s="55">
        <v>4017891221</v>
      </c>
      <c r="F25" s="55">
        <v>1</v>
      </c>
      <c r="J25" s="72" t="s">
        <v>514</v>
      </c>
      <c r="N25" s="55" t="s">
        <v>1123</v>
      </c>
      <c r="O25" s="73">
        <v>4471750</v>
      </c>
    </row>
    <row r="26" spans="1:15">
      <c r="A26" s="55">
        <v>23</v>
      </c>
      <c r="B26" s="55" t="s">
        <v>1186</v>
      </c>
      <c r="C26" s="55" t="s">
        <v>679</v>
      </c>
      <c r="D26" s="55" t="s">
        <v>680</v>
      </c>
      <c r="E26" s="55">
        <v>8743462644</v>
      </c>
      <c r="F26" s="55" t="s">
        <v>464</v>
      </c>
      <c r="G26" s="55">
        <v>1517</v>
      </c>
      <c r="H26" s="55" t="s">
        <v>3826</v>
      </c>
      <c r="I26" s="55">
        <v>744</v>
      </c>
      <c r="J26" s="72" t="s">
        <v>681</v>
      </c>
      <c r="N26" s="55" t="s">
        <v>1006</v>
      </c>
      <c r="O26" s="73">
        <v>1219271</v>
      </c>
    </row>
    <row r="27" spans="1:15">
      <c r="A27" s="55">
        <v>24</v>
      </c>
      <c r="B27" s="55" t="s">
        <v>1151</v>
      </c>
      <c r="C27" s="55" t="s">
        <v>1152</v>
      </c>
      <c r="D27" s="55" t="s">
        <v>1153</v>
      </c>
      <c r="E27" s="55">
        <v>2036845994</v>
      </c>
      <c r="F27" s="55">
        <v>1</v>
      </c>
      <c r="J27" s="72" t="s">
        <v>1154</v>
      </c>
      <c r="N27" s="55" t="s">
        <v>1070</v>
      </c>
      <c r="O27" s="73">
        <v>2199000</v>
      </c>
    </row>
    <row r="28" spans="1:15">
      <c r="A28" s="55">
        <v>25</v>
      </c>
      <c r="B28" s="55" t="s">
        <v>1031</v>
      </c>
      <c r="C28" s="55" t="s">
        <v>474</v>
      </c>
      <c r="D28" s="55" t="s">
        <v>475</v>
      </c>
      <c r="E28" s="55">
        <v>2122019014</v>
      </c>
      <c r="F28" s="55">
        <v>1</v>
      </c>
      <c r="J28" s="72" t="s">
        <v>476</v>
      </c>
      <c r="N28" s="55" t="s">
        <v>1032</v>
      </c>
      <c r="O28" s="73">
        <v>6539880</v>
      </c>
    </row>
    <row r="29" spans="1:15">
      <c r="A29" s="55">
        <v>26</v>
      </c>
      <c r="B29" s="55" t="s">
        <v>1323</v>
      </c>
      <c r="C29" s="55"/>
      <c r="D29" s="55"/>
      <c r="E29" s="55"/>
      <c r="F29" s="55"/>
      <c r="N29" s="55" t="s">
        <v>1070</v>
      </c>
      <c r="O29" s="73">
        <v>2226005</v>
      </c>
    </row>
    <row r="30" spans="1:15">
      <c r="A30" s="55">
        <v>27</v>
      </c>
      <c r="B30" s="55" t="s">
        <v>70</v>
      </c>
      <c r="C30" s="55" t="s">
        <v>70</v>
      </c>
      <c r="D30" s="55" t="s">
        <v>540</v>
      </c>
      <c r="E30" s="55">
        <v>6231869789</v>
      </c>
      <c r="F30" s="55">
        <v>1</v>
      </c>
      <c r="G30" s="55"/>
      <c r="J30" s="72" t="s">
        <v>541</v>
      </c>
      <c r="K30" s="55"/>
      <c r="N30" s="55" t="s">
        <v>1123</v>
      </c>
      <c r="O30" s="73">
        <v>3051036</v>
      </c>
    </row>
    <row r="31" spans="1:15">
      <c r="A31" s="55">
        <v>28</v>
      </c>
      <c r="B31" s="55" t="s">
        <v>1324</v>
      </c>
      <c r="C31" s="55"/>
      <c r="D31" s="55"/>
      <c r="E31" s="55"/>
      <c r="F31" s="55"/>
      <c r="N31" s="55" t="s">
        <v>1034</v>
      </c>
      <c r="O31" s="73">
        <v>2509942</v>
      </c>
    </row>
    <row r="32" spans="1:15">
      <c r="A32" s="55">
        <v>29</v>
      </c>
      <c r="B32" s="55" t="s">
        <v>1060</v>
      </c>
      <c r="C32" s="55" t="s">
        <v>556</v>
      </c>
      <c r="D32" s="55" t="s">
        <v>557</v>
      </c>
      <c r="E32" s="55">
        <v>262292089</v>
      </c>
      <c r="F32" s="55" t="s">
        <v>464</v>
      </c>
      <c r="G32" s="55">
        <v>5210</v>
      </c>
      <c r="H32" s="55" t="s">
        <v>3827</v>
      </c>
      <c r="I32" s="55">
        <v>2400</v>
      </c>
      <c r="J32" s="72" t="s">
        <v>558</v>
      </c>
      <c r="N32" s="55" t="s">
        <v>1034</v>
      </c>
      <c r="O32" s="73">
        <v>2688159</v>
      </c>
    </row>
    <row r="33" spans="1:15">
      <c r="A33" s="55">
        <v>30</v>
      </c>
      <c r="B33" s="55" t="s">
        <v>159</v>
      </c>
      <c r="C33" s="55" t="s">
        <v>159</v>
      </c>
      <c r="D33" s="55" t="s">
        <v>657</v>
      </c>
      <c r="E33" s="55">
        <v>323227199</v>
      </c>
      <c r="F33" s="55">
        <v>1</v>
      </c>
      <c r="J33" s="72" t="s">
        <v>658</v>
      </c>
      <c r="N33" s="55" t="s">
        <v>1001</v>
      </c>
      <c r="O33" s="73">
        <v>3796221</v>
      </c>
    </row>
    <row r="34" spans="1:15">
      <c r="A34" s="55">
        <v>31</v>
      </c>
      <c r="B34" s="55" t="s">
        <v>1631</v>
      </c>
      <c r="C34" s="74" t="s">
        <v>1325</v>
      </c>
      <c r="D34" s="55" t="s">
        <v>714</v>
      </c>
      <c r="E34" s="55">
        <v>192726292</v>
      </c>
      <c r="F34" s="55">
        <v>1</v>
      </c>
      <c r="J34" s="72" t="s">
        <v>715</v>
      </c>
      <c r="N34" s="55" t="s">
        <v>1099</v>
      </c>
      <c r="O34" s="73">
        <v>1200469</v>
      </c>
    </row>
    <row r="35" spans="1:15">
      <c r="A35" s="55">
        <v>32</v>
      </c>
      <c r="B35" s="55" t="s">
        <v>1326</v>
      </c>
      <c r="C35" s="55"/>
      <c r="D35" s="55"/>
      <c r="E35" s="55"/>
      <c r="F35" s="55"/>
      <c r="N35" s="55" t="s">
        <v>1047</v>
      </c>
      <c r="O35" s="73">
        <v>817219</v>
      </c>
    </row>
    <row r="36" spans="1:15">
      <c r="A36" s="55">
        <v>33</v>
      </c>
      <c r="B36" s="55" t="s">
        <v>1017</v>
      </c>
      <c r="C36" s="55" t="s">
        <v>1018</v>
      </c>
      <c r="D36" s="55" t="s">
        <v>1019</v>
      </c>
      <c r="E36" s="55">
        <v>4053642540</v>
      </c>
      <c r="F36" s="55">
        <v>1</v>
      </c>
      <c r="J36" s="72" t="s">
        <v>1020</v>
      </c>
      <c r="N36" s="55" t="s">
        <v>1001</v>
      </c>
      <c r="O36" s="73">
        <v>1601595</v>
      </c>
    </row>
    <row r="37" spans="1:15">
      <c r="A37" s="55">
        <v>34</v>
      </c>
      <c r="B37" s="55" t="s">
        <v>1234</v>
      </c>
      <c r="C37" s="55" t="s">
        <v>1234</v>
      </c>
      <c r="D37" s="55" t="s">
        <v>1235</v>
      </c>
      <c r="E37" s="55">
        <v>310596431</v>
      </c>
      <c r="F37" s="55">
        <v>1</v>
      </c>
      <c r="J37" s="72" t="s">
        <v>1236</v>
      </c>
      <c r="N37" s="55" t="s">
        <v>1237</v>
      </c>
      <c r="O37" s="73">
        <v>2023760</v>
      </c>
    </row>
    <row r="38" spans="1:15">
      <c r="A38" s="55">
        <v>35</v>
      </c>
      <c r="B38" s="55" t="s">
        <v>15</v>
      </c>
      <c r="C38" s="55" t="s">
        <v>471</v>
      </c>
      <c r="D38" s="55" t="s">
        <v>472</v>
      </c>
      <c r="E38" s="55">
        <v>7011513421</v>
      </c>
      <c r="F38" s="55">
        <v>1</v>
      </c>
      <c r="J38" s="72" t="s">
        <v>473</v>
      </c>
      <c r="N38" s="55" t="s">
        <v>1239</v>
      </c>
      <c r="O38" s="73">
        <v>1935680</v>
      </c>
    </row>
    <row r="39" spans="1:15">
      <c r="A39" s="55">
        <v>36</v>
      </c>
      <c r="B39" s="55" t="s">
        <v>228</v>
      </c>
      <c r="C39" s="55" t="s">
        <v>747</v>
      </c>
      <c r="D39" s="55" t="s">
        <v>748</v>
      </c>
      <c r="E39" s="55">
        <v>6666970922</v>
      </c>
      <c r="F39" s="55">
        <v>1</v>
      </c>
      <c r="J39" s="72" t="s">
        <v>749</v>
      </c>
      <c r="N39" s="55" t="s">
        <v>1068</v>
      </c>
      <c r="O39" s="73">
        <v>2877515</v>
      </c>
    </row>
    <row r="40" spans="1:15">
      <c r="A40" s="55">
        <v>37</v>
      </c>
      <c r="B40" s="55" t="s">
        <v>1226</v>
      </c>
      <c r="C40" s="55" t="s">
        <v>1226</v>
      </c>
      <c r="D40" s="55" t="s">
        <v>1227</v>
      </c>
      <c r="E40" s="55">
        <v>5422332449</v>
      </c>
      <c r="F40" s="55">
        <v>1</v>
      </c>
      <c r="J40" s="72" t="s">
        <v>1228</v>
      </c>
      <c r="N40" s="55" t="s">
        <v>1198</v>
      </c>
      <c r="O40" s="73">
        <v>3229080</v>
      </c>
    </row>
    <row r="41" spans="1:15">
      <c r="A41" s="55">
        <v>38</v>
      </c>
      <c r="B41" s="55" t="s">
        <v>412</v>
      </c>
      <c r="C41" s="55" t="s">
        <v>413</v>
      </c>
      <c r="D41" s="55" t="s">
        <v>954</v>
      </c>
      <c r="E41" s="55">
        <v>1387337609</v>
      </c>
      <c r="F41" s="55">
        <v>1</v>
      </c>
      <c r="G41" s="55">
        <v>1231</v>
      </c>
      <c r="H41" s="55" t="s">
        <v>3828</v>
      </c>
      <c r="I41" s="55">
        <v>2</v>
      </c>
      <c r="J41" s="72" t="s">
        <v>955</v>
      </c>
      <c r="N41" s="55" t="s">
        <v>1114</v>
      </c>
      <c r="O41" s="73">
        <v>1174230</v>
      </c>
    </row>
    <row r="42" spans="1:15">
      <c r="A42" s="55">
        <v>39</v>
      </c>
      <c r="B42" s="55" t="s">
        <v>445</v>
      </c>
      <c r="C42" s="55" t="s">
        <v>445</v>
      </c>
      <c r="D42" s="55" t="s">
        <v>988</v>
      </c>
      <c r="E42" s="55">
        <v>47642521277</v>
      </c>
      <c r="F42" s="55">
        <v>1</v>
      </c>
      <c r="J42" s="72" t="s">
        <v>989</v>
      </c>
      <c r="N42" s="55" t="s">
        <v>1046</v>
      </c>
      <c r="O42" s="73">
        <v>1965591</v>
      </c>
    </row>
    <row r="43" spans="1:15">
      <c r="A43" s="55">
        <v>40</v>
      </c>
      <c r="B43" s="55" t="s">
        <v>1261</v>
      </c>
      <c r="C43" s="55" t="s">
        <v>1262</v>
      </c>
      <c r="D43" s="55" t="s">
        <v>1263</v>
      </c>
      <c r="E43" s="55">
        <v>2373420238</v>
      </c>
      <c r="F43" s="55" t="s">
        <v>464</v>
      </c>
      <c r="J43" s="72" t="s">
        <v>1264</v>
      </c>
      <c r="N43" s="55" t="s">
        <v>1001</v>
      </c>
      <c r="O43" s="73">
        <v>2018440</v>
      </c>
    </row>
    <row r="44" spans="1:15">
      <c r="A44" s="55">
        <v>41</v>
      </c>
      <c r="B44" s="55" t="s">
        <v>31</v>
      </c>
      <c r="C44" s="55"/>
      <c r="D44" s="55"/>
      <c r="E44" s="55"/>
      <c r="F44" s="55"/>
      <c r="N44" s="55" t="s">
        <v>1104</v>
      </c>
      <c r="O44" s="73">
        <v>1600408</v>
      </c>
    </row>
    <row r="45" spans="1:15">
      <c r="A45" s="55">
        <v>42</v>
      </c>
      <c r="B45" s="55" t="s">
        <v>394</v>
      </c>
      <c r="C45" s="55" t="s">
        <v>394</v>
      </c>
      <c r="D45" s="55" t="s">
        <v>930</v>
      </c>
      <c r="E45" s="55">
        <v>22917989</v>
      </c>
      <c r="F45" s="55" t="s">
        <v>464</v>
      </c>
      <c r="G45" s="55">
        <v>3128</v>
      </c>
      <c r="H45" s="55" t="s">
        <v>3829</v>
      </c>
      <c r="I45" s="55">
        <v>1251</v>
      </c>
      <c r="J45" s="72" t="s">
        <v>931</v>
      </c>
      <c r="N45" s="55" t="s">
        <v>1083</v>
      </c>
      <c r="O45" s="73">
        <v>741306</v>
      </c>
    </row>
    <row r="46" spans="1:15">
      <c r="A46" s="55">
        <v>43</v>
      </c>
      <c r="B46" s="55" t="s">
        <v>325</v>
      </c>
      <c r="C46" s="55"/>
      <c r="D46" s="55"/>
      <c r="E46" s="55"/>
      <c r="F46" s="55"/>
      <c r="N46" s="55" t="s">
        <v>1001</v>
      </c>
      <c r="O46" s="73">
        <v>2812701</v>
      </c>
    </row>
    <row r="47" spans="1:15">
      <c r="A47" s="55">
        <v>44</v>
      </c>
      <c r="B47" s="55" t="s">
        <v>1134</v>
      </c>
      <c r="C47" s="55" t="s">
        <v>1134</v>
      </c>
      <c r="D47" s="55" t="s">
        <v>1135</v>
      </c>
      <c r="E47" s="55">
        <v>1962736611</v>
      </c>
      <c r="F47" s="55" t="s">
        <v>464</v>
      </c>
      <c r="G47" s="55">
        <v>173</v>
      </c>
      <c r="H47" s="55" t="s">
        <v>3830</v>
      </c>
      <c r="I47" s="55">
        <v>1321</v>
      </c>
      <c r="J47" s="72" t="s">
        <v>1136</v>
      </c>
      <c r="N47" s="55" t="s">
        <v>1137</v>
      </c>
      <c r="O47" s="73">
        <v>1135265</v>
      </c>
    </row>
    <row r="48" spans="1:15">
      <c r="A48" s="55">
        <v>45</v>
      </c>
      <c r="B48" s="55" t="s">
        <v>1633</v>
      </c>
      <c r="C48" s="55"/>
      <c r="D48" s="55"/>
      <c r="E48" s="55"/>
      <c r="F48" s="55"/>
      <c r="N48" s="55" t="s">
        <v>1123</v>
      </c>
      <c r="O48" s="73">
        <v>1466257</v>
      </c>
    </row>
    <row r="49" spans="1:15">
      <c r="A49" s="55">
        <v>46</v>
      </c>
      <c r="B49" s="55" t="s">
        <v>10</v>
      </c>
      <c r="C49" s="55" t="s">
        <v>10</v>
      </c>
      <c r="D49" s="55" t="s">
        <v>466</v>
      </c>
      <c r="E49" s="55">
        <v>8047388429</v>
      </c>
      <c r="F49" s="55">
        <v>1</v>
      </c>
      <c r="J49" s="72" t="s">
        <v>467</v>
      </c>
      <c r="N49" s="55" t="s">
        <v>1110</v>
      </c>
      <c r="O49" s="73">
        <v>2629703</v>
      </c>
    </row>
    <row r="50" spans="1:15">
      <c r="A50" s="55">
        <v>47</v>
      </c>
      <c r="B50" s="55" t="s">
        <v>1256</v>
      </c>
      <c r="C50" s="55" t="s">
        <v>784</v>
      </c>
      <c r="D50" s="55" t="s">
        <v>785</v>
      </c>
      <c r="E50" s="55">
        <v>589042879</v>
      </c>
      <c r="F50" s="55" t="s">
        <v>464</v>
      </c>
      <c r="G50" s="55">
        <v>1332</v>
      </c>
      <c r="H50" s="55" t="s">
        <v>3831</v>
      </c>
      <c r="I50" s="55">
        <v>693</v>
      </c>
      <c r="J50" s="72" t="s">
        <v>786</v>
      </c>
      <c r="N50" s="55" t="s">
        <v>1032</v>
      </c>
      <c r="O50" s="73">
        <v>3023789</v>
      </c>
    </row>
    <row r="51" spans="1:15">
      <c r="A51" s="55">
        <v>48</v>
      </c>
      <c r="B51" s="55" t="s">
        <v>1160</v>
      </c>
      <c r="C51" s="55" t="s">
        <v>272</v>
      </c>
      <c r="D51" s="55" t="s">
        <v>789</v>
      </c>
      <c r="E51" s="55">
        <v>2214961036</v>
      </c>
      <c r="F51" s="55">
        <v>1</v>
      </c>
      <c r="G51" s="55"/>
      <c r="H51" s="55"/>
      <c r="I51" s="55"/>
      <c r="J51" s="72" t="s">
        <v>790</v>
      </c>
      <c r="N51" s="55" t="s">
        <v>1034</v>
      </c>
      <c r="O51" s="73">
        <v>2064380</v>
      </c>
    </row>
    <row r="52" spans="1:15">
      <c r="A52" s="55">
        <v>48</v>
      </c>
      <c r="B52" s="55" t="s">
        <v>1160</v>
      </c>
      <c r="C52" s="55" t="s">
        <v>791</v>
      </c>
      <c r="D52" s="55" t="s">
        <v>792</v>
      </c>
      <c r="E52" s="55">
        <v>6183789581</v>
      </c>
      <c r="F52" s="55">
        <v>1</v>
      </c>
      <c r="G52" s="55"/>
      <c r="H52" s="55"/>
      <c r="I52" s="55"/>
      <c r="J52" s="72" t="s">
        <v>793</v>
      </c>
      <c r="N52" s="55"/>
      <c r="O52" s="73"/>
    </row>
    <row r="53" spans="1:15">
      <c r="A53" s="55">
        <v>49</v>
      </c>
      <c r="B53" s="55" t="s">
        <v>1333</v>
      </c>
      <c r="C53" s="55"/>
      <c r="D53" s="55"/>
      <c r="E53" s="55"/>
      <c r="F53" s="55"/>
      <c r="N53" s="55" t="s">
        <v>1001</v>
      </c>
      <c r="O53" s="73">
        <v>2073696</v>
      </c>
    </row>
    <row r="54" spans="1:15">
      <c r="A54" s="55">
        <v>50</v>
      </c>
      <c r="B54" s="55" t="s">
        <v>1081</v>
      </c>
      <c r="C54" s="55" t="s">
        <v>687</v>
      </c>
      <c r="D54" s="55" t="s">
        <v>688</v>
      </c>
      <c r="E54" s="55">
        <v>328949039</v>
      </c>
      <c r="F54" s="55" t="s">
        <v>464</v>
      </c>
      <c r="G54" s="55">
        <v>1636</v>
      </c>
      <c r="H54" s="55" t="s">
        <v>3830</v>
      </c>
      <c r="I54" s="55">
        <v>1266</v>
      </c>
      <c r="J54" s="72" t="s">
        <v>689</v>
      </c>
      <c r="N54" s="55" t="s">
        <v>1082</v>
      </c>
      <c r="O54" s="73">
        <v>2282925</v>
      </c>
    </row>
    <row r="55" spans="1:15">
      <c r="A55" s="55">
        <v>51</v>
      </c>
      <c r="B55" s="55" t="s">
        <v>92</v>
      </c>
      <c r="C55" s="55" t="s">
        <v>92</v>
      </c>
      <c r="D55" s="55" t="s">
        <v>564</v>
      </c>
      <c r="E55" s="55">
        <v>264560267</v>
      </c>
      <c r="F55" s="55" t="s">
        <v>464</v>
      </c>
      <c r="G55" s="55">
        <v>1728</v>
      </c>
      <c r="H55" s="55" t="s">
        <v>3832</v>
      </c>
      <c r="I55" s="55">
        <v>769</v>
      </c>
      <c r="J55" s="72" t="s">
        <v>565</v>
      </c>
      <c r="K55" s="55"/>
      <c r="N55" s="55" t="s">
        <v>1238</v>
      </c>
      <c r="O55" s="73">
        <v>2457900</v>
      </c>
    </row>
    <row r="56" spans="1:15">
      <c r="A56" s="55">
        <v>52</v>
      </c>
      <c r="B56" s="55" t="s">
        <v>830</v>
      </c>
      <c r="C56" s="55"/>
      <c r="D56" s="55"/>
      <c r="E56" s="55"/>
      <c r="F56" s="55"/>
      <c r="N56" s="55" t="s">
        <v>1026</v>
      </c>
      <c r="O56" s="73">
        <v>1182828</v>
      </c>
    </row>
    <row r="57" spans="1:15">
      <c r="A57" s="55">
        <v>53</v>
      </c>
      <c r="B57" s="55" t="s">
        <v>1243</v>
      </c>
      <c r="C57" s="55" t="s">
        <v>942</v>
      </c>
      <c r="D57" s="55" t="s">
        <v>943</v>
      </c>
      <c r="E57" s="55">
        <v>255612709</v>
      </c>
      <c r="F57" s="55"/>
      <c r="J57" s="72" t="s">
        <v>944</v>
      </c>
      <c r="N57" s="55" t="s">
        <v>1169</v>
      </c>
      <c r="O57" s="73">
        <v>1234263</v>
      </c>
    </row>
    <row r="58" spans="1:15">
      <c r="A58" s="55">
        <v>54</v>
      </c>
      <c r="B58" s="55" t="s">
        <v>1634</v>
      </c>
      <c r="C58" s="55"/>
      <c r="D58" s="55"/>
      <c r="E58" s="55"/>
      <c r="F58" s="55"/>
      <c r="N58" s="55" t="s">
        <v>1099</v>
      </c>
      <c r="O58" s="73">
        <v>855382</v>
      </c>
    </row>
    <row r="59" spans="1:15">
      <c r="A59" s="55">
        <v>55</v>
      </c>
      <c r="B59" s="55" t="s">
        <v>1339</v>
      </c>
      <c r="C59" s="55"/>
      <c r="D59" s="55"/>
      <c r="E59" s="55"/>
      <c r="F59" s="55"/>
      <c r="N59" s="55" t="s">
        <v>1341</v>
      </c>
      <c r="O59" s="73">
        <v>1376204</v>
      </c>
    </row>
    <row r="60" spans="1:15">
      <c r="A60" s="55">
        <v>56</v>
      </c>
      <c r="B60" s="55" t="s">
        <v>1295</v>
      </c>
      <c r="C60" s="55" t="s">
        <v>1296</v>
      </c>
      <c r="D60" s="55" t="s">
        <v>1297</v>
      </c>
      <c r="E60" s="55">
        <v>255423608</v>
      </c>
      <c r="F60" s="55" t="s">
        <v>464</v>
      </c>
      <c r="J60" s="72" t="s">
        <v>1298</v>
      </c>
      <c r="N60" s="55" t="s">
        <v>1169</v>
      </c>
      <c r="O60" s="73">
        <v>2021109</v>
      </c>
    </row>
    <row r="61" spans="1:15">
      <c r="A61" s="55">
        <v>57</v>
      </c>
      <c r="B61" s="55" t="s">
        <v>360</v>
      </c>
      <c r="C61" s="55" t="s">
        <v>360</v>
      </c>
      <c r="D61" s="55" t="s">
        <v>889</v>
      </c>
      <c r="E61" s="55">
        <v>453456033</v>
      </c>
      <c r="F61" s="55" t="s">
        <v>464</v>
      </c>
      <c r="G61" s="55">
        <v>2021</v>
      </c>
      <c r="H61" s="55" t="s">
        <v>3833</v>
      </c>
      <c r="I61" s="55">
        <v>938</v>
      </c>
      <c r="J61" s="72" t="s">
        <v>890</v>
      </c>
      <c r="N61" s="55" t="s">
        <v>1016</v>
      </c>
      <c r="O61" s="73">
        <v>4793236</v>
      </c>
    </row>
    <row r="62" spans="1:15">
      <c r="A62" s="55">
        <v>58</v>
      </c>
      <c r="B62" s="55" t="s">
        <v>1178</v>
      </c>
      <c r="C62" s="55" t="s">
        <v>1178</v>
      </c>
      <c r="D62" s="55" t="s">
        <v>1179</v>
      </c>
      <c r="E62" s="55">
        <v>2319795781</v>
      </c>
      <c r="F62" s="55">
        <v>1</v>
      </c>
      <c r="J62" s="72" t="s">
        <v>1180</v>
      </c>
      <c r="N62" s="55" t="s">
        <v>1181</v>
      </c>
      <c r="O62" s="73">
        <v>3126002</v>
      </c>
    </row>
    <row r="63" spans="1:15">
      <c r="A63" s="55">
        <v>59</v>
      </c>
      <c r="B63" s="55" t="s">
        <v>1635</v>
      </c>
      <c r="C63" s="55"/>
      <c r="D63" s="55"/>
      <c r="E63" s="55"/>
      <c r="F63" s="55"/>
      <c r="N63" s="55" t="s">
        <v>1315</v>
      </c>
      <c r="O63" s="73">
        <v>3371994</v>
      </c>
    </row>
    <row r="64" spans="1:15">
      <c r="A64" s="55">
        <v>60</v>
      </c>
      <c r="B64" s="55" t="s">
        <v>1119</v>
      </c>
      <c r="C64" s="55" t="s">
        <v>1120</v>
      </c>
      <c r="D64" s="55" t="s">
        <v>1121</v>
      </c>
      <c r="E64" s="55">
        <v>3179636262</v>
      </c>
      <c r="F64" s="55">
        <v>1</v>
      </c>
      <c r="G64" s="55">
        <v>2365</v>
      </c>
      <c r="H64" s="55" t="s">
        <v>3834</v>
      </c>
      <c r="I64" s="55">
        <v>15</v>
      </c>
      <c r="J64" s="72" t="s">
        <v>1122</v>
      </c>
      <c r="N64" s="55" t="s">
        <v>1001</v>
      </c>
      <c r="O64" s="73">
        <v>6437127</v>
      </c>
    </row>
    <row r="65" spans="1:15">
      <c r="A65" s="55">
        <v>61</v>
      </c>
      <c r="B65" s="55" t="s">
        <v>1342</v>
      </c>
      <c r="C65" s="55"/>
      <c r="D65" s="55"/>
      <c r="E65" s="55"/>
      <c r="F65" s="55"/>
      <c r="N65" s="55" t="s">
        <v>1303</v>
      </c>
      <c r="O65" s="73">
        <v>1525334</v>
      </c>
    </row>
    <row r="66" spans="1:15">
      <c r="A66" s="55">
        <v>62</v>
      </c>
      <c r="B66" s="55" t="s">
        <v>1636</v>
      </c>
      <c r="C66" s="55"/>
      <c r="D66" s="55"/>
      <c r="E66" s="55"/>
      <c r="F66" s="55"/>
      <c r="N66" s="55" t="s">
        <v>1348</v>
      </c>
      <c r="O66" s="73">
        <v>1166453</v>
      </c>
    </row>
    <row r="67" spans="1:15">
      <c r="A67" s="55">
        <v>63</v>
      </c>
      <c r="B67" s="55" t="s">
        <v>1111</v>
      </c>
      <c r="C67" s="55" t="s">
        <v>1111</v>
      </c>
      <c r="D67" s="55" t="s">
        <v>1112</v>
      </c>
      <c r="E67" s="55">
        <v>1422088439</v>
      </c>
      <c r="F67" s="55">
        <v>1</v>
      </c>
      <c r="G67" s="55">
        <v>920</v>
      </c>
      <c r="H67" s="55" t="s">
        <v>3835</v>
      </c>
      <c r="I67" s="55">
        <v>207</v>
      </c>
      <c r="J67" s="72" t="s">
        <v>1113</v>
      </c>
      <c r="N67" s="55" t="s">
        <v>1034</v>
      </c>
      <c r="O67" s="73">
        <v>2154070</v>
      </c>
    </row>
    <row r="68" spans="1:15">
      <c r="A68" s="55">
        <v>64</v>
      </c>
      <c r="B68" s="55" t="s">
        <v>1129</v>
      </c>
      <c r="C68" s="55" t="s">
        <v>1130</v>
      </c>
      <c r="D68" s="55" t="s">
        <v>1131</v>
      </c>
      <c r="E68" s="55">
        <v>270217123</v>
      </c>
      <c r="F68" s="55">
        <v>1</v>
      </c>
      <c r="G68" s="55">
        <v>1904</v>
      </c>
      <c r="H68" s="55" t="s">
        <v>3836</v>
      </c>
      <c r="I68" s="55">
        <v>500</v>
      </c>
      <c r="J68" s="72" t="s">
        <v>1132</v>
      </c>
      <c r="N68" s="55" t="s">
        <v>1133</v>
      </c>
      <c r="O68" s="73">
        <v>1108765</v>
      </c>
    </row>
    <row r="69" spans="1:15">
      <c r="A69" s="55">
        <v>65</v>
      </c>
      <c r="B69" s="55" t="s">
        <v>1166</v>
      </c>
      <c r="C69" s="55" t="s">
        <v>1166</v>
      </c>
      <c r="D69" s="55" t="s">
        <v>1167</v>
      </c>
      <c r="E69" s="55">
        <v>2945747715</v>
      </c>
      <c r="F69" s="55" t="s">
        <v>464</v>
      </c>
      <c r="J69" s="72" t="s">
        <v>1168</v>
      </c>
      <c r="N69" s="55" t="s">
        <v>1169</v>
      </c>
      <c r="O69" s="73">
        <v>1495840</v>
      </c>
    </row>
    <row r="70" spans="1:15">
      <c r="A70" s="55">
        <v>66</v>
      </c>
      <c r="B70" s="55" t="s">
        <v>1637</v>
      </c>
      <c r="C70" s="55"/>
      <c r="D70" s="55"/>
      <c r="E70" s="55"/>
      <c r="F70" s="55"/>
      <c r="N70" s="55" t="s">
        <v>1026</v>
      </c>
      <c r="O70" s="73">
        <v>1866192</v>
      </c>
    </row>
    <row r="71" spans="1:15">
      <c r="A71" s="55">
        <v>67</v>
      </c>
      <c r="B71" s="55" t="s">
        <v>1095</v>
      </c>
      <c r="C71" s="55" t="s">
        <v>1096</v>
      </c>
      <c r="D71" s="55" t="s">
        <v>1097</v>
      </c>
      <c r="E71" s="55">
        <v>3638274950</v>
      </c>
      <c r="F71" s="55" t="s">
        <v>464</v>
      </c>
      <c r="G71" s="55">
        <v>546</v>
      </c>
      <c r="H71" s="55" t="s">
        <v>3837</v>
      </c>
      <c r="I71" s="55">
        <v>300</v>
      </c>
      <c r="J71" s="72" t="s">
        <v>1098</v>
      </c>
      <c r="N71" s="55" t="s">
        <v>1099</v>
      </c>
      <c r="O71" s="73">
        <v>1212417</v>
      </c>
    </row>
    <row r="72" spans="1:15">
      <c r="A72" s="55">
        <v>68</v>
      </c>
      <c r="B72" s="55" t="s">
        <v>1352</v>
      </c>
      <c r="C72" s="55"/>
      <c r="D72" s="55"/>
      <c r="E72" s="55"/>
      <c r="F72" s="55"/>
      <c r="N72" s="55" t="s">
        <v>1032</v>
      </c>
      <c r="O72" s="73">
        <v>1842817</v>
      </c>
    </row>
    <row r="73" spans="1:15">
      <c r="A73" s="55">
        <v>69</v>
      </c>
      <c r="B73" s="55" t="s">
        <v>1354</v>
      </c>
      <c r="C73" s="55"/>
      <c r="D73" s="55"/>
      <c r="E73" s="55"/>
      <c r="F73" s="55"/>
      <c r="N73" s="55" t="s">
        <v>1109</v>
      </c>
      <c r="O73" s="73">
        <v>1345502</v>
      </c>
    </row>
    <row r="74" spans="1:15">
      <c r="A74" s="55">
        <v>70</v>
      </c>
      <c r="B74" s="55" t="s">
        <v>1355</v>
      </c>
      <c r="C74" s="55"/>
      <c r="D74" s="55"/>
      <c r="E74" s="55"/>
      <c r="F74" s="55"/>
      <c r="N74" s="55" t="s">
        <v>1076</v>
      </c>
      <c r="O74" s="73">
        <v>1030757</v>
      </c>
    </row>
    <row r="75" spans="1:15">
      <c r="A75" s="55">
        <v>71</v>
      </c>
      <c r="B75" s="55" t="s">
        <v>1356</v>
      </c>
      <c r="C75" s="55"/>
      <c r="D75" s="55"/>
      <c r="E75" s="55"/>
      <c r="F75" s="55"/>
      <c r="N75" s="55" t="s">
        <v>1104</v>
      </c>
      <c r="O75" s="73">
        <v>528036</v>
      </c>
    </row>
    <row r="76" spans="1:15">
      <c r="A76" s="55">
        <v>72</v>
      </c>
      <c r="B76" s="55" t="s">
        <v>429</v>
      </c>
      <c r="C76" s="55"/>
      <c r="D76" s="55"/>
      <c r="E76" s="55"/>
      <c r="F76" s="55"/>
      <c r="N76" s="55" t="s">
        <v>1358</v>
      </c>
      <c r="O76" s="73">
        <v>2599791</v>
      </c>
    </row>
    <row r="77" spans="1:15">
      <c r="A77" s="55">
        <v>73</v>
      </c>
      <c r="B77" s="55" t="s">
        <v>1360</v>
      </c>
      <c r="C77" s="55"/>
      <c r="D77" s="55"/>
      <c r="E77" s="55"/>
      <c r="F77" s="55"/>
      <c r="N77" s="55" t="s">
        <v>1362</v>
      </c>
      <c r="O77" s="73">
        <v>2012172</v>
      </c>
    </row>
    <row r="78" spans="1:15">
      <c r="A78" s="55">
        <v>74</v>
      </c>
      <c r="B78" s="55" t="s">
        <v>1639</v>
      </c>
      <c r="C78" s="55" t="s">
        <v>1162</v>
      </c>
      <c r="D78" s="55" t="s">
        <v>1163</v>
      </c>
      <c r="E78" s="55">
        <v>3882104752</v>
      </c>
      <c r="F78" s="55">
        <v>1</v>
      </c>
      <c r="J78" s="72" t="s">
        <v>1164</v>
      </c>
      <c r="N78" s="55" t="s">
        <v>1104</v>
      </c>
      <c r="O78" s="73">
        <v>509072</v>
      </c>
    </row>
    <row r="79" spans="1:15">
      <c r="A79" s="55">
        <v>75</v>
      </c>
      <c r="B79" s="55" t="s">
        <v>1640</v>
      </c>
      <c r="C79" s="55"/>
      <c r="D79" s="55"/>
      <c r="E79" s="55"/>
      <c r="F79" s="55"/>
      <c r="N79" s="55" t="s">
        <v>1198</v>
      </c>
      <c r="O79" s="73">
        <v>894363</v>
      </c>
    </row>
    <row r="80" spans="1:15">
      <c r="A80" s="55">
        <v>76</v>
      </c>
      <c r="B80" s="55" t="s">
        <v>1105</v>
      </c>
      <c r="C80" s="55" t="s">
        <v>1106</v>
      </c>
      <c r="D80" s="55" t="s">
        <v>1107</v>
      </c>
      <c r="E80" s="55">
        <v>1795150072</v>
      </c>
      <c r="F80" s="55" t="s">
        <v>464</v>
      </c>
      <c r="G80" s="55">
        <v>1955</v>
      </c>
      <c r="H80" s="55" t="s">
        <v>3838</v>
      </c>
      <c r="I80" s="55">
        <v>1570</v>
      </c>
      <c r="J80" s="72" t="s">
        <v>1108</v>
      </c>
      <c r="N80" s="55" t="s">
        <v>1109</v>
      </c>
      <c r="O80" s="73">
        <v>1273443</v>
      </c>
    </row>
    <row r="81" spans="1:15">
      <c r="A81" s="55">
        <v>77</v>
      </c>
      <c r="B81" s="55" t="s">
        <v>1055</v>
      </c>
      <c r="C81" s="55" t="s">
        <v>1056</v>
      </c>
      <c r="D81" s="72" t="s">
        <v>1057</v>
      </c>
      <c r="E81" s="55">
        <v>851583</v>
      </c>
      <c r="F81" s="55" t="s">
        <v>464</v>
      </c>
      <c r="G81" s="55">
        <v>2951</v>
      </c>
      <c r="H81" s="55" t="s">
        <v>3839</v>
      </c>
      <c r="I81" s="55">
        <v>991</v>
      </c>
      <c r="J81" s="72" t="s">
        <v>1058</v>
      </c>
      <c r="N81" s="55" t="s">
        <v>1059</v>
      </c>
      <c r="O81" s="73">
        <v>1593142</v>
      </c>
    </row>
    <row r="82" spans="1:15">
      <c r="A82" s="55">
        <v>78</v>
      </c>
      <c r="B82" s="55" t="s">
        <v>1366</v>
      </c>
      <c r="C82" s="55"/>
      <c r="D82" s="55"/>
      <c r="E82" s="55"/>
      <c r="F82" s="55"/>
      <c r="N82" s="55" t="s">
        <v>1198</v>
      </c>
      <c r="O82" s="73">
        <v>1354850</v>
      </c>
    </row>
    <row r="83" spans="1:15">
      <c r="A83" s="55">
        <v>79</v>
      </c>
      <c r="B83" s="55" t="s">
        <v>808</v>
      </c>
      <c r="C83" s="55"/>
      <c r="D83" s="55"/>
      <c r="E83" s="55"/>
      <c r="F83" s="55"/>
      <c r="N83" s="55" t="s">
        <v>1369</v>
      </c>
      <c r="O83" s="73">
        <v>2387970</v>
      </c>
    </row>
    <row r="84" spans="1:15">
      <c r="A84" s="55">
        <v>80</v>
      </c>
      <c r="B84" s="55" t="s">
        <v>1041</v>
      </c>
      <c r="C84" s="55" t="s">
        <v>1042</v>
      </c>
      <c r="D84" s="55" t="s">
        <v>1043</v>
      </c>
      <c r="E84" s="55">
        <v>5703523434</v>
      </c>
      <c r="F84" s="55" t="s">
        <v>464</v>
      </c>
      <c r="G84" s="55">
        <v>1756</v>
      </c>
      <c r="H84" s="55" t="s">
        <v>3840</v>
      </c>
      <c r="I84" s="55">
        <v>1481</v>
      </c>
      <c r="J84" s="72" t="s">
        <v>1044</v>
      </c>
      <c r="N84" s="55" t="s">
        <v>1001</v>
      </c>
      <c r="O84" s="73">
        <v>2843019</v>
      </c>
    </row>
    <row r="85" spans="1:15">
      <c r="A85" s="55">
        <v>81</v>
      </c>
      <c r="B85" s="55" t="s">
        <v>1370</v>
      </c>
      <c r="C85" s="55"/>
      <c r="D85" s="55"/>
      <c r="E85" s="55"/>
      <c r="F85" s="55"/>
      <c r="N85" s="55" t="s">
        <v>1198</v>
      </c>
      <c r="O85" s="73">
        <v>485115</v>
      </c>
    </row>
    <row r="86" spans="1:15">
      <c r="A86" s="55">
        <v>82</v>
      </c>
      <c r="B86" s="55" t="s">
        <v>1373</v>
      </c>
      <c r="C86" s="55"/>
      <c r="D86" s="55"/>
      <c r="E86" s="55"/>
      <c r="F86" s="55"/>
      <c r="N86" s="55" t="s">
        <v>1099</v>
      </c>
      <c r="O86" s="73">
        <v>671079</v>
      </c>
    </row>
    <row r="87" spans="1:15">
      <c r="A87" s="55">
        <v>83</v>
      </c>
      <c r="B87" s="55" t="s">
        <v>222</v>
      </c>
      <c r="C87" s="55"/>
      <c r="D87" s="55"/>
      <c r="E87" s="55"/>
      <c r="F87" s="55"/>
      <c r="N87" s="55" t="s">
        <v>1376</v>
      </c>
      <c r="O87" s="73">
        <v>2423665</v>
      </c>
    </row>
    <row r="88" spans="1:15">
      <c r="A88" s="55">
        <v>84</v>
      </c>
      <c r="B88" s="55" t="s">
        <v>1377</v>
      </c>
      <c r="C88" s="55"/>
      <c r="D88" s="55"/>
      <c r="E88" s="55"/>
      <c r="F88" s="55"/>
      <c r="N88" s="55" t="s">
        <v>1109</v>
      </c>
      <c r="O88" s="73">
        <v>2231047</v>
      </c>
    </row>
    <row r="89" spans="1:15">
      <c r="A89" s="55">
        <v>85</v>
      </c>
      <c r="B89" s="55" t="s">
        <v>1380</v>
      </c>
      <c r="C89" s="55"/>
      <c r="D89" s="55"/>
      <c r="E89" s="55"/>
      <c r="F89" s="55"/>
      <c r="N89" s="55" t="s">
        <v>1382</v>
      </c>
      <c r="O89" s="73">
        <v>979182</v>
      </c>
    </row>
    <row r="90" spans="1:15">
      <c r="A90" s="55">
        <v>86</v>
      </c>
      <c r="B90" s="55" t="s">
        <v>1383</v>
      </c>
      <c r="C90" s="55"/>
      <c r="D90" s="55"/>
      <c r="E90" s="55"/>
      <c r="F90" s="55"/>
      <c r="N90" s="55" t="s">
        <v>1104</v>
      </c>
      <c r="O90" s="73">
        <v>872819</v>
      </c>
    </row>
    <row r="91" spans="1:15">
      <c r="A91" s="55">
        <v>87</v>
      </c>
      <c r="B91" s="55" t="s">
        <v>1155</v>
      </c>
      <c r="C91" s="55" t="s">
        <v>1156</v>
      </c>
      <c r="D91" s="55" t="s">
        <v>1157</v>
      </c>
      <c r="E91" s="55">
        <v>32527641</v>
      </c>
      <c r="F91" s="55">
        <v>1</v>
      </c>
      <c r="J91" s="72" t="s">
        <v>1158</v>
      </c>
      <c r="N91" s="55" t="s">
        <v>1032</v>
      </c>
      <c r="O91" s="73">
        <v>5827634</v>
      </c>
    </row>
    <row r="92" spans="1:15">
      <c r="A92" s="55">
        <v>88</v>
      </c>
      <c r="B92" s="55" t="s">
        <v>1385</v>
      </c>
      <c r="C92" s="55"/>
      <c r="D92" s="55"/>
      <c r="E92" s="55"/>
      <c r="F92" s="55"/>
      <c r="N92" s="55" t="s">
        <v>1388</v>
      </c>
      <c r="O92" s="73">
        <v>1211490</v>
      </c>
    </row>
    <row r="93" spans="1:15">
      <c r="A93" s="55">
        <v>89</v>
      </c>
      <c r="B93" s="55" t="s">
        <v>1641</v>
      </c>
      <c r="C93" s="55"/>
      <c r="D93" s="55"/>
      <c r="E93" s="55"/>
      <c r="F93" s="55"/>
      <c r="N93" s="55" t="s">
        <v>1390</v>
      </c>
      <c r="O93" s="73">
        <v>1819617</v>
      </c>
    </row>
    <row r="94" spans="1:15">
      <c r="A94" s="55">
        <v>90</v>
      </c>
      <c r="B94" s="55" t="s">
        <v>1391</v>
      </c>
      <c r="C94" s="55"/>
      <c r="D94" s="55"/>
      <c r="E94" s="55"/>
      <c r="F94" s="55"/>
      <c r="N94" s="55" t="s">
        <v>1394</v>
      </c>
      <c r="O94" s="73">
        <v>1982132</v>
      </c>
    </row>
    <row r="95" spans="1:15">
      <c r="A95" s="55">
        <v>91</v>
      </c>
      <c r="B95" s="55" t="s">
        <v>1100</v>
      </c>
      <c r="C95" s="55" t="s">
        <v>1101</v>
      </c>
      <c r="D95" s="55" t="s">
        <v>1102</v>
      </c>
      <c r="E95" s="55">
        <v>1673522323</v>
      </c>
      <c r="F95" s="55" t="s">
        <v>464</v>
      </c>
      <c r="G95" s="55">
        <v>1359</v>
      </c>
      <c r="H95" s="55" t="s">
        <v>3841</v>
      </c>
      <c r="I95" s="55">
        <v>765</v>
      </c>
      <c r="J95" s="72" t="s">
        <v>1103</v>
      </c>
      <c r="N95" s="55" t="s">
        <v>1104</v>
      </c>
      <c r="O95" s="73">
        <v>734186</v>
      </c>
    </row>
    <row r="96" spans="1:15">
      <c r="A96" s="55">
        <v>92</v>
      </c>
      <c r="B96" s="55" t="s">
        <v>1395</v>
      </c>
      <c r="C96" s="55"/>
      <c r="D96" s="55"/>
      <c r="E96" s="55"/>
      <c r="F96" s="55"/>
      <c r="N96" s="55" t="s">
        <v>1001</v>
      </c>
      <c r="O96" s="73">
        <v>814167</v>
      </c>
    </row>
    <row r="97" spans="1:15">
      <c r="A97" s="55">
        <v>93</v>
      </c>
      <c r="B97" s="55" t="s">
        <v>1642</v>
      </c>
      <c r="C97" s="55"/>
      <c r="D97" s="55"/>
      <c r="E97" s="55"/>
      <c r="F97" s="55"/>
      <c r="N97" s="55" t="s">
        <v>1104</v>
      </c>
      <c r="O97" s="73">
        <v>639131</v>
      </c>
    </row>
    <row r="98" spans="1:15">
      <c r="A98" s="55">
        <v>94</v>
      </c>
      <c r="B98" s="55" t="s">
        <v>1400</v>
      </c>
      <c r="C98" s="55"/>
      <c r="D98" s="55"/>
      <c r="E98" s="55"/>
      <c r="F98" s="55"/>
      <c r="N98" s="55" t="s">
        <v>1026</v>
      </c>
      <c r="O98" s="73">
        <v>1004034</v>
      </c>
    </row>
    <row r="99" spans="1:15">
      <c r="A99" s="55">
        <v>95</v>
      </c>
      <c r="B99" s="55" t="s">
        <v>1402</v>
      </c>
      <c r="C99" s="55"/>
      <c r="D99" s="55"/>
      <c r="E99" s="55"/>
      <c r="F99" s="55"/>
      <c r="N99" s="55" t="s">
        <v>1034</v>
      </c>
      <c r="O99" s="73">
        <v>829503</v>
      </c>
    </row>
    <row r="100" spans="1:15">
      <c r="A100" s="55">
        <v>96</v>
      </c>
      <c r="B100" s="55" t="s">
        <v>1643</v>
      </c>
      <c r="C100" s="55" t="s">
        <v>1049</v>
      </c>
      <c r="D100" s="55" t="s">
        <v>1050</v>
      </c>
      <c r="E100" s="55">
        <v>2620202</v>
      </c>
      <c r="F100" s="55">
        <v>1</v>
      </c>
      <c r="G100" s="55">
        <v>3268</v>
      </c>
      <c r="H100" s="55" t="s">
        <v>3842</v>
      </c>
      <c r="I100" s="55">
        <v>477</v>
      </c>
      <c r="J100" s="72" t="s">
        <v>1051</v>
      </c>
      <c r="N100" s="55" t="s">
        <v>1052</v>
      </c>
      <c r="O100" s="73">
        <v>908108</v>
      </c>
    </row>
    <row r="101" spans="1:15">
      <c r="A101" s="55">
        <v>97</v>
      </c>
      <c r="B101" s="55" t="s">
        <v>1644</v>
      </c>
      <c r="C101" s="55" t="s">
        <v>1065</v>
      </c>
      <c r="D101" s="55" t="s">
        <v>1066</v>
      </c>
      <c r="E101" s="55">
        <v>3025123501</v>
      </c>
      <c r="F101" s="55" t="s">
        <v>464</v>
      </c>
      <c r="G101" s="55">
        <v>2068</v>
      </c>
      <c r="H101" s="55" t="s">
        <v>3840</v>
      </c>
      <c r="I101" s="55">
        <v>674</v>
      </c>
      <c r="J101" s="72" t="s">
        <v>1067</v>
      </c>
      <c r="N101" s="55" t="s">
        <v>1032</v>
      </c>
      <c r="O101" s="73">
        <v>1023344</v>
      </c>
    </row>
    <row r="102" spans="1:15">
      <c r="A102" s="55">
        <v>98</v>
      </c>
      <c r="B102" s="55" t="s">
        <v>309</v>
      </c>
      <c r="C102" s="55"/>
      <c r="D102" s="55"/>
      <c r="E102" s="55"/>
      <c r="F102" s="55"/>
      <c r="N102" s="55" t="s">
        <v>1405</v>
      </c>
      <c r="O102" s="73">
        <v>853725</v>
      </c>
    </row>
    <row r="103" spans="1:15">
      <c r="A103" s="55">
        <v>99</v>
      </c>
      <c r="B103" s="55" t="s">
        <v>1406</v>
      </c>
      <c r="C103" s="55"/>
      <c r="D103" s="55"/>
      <c r="E103" s="55"/>
      <c r="F103" s="55"/>
      <c r="N103" s="55" t="s">
        <v>1047</v>
      </c>
      <c r="O103" s="73">
        <v>1005714</v>
      </c>
    </row>
    <row r="104" spans="1:15">
      <c r="A104" s="55">
        <v>100</v>
      </c>
      <c r="B104" s="55" t="s">
        <v>1299</v>
      </c>
      <c r="C104" s="55" t="s">
        <v>1300</v>
      </c>
      <c r="D104" s="55" t="s">
        <v>1301</v>
      </c>
      <c r="E104" s="55">
        <v>1918317716</v>
      </c>
      <c r="F104" s="55">
        <v>1</v>
      </c>
      <c r="J104" s="72" t="s">
        <v>1302</v>
      </c>
      <c r="N104" s="55" t="s">
        <v>1303</v>
      </c>
      <c r="O104" s="73">
        <v>1696911</v>
      </c>
    </row>
    <row r="105" spans="1:15">
      <c r="A105" s="55">
        <v>101</v>
      </c>
      <c r="B105" s="55" t="s">
        <v>213</v>
      </c>
      <c r="C105" s="55"/>
      <c r="D105" s="55"/>
      <c r="E105" s="55"/>
      <c r="F105" s="55"/>
      <c r="N105" s="55" t="s">
        <v>1047</v>
      </c>
      <c r="O105" s="73">
        <v>955113</v>
      </c>
    </row>
    <row r="106" spans="1:15">
      <c r="A106" s="55">
        <v>102</v>
      </c>
      <c r="B106" s="55" t="s">
        <v>1411</v>
      </c>
      <c r="C106" s="55"/>
      <c r="D106" s="55"/>
      <c r="E106" s="55"/>
      <c r="F106" s="55"/>
      <c r="N106" s="55" t="s">
        <v>1146</v>
      </c>
      <c r="O106" s="73">
        <v>1558731</v>
      </c>
    </row>
    <row r="107" spans="1:15">
      <c r="A107" s="55">
        <v>103</v>
      </c>
      <c r="B107" s="55" t="s">
        <v>1646</v>
      </c>
      <c r="C107" s="55"/>
      <c r="D107" s="55"/>
      <c r="E107" s="55"/>
      <c r="F107" s="55"/>
      <c r="N107" s="55" t="s">
        <v>1416</v>
      </c>
      <c r="O107" s="73">
        <v>507446</v>
      </c>
    </row>
    <row r="108" spans="1:15">
      <c r="A108" s="55">
        <v>104</v>
      </c>
      <c r="B108" s="55" t="s">
        <v>1417</v>
      </c>
      <c r="C108" s="55"/>
      <c r="D108" s="55"/>
      <c r="E108" s="55"/>
      <c r="F108" s="55"/>
      <c r="N108" s="55" t="s">
        <v>1419</v>
      </c>
      <c r="O108" s="73">
        <v>446565</v>
      </c>
    </row>
    <row r="109" spans="1:15">
      <c r="A109" s="55">
        <v>105</v>
      </c>
      <c r="B109" s="55" t="s">
        <v>307</v>
      </c>
      <c r="C109" s="55"/>
      <c r="D109" s="55"/>
      <c r="E109" s="55"/>
      <c r="F109" s="55"/>
      <c r="N109" s="55" t="s">
        <v>1034</v>
      </c>
      <c r="O109" s="73">
        <v>685495</v>
      </c>
    </row>
    <row r="110" spans="1:15">
      <c r="A110" s="55">
        <v>106</v>
      </c>
      <c r="B110" s="55" t="s">
        <v>1647</v>
      </c>
      <c r="C110" s="55"/>
      <c r="D110" s="55"/>
      <c r="E110" s="55"/>
      <c r="F110" s="55"/>
      <c r="N110" s="55" t="s">
        <v>1047</v>
      </c>
      <c r="O110" s="73">
        <v>930506</v>
      </c>
    </row>
    <row r="111" spans="1:15">
      <c r="A111" s="55">
        <v>107</v>
      </c>
      <c r="B111" s="55" t="s">
        <v>175</v>
      </c>
      <c r="C111" s="55"/>
      <c r="D111" s="55"/>
      <c r="E111" s="55"/>
      <c r="F111" s="55"/>
      <c r="N111" s="55" t="s">
        <v>1146</v>
      </c>
      <c r="O111" s="73">
        <v>1516587</v>
      </c>
    </row>
    <row r="112" spans="1:15">
      <c r="A112" s="55">
        <v>108</v>
      </c>
      <c r="B112" s="55" t="s">
        <v>1077</v>
      </c>
      <c r="C112" s="55" t="s">
        <v>1078</v>
      </c>
      <c r="D112" s="55" t="s">
        <v>1079</v>
      </c>
      <c r="E112" s="55">
        <v>5694299090</v>
      </c>
      <c r="F112" s="55">
        <v>1</v>
      </c>
      <c r="G112" s="55">
        <v>579</v>
      </c>
      <c r="H112" s="55" t="s">
        <v>3843</v>
      </c>
      <c r="I112" s="55">
        <v>262</v>
      </c>
      <c r="J112" s="72" t="s">
        <v>1080</v>
      </c>
      <c r="N112" s="55" t="s">
        <v>1032</v>
      </c>
      <c r="O112" s="73">
        <v>4368119</v>
      </c>
    </row>
    <row r="113" spans="1:15">
      <c r="A113" s="55">
        <v>109</v>
      </c>
      <c r="B113" s="55" t="s">
        <v>1115</v>
      </c>
      <c r="C113" s="55" t="s">
        <v>1116</v>
      </c>
      <c r="D113" s="55" t="s">
        <v>1117</v>
      </c>
      <c r="E113" s="55">
        <v>588016383</v>
      </c>
      <c r="F113" s="55">
        <v>1</v>
      </c>
      <c r="G113" s="55">
        <v>2543</v>
      </c>
      <c r="H113" s="55" t="s">
        <v>3844</v>
      </c>
      <c r="I113" s="55">
        <v>116</v>
      </c>
      <c r="J113" s="72" t="s">
        <v>1118</v>
      </c>
      <c r="N113" s="55" t="s">
        <v>1032</v>
      </c>
      <c r="O113" s="73">
        <v>983918</v>
      </c>
    </row>
    <row r="114" spans="1:15">
      <c r="A114" s="55">
        <v>110</v>
      </c>
      <c r="B114" s="55" t="s">
        <v>1649</v>
      </c>
      <c r="C114" s="55" t="s">
        <v>1177</v>
      </c>
      <c r="D114" s="55" t="s">
        <v>1649</v>
      </c>
      <c r="E114" s="55" t="s">
        <v>161</v>
      </c>
      <c r="F114" s="55">
        <v>144080454</v>
      </c>
      <c r="G114" s="55">
        <v>1</v>
      </c>
      <c r="K114" s="72" t="s">
        <v>660</v>
      </c>
      <c r="N114" s="55" t="s">
        <v>1104</v>
      </c>
      <c r="O114" s="73">
        <v>719070</v>
      </c>
    </row>
    <row r="115" spans="1:15">
      <c r="A115" s="55">
        <v>111</v>
      </c>
      <c r="B115" s="55" t="s">
        <v>1190</v>
      </c>
      <c r="C115" s="55" t="s">
        <v>1191</v>
      </c>
      <c r="D115" s="55" t="s">
        <v>1192</v>
      </c>
      <c r="E115" s="55">
        <v>2926479106</v>
      </c>
      <c r="F115" s="55">
        <v>1</v>
      </c>
      <c r="J115" s="72" t="s">
        <v>1193</v>
      </c>
      <c r="N115" s="55" t="s">
        <v>1032</v>
      </c>
      <c r="O115" s="73">
        <v>575346</v>
      </c>
    </row>
    <row r="116" spans="1:15">
      <c r="A116" s="55">
        <v>112</v>
      </c>
      <c r="B116" s="55" t="s">
        <v>1650</v>
      </c>
      <c r="C116" s="55"/>
      <c r="D116" s="55"/>
      <c r="E116" s="55"/>
      <c r="F116" s="55"/>
      <c r="N116" s="55" t="s">
        <v>1047</v>
      </c>
      <c r="O116" s="73">
        <v>1686717</v>
      </c>
    </row>
    <row r="117" spans="1:15">
      <c r="A117" s="55">
        <v>113</v>
      </c>
      <c r="B117" s="55" t="s">
        <v>1094</v>
      </c>
      <c r="C117" s="55" t="s">
        <v>704</v>
      </c>
      <c r="D117" s="55" t="s">
        <v>705</v>
      </c>
      <c r="E117" s="55">
        <v>371630480</v>
      </c>
      <c r="F117" s="55" t="s">
        <v>464</v>
      </c>
      <c r="G117" s="55">
        <v>8174</v>
      </c>
      <c r="H117" s="55" t="s">
        <v>3845</v>
      </c>
      <c r="I117" s="55">
        <v>2246</v>
      </c>
      <c r="J117" s="72" t="s">
        <v>706</v>
      </c>
      <c r="N117" s="55" t="s">
        <v>1001</v>
      </c>
      <c r="O117" s="73">
        <v>2522901</v>
      </c>
    </row>
    <row r="118" spans="1:15">
      <c r="A118" s="55">
        <v>114</v>
      </c>
      <c r="B118" s="55" t="s">
        <v>1426</v>
      </c>
      <c r="C118" s="55"/>
      <c r="D118" s="55"/>
      <c r="E118" s="55"/>
      <c r="F118" s="55"/>
      <c r="N118" s="55" t="s">
        <v>1428</v>
      </c>
      <c r="O118" s="73">
        <v>737905</v>
      </c>
    </row>
    <row r="119" spans="1:15">
      <c r="A119" s="55">
        <v>115</v>
      </c>
      <c r="B119" s="55" t="s">
        <v>335</v>
      </c>
      <c r="C119" s="55" t="s">
        <v>335</v>
      </c>
      <c r="D119" s="55" t="s">
        <v>866</v>
      </c>
      <c r="E119" s="55">
        <v>1972535324</v>
      </c>
      <c r="F119" s="55">
        <v>1</v>
      </c>
      <c r="G119" s="55">
        <v>1327</v>
      </c>
      <c r="H119" s="55" t="s">
        <v>3846</v>
      </c>
      <c r="I119" s="55">
        <v>141</v>
      </c>
      <c r="J119" s="72" t="s">
        <v>867</v>
      </c>
      <c r="N119" s="55" t="s">
        <v>1006</v>
      </c>
      <c r="O119" s="73">
        <v>1563768</v>
      </c>
    </row>
    <row r="120" spans="1:15">
      <c r="A120" s="55">
        <v>116</v>
      </c>
      <c r="B120" s="55" t="s">
        <v>219</v>
      </c>
      <c r="C120" s="55"/>
      <c r="D120" s="55"/>
      <c r="E120" s="55"/>
      <c r="F120" s="55"/>
      <c r="N120" s="55" t="s">
        <v>1104</v>
      </c>
      <c r="O120" s="73">
        <v>2496068</v>
      </c>
    </row>
    <row r="121" spans="1:15">
      <c r="A121" s="55">
        <v>117</v>
      </c>
      <c r="B121" s="55" t="s">
        <v>1652</v>
      </c>
      <c r="C121" s="55"/>
      <c r="D121" s="55"/>
      <c r="E121" s="55"/>
      <c r="F121" s="55"/>
      <c r="N121" s="55" t="s">
        <v>1433</v>
      </c>
      <c r="O121" s="73">
        <v>723962</v>
      </c>
    </row>
    <row r="122" spans="1:15">
      <c r="A122" s="55">
        <v>118</v>
      </c>
      <c r="B122" s="55" t="s">
        <v>1653</v>
      </c>
      <c r="C122" s="55" t="s">
        <v>1291</v>
      </c>
      <c r="D122" s="55" t="s">
        <v>1292</v>
      </c>
      <c r="E122" s="55" t="s">
        <v>1293</v>
      </c>
      <c r="F122" s="55">
        <v>356292460</v>
      </c>
      <c r="G122" s="55">
        <v>1</v>
      </c>
      <c r="K122" s="72" t="s">
        <v>1294</v>
      </c>
      <c r="N122" s="55" t="s">
        <v>1169</v>
      </c>
      <c r="O122" s="73">
        <v>566318</v>
      </c>
    </row>
    <row r="123" spans="1:15">
      <c r="A123" s="55">
        <v>119</v>
      </c>
      <c r="B123" s="55" t="s">
        <v>1654</v>
      </c>
      <c r="C123" s="55"/>
      <c r="D123" s="55"/>
      <c r="E123" s="55"/>
      <c r="F123" s="55"/>
      <c r="N123" s="55" t="s">
        <v>1010</v>
      </c>
      <c r="O123" s="73">
        <v>607302</v>
      </c>
    </row>
    <row r="124" spans="1:15">
      <c r="A124" s="55">
        <v>120</v>
      </c>
      <c r="B124" s="55" t="s">
        <v>462</v>
      </c>
      <c r="C124" s="55" t="s">
        <v>462</v>
      </c>
      <c r="D124" s="55" t="s">
        <v>463</v>
      </c>
      <c r="E124" s="55">
        <v>2113732341</v>
      </c>
      <c r="F124" s="55" t="s">
        <v>464</v>
      </c>
      <c r="G124" s="55">
        <v>4181</v>
      </c>
      <c r="H124" s="55" t="s">
        <v>3847</v>
      </c>
      <c r="I124" s="55">
        <v>700</v>
      </c>
      <c r="J124" s="72" t="s">
        <v>465</v>
      </c>
      <c r="K124" s="55"/>
      <c r="N124" s="55" t="s">
        <v>1071</v>
      </c>
      <c r="O124" s="73">
        <v>1202900</v>
      </c>
    </row>
    <row r="125" spans="1:15">
      <c r="A125" s="55">
        <v>121</v>
      </c>
      <c r="B125" s="55" t="s">
        <v>1655</v>
      </c>
      <c r="C125" s="55"/>
      <c r="D125" s="55"/>
      <c r="E125" s="55"/>
      <c r="F125" s="55"/>
      <c r="N125" s="55" t="s">
        <v>1405</v>
      </c>
      <c r="O125" s="73">
        <v>628247</v>
      </c>
    </row>
    <row r="126" spans="1:15">
      <c r="A126" s="55">
        <v>122</v>
      </c>
      <c r="B126" s="55" t="s">
        <v>1656</v>
      </c>
      <c r="C126" s="55"/>
      <c r="D126" s="55"/>
      <c r="E126" s="55"/>
      <c r="F126" s="55"/>
      <c r="N126" s="55" t="s">
        <v>1443</v>
      </c>
      <c r="O126" s="73">
        <v>1691167</v>
      </c>
    </row>
    <row r="127" spans="1:15">
      <c r="A127" s="55">
        <v>123</v>
      </c>
      <c r="B127" s="55" t="s">
        <v>1657</v>
      </c>
      <c r="C127" s="55"/>
      <c r="D127" s="55"/>
      <c r="E127" s="55"/>
      <c r="F127" s="55"/>
      <c r="N127" s="55" t="s">
        <v>1026</v>
      </c>
      <c r="O127" s="73">
        <v>1522665</v>
      </c>
    </row>
    <row r="128" spans="1:15">
      <c r="A128" s="55">
        <v>124</v>
      </c>
      <c r="B128" s="55" t="s">
        <v>1138</v>
      </c>
      <c r="C128" s="55" t="s">
        <v>1139</v>
      </c>
      <c r="D128" s="55" t="s">
        <v>1140</v>
      </c>
      <c r="E128" s="55">
        <v>10724137476</v>
      </c>
      <c r="F128" s="55">
        <v>1</v>
      </c>
      <c r="G128" s="55"/>
      <c r="J128" s="72" t="s">
        <v>1141</v>
      </c>
      <c r="K128" s="55"/>
      <c r="N128" s="55" t="s">
        <v>1142</v>
      </c>
      <c r="O128" s="73">
        <v>1776982</v>
      </c>
    </row>
    <row r="129" spans="1:15">
      <c r="A129" s="55">
        <v>125</v>
      </c>
      <c r="B129" s="55" t="s">
        <v>1658</v>
      </c>
      <c r="C129" s="55"/>
      <c r="D129" s="55"/>
      <c r="E129" s="55"/>
      <c r="F129" s="55"/>
      <c r="N129" s="55" t="s">
        <v>1341</v>
      </c>
      <c r="O129" s="73">
        <v>585869</v>
      </c>
    </row>
    <row r="130" spans="1:15">
      <c r="A130" s="55">
        <v>126</v>
      </c>
      <c r="B130" s="55" t="s">
        <v>1659</v>
      </c>
      <c r="C130" s="55"/>
      <c r="D130" s="55"/>
      <c r="E130" s="55"/>
      <c r="F130" s="55"/>
      <c r="N130" s="55" t="s">
        <v>1099</v>
      </c>
      <c r="O130" s="73">
        <v>548777</v>
      </c>
    </row>
    <row r="131" spans="1:15">
      <c r="A131" s="55">
        <v>127</v>
      </c>
      <c r="B131" s="55" t="s">
        <v>1453</v>
      </c>
      <c r="C131" s="55"/>
      <c r="D131" s="55"/>
      <c r="E131" s="55"/>
      <c r="F131" s="55"/>
      <c r="N131" s="55" t="s">
        <v>1456</v>
      </c>
      <c r="O131" s="73">
        <v>563247</v>
      </c>
    </row>
    <row r="132" spans="1:15">
      <c r="A132" s="55">
        <v>128</v>
      </c>
      <c r="B132" s="55" t="s">
        <v>1458</v>
      </c>
      <c r="C132" s="55"/>
      <c r="D132" s="55"/>
      <c r="E132" s="55"/>
      <c r="F132" s="55"/>
      <c r="N132" s="55" t="s">
        <v>1460</v>
      </c>
      <c r="O132" s="73">
        <v>614509</v>
      </c>
    </row>
    <row r="133" spans="1:15">
      <c r="A133" s="55">
        <v>129</v>
      </c>
      <c r="B133" s="55" t="s">
        <v>208</v>
      </c>
      <c r="C133" s="55"/>
      <c r="D133" s="55"/>
      <c r="E133" s="55"/>
      <c r="F133" s="55"/>
      <c r="N133" s="55" t="s">
        <v>1462</v>
      </c>
      <c r="O133" s="73">
        <v>1652165</v>
      </c>
    </row>
    <row r="134" spans="1:15">
      <c r="A134" s="55">
        <v>130</v>
      </c>
      <c r="B134" s="55" t="s">
        <v>1660</v>
      </c>
      <c r="C134" s="55"/>
      <c r="D134" s="55"/>
      <c r="E134" s="55"/>
      <c r="F134" s="55"/>
      <c r="N134" s="55" t="s">
        <v>1034</v>
      </c>
      <c r="O134" s="73">
        <v>668474</v>
      </c>
    </row>
    <row r="135" spans="1:15">
      <c r="A135" s="55">
        <v>131</v>
      </c>
      <c r="B135" s="55" t="s">
        <v>1661</v>
      </c>
      <c r="C135" s="55"/>
      <c r="D135" s="55"/>
      <c r="E135" s="55"/>
      <c r="F135" s="55"/>
      <c r="N135" s="55" t="s">
        <v>1274</v>
      </c>
      <c r="O135" s="73">
        <v>1026129</v>
      </c>
    </row>
    <row r="136" spans="1:15">
      <c r="A136" s="55">
        <v>132</v>
      </c>
      <c r="B136" s="55" t="s">
        <v>1090</v>
      </c>
      <c r="C136" s="55"/>
      <c r="D136" s="55"/>
      <c r="E136" s="55"/>
      <c r="F136" s="55"/>
      <c r="N136" s="55" t="s">
        <v>1093</v>
      </c>
      <c r="O136" s="73">
        <v>2077332</v>
      </c>
    </row>
    <row r="137" spans="1:15">
      <c r="A137" s="55">
        <v>133</v>
      </c>
      <c r="B137" s="55" t="s">
        <v>1467</v>
      </c>
      <c r="C137" s="55"/>
      <c r="D137" s="55"/>
      <c r="E137" s="55"/>
      <c r="F137" s="55"/>
      <c r="N137" s="55" t="s">
        <v>1169</v>
      </c>
      <c r="O137" s="73">
        <v>247476</v>
      </c>
    </row>
    <row r="138" spans="1:15">
      <c r="A138" s="55">
        <v>134</v>
      </c>
      <c r="B138" s="55" t="s">
        <v>375</v>
      </c>
      <c r="C138" s="55"/>
      <c r="D138" s="55"/>
      <c r="E138" s="55"/>
      <c r="F138" s="55"/>
      <c r="N138" s="55" t="s">
        <v>1169</v>
      </c>
      <c r="O138" s="73">
        <v>373424</v>
      </c>
    </row>
    <row r="139" spans="1:15">
      <c r="A139" s="55">
        <v>135</v>
      </c>
      <c r="B139" s="55" t="s">
        <v>1470</v>
      </c>
      <c r="C139" s="55"/>
      <c r="D139" s="55"/>
      <c r="E139" s="55"/>
      <c r="F139" s="55"/>
      <c r="N139" s="55" t="s">
        <v>1032</v>
      </c>
      <c r="O139" s="73">
        <v>1797351</v>
      </c>
    </row>
    <row r="140" spans="1:15">
      <c r="A140" s="55">
        <v>136</v>
      </c>
      <c r="B140" s="55" t="s">
        <v>1662</v>
      </c>
      <c r="C140" s="55"/>
      <c r="D140" s="55"/>
      <c r="E140" s="55"/>
      <c r="F140" s="55"/>
      <c r="N140" s="55" t="s">
        <v>1251</v>
      </c>
      <c r="O140" s="73">
        <v>1032038</v>
      </c>
    </row>
    <row r="141" spans="1:15">
      <c r="A141" s="55">
        <v>137</v>
      </c>
      <c r="B141" s="55" t="s">
        <v>1663</v>
      </c>
      <c r="C141" s="55"/>
      <c r="D141" s="55"/>
      <c r="E141" s="55"/>
      <c r="F141" s="55"/>
      <c r="N141" s="55" t="s">
        <v>1479</v>
      </c>
      <c r="O141" s="73">
        <v>922505</v>
      </c>
    </row>
    <row r="142" spans="1:15">
      <c r="A142" s="55">
        <v>138</v>
      </c>
      <c r="B142" s="55" t="s">
        <v>316</v>
      </c>
      <c r="C142" s="55"/>
      <c r="D142" s="55"/>
      <c r="E142" s="55"/>
      <c r="F142" s="55"/>
      <c r="N142" s="55" t="s">
        <v>1303</v>
      </c>
      <c r="O142" s="73">
        <v>871207</v>
      </c>
    </row>
    <row r="143" spans="1:15">
      <c r="A143" s="55">
        <v>139</v>
      </c>
      <c r="B143" s="55" t="s">
        <v>1482</v>
      </c>
      <c r="C143" s="55"/>
      <c r="D143" s="55"/>
      <c r="E143" s="55"/>
      <c r="F143" s="55"/>
      <c r="N143" s="55" t="s">
        <v>1104</v>
      </c>
      <c r="O143" s="73">
        <v>1424527</v>
      </c>
    </row>
    <row r="144" spans="1:15">
      <c r="A144" s="55">
        <v>140</v>
      </c>
      <c r="B144" s="55" t="s">
        <v>1485</v>
      </c>
      <c r="C144" s="55"/>
      <c r="D144" s="55"/>
      <c r="E144" s="55"/>
      <c r="F144" s="55"/>
      <c r="N144" s="55" t="s">
        <v>1146</v>
      </c>
      <c r="O144" s="73">
        <v>619791</v>
      </c>
    </row>
    <row r="145" spans="1:15">
      <c r="A145" s="55">
        <v>141</v>
      </c>
      <c r="B145" s="55" t="s">
        <v>1244</v>
      </c>
      <c r="C145" s="55" t="s">
        <v>964</v>
      </c>
      <c r="D145" s="55" t="s">
        <v>965</v>
      </c>
      <c r="E145" s="55">
        <v>646090220</v>
      </c>
      <c r="F145" s="55">
        <v>1</v>
      </c>
      <c r="J145" s="72" t="s">
        <v>966</v>
      </c>
      <c r="N145" s="55" t="s">
        <v>1245</v>
      </c>
      <c r="O145" s="73">
        <v>1407444</v>
      </c>
    </row>
    <row r="146" spans="1:15">
      <c r="A146" s="55">
        <v>142</v>
      </c>
      <c r="B146" s="55" t="s">
        <v>1664</v>
      </c>
      <c r="C146" s="55"/>
      <c r="D146" s="55"/>
      <c r="E146" s="55"/>
      <c r="F146" s="55"/>
      <c r="N146" s="55" t="s">
        <v>1082</v>
      </c>
      <c r="O146" s="73">
        <v>552284</v>
      </c>
    </row>
    <row r="147" spans="1:15">
      <c r="A147" s="55">
        <v>143</v>
      </c>
      <c r="B147" s="55" t="s">
        <v>1665</v>
      </c>
      <c r="C147" s="55"/>
      <c r="D147" s="55"/>
      <c r="E147" s="55"/>
      <c r="F147" s="55"/>
      <c r="N147" s="55" t="s">
        <v>1034</v>
      </c>
      <c r="O147" s="73">
        <v>1686541</v>
      </c>
    </row>
    <row r="148" spans="1:15">
      <c r="A148" s="55">
        <v>144</v>
      </c>
      <c r="B148" s="55" t="s">
        <v>1493</v>
      </c>
      <c r="C148" s="55"/>
      <c r="D148" s="55"/>
      <c r="E148" s="55"/>
      <c r="F148" s="55"/>
      <c r="N148" s="55" t="s">
        <v>1496</v>
      </c>
      <c r="O148" s="73">
        <v>888181</v>
      </c>
    </row>
    <row r="149" spans="1:15">
      <c r="A149" s="55">
        <v>145</v>
      </c>
      <c r="B149" s="55" t="s">
        <v>1073</v>
      </c>
      <c r="C149" s="55"/>
      <c r="D149" s="55"/>
      <c r="E149" s="55"/>
      <c r="F149" s="55"/>
      <c r="N149" s="55" t="s">
        <v>1076</v>
      </c>
      <c r="O149" s="73">
        <v>1440564</v>
      </c>
    </row>
    <row r="150" spans="1:15">
      <c r="A150" s="55">
        <v>146</v>
      </c>
      <c r="B150" s="55" t="s">
        <v>1666</v>
      </c>
      <c r="C150" s="55"/>
      <c r="D150" s="55"/>
      <c r="E150" s="55"/>
      <c r="F150" s="55"/>
      <c r="N150" s="55" t="s">
        <v>1104</v>
      </c>
      <c r="O150" s="73">
        <v>1033337</v>
      </c>
    </row>
    <row r="151" spans="1:15">
      <c r="A151" s="55">
        <v>147</v>
      </c>
      <c r="B151" s="55" t="s">
        <v>1667</v>
      </c>
      <c r="C151" s="55"/>
      <c r="D151" s="55"/>
      <c r="E151" s="55"/>
      <c r="F151" s="55"/>
      <c r="N151" s="55" t="s">
        <v>1010</v>
      </c>
      <c r="O151" s="73">
        <v>956197</v>
      </c>
    </row>
    <row r="152" spans="1:15">
      <c r="A152" s="55">
        <v>148</v>
      </c>
      <c r="B152" s="55" t="s">
        <v>1503</v>
      </c>
      <c r="C152" s="55"/>
      <c r="D152" s="55"/>
      <c r="E152" s="55"/>
      <c r="F152" s="55"/>
      <c r="N152" s="55" t="s">
        <v>1104</v>
      </c>
      <c r="O152" s="73">
        <v>701202</v>
      </c>
    </row>
    <row r="153" spans="1:15">
      <c r="A153" s="55">
        <v>149</v>
      </c>
      <c r="B153" s="55" t="s">
        <v>1506</v>
      </c>
      <c r="C153" s="55"/>
      <c r="D153" s="55"/>
      <c r="E153" s="55"/>
      <c r="F153" s="55"/>
      <c r="N153" s="55" t="s">
        <v>1416</v>
      </c>
      <c r="O153" s="73">
        <v>1694569</v>
      </c>
    </row>
    <row r="154" spans="1:15">
      <c r="A154" s="55">
        <v>150</v>
      </c>
      <c r="B154" s="55" t="s">
        <v>1187</v>
      </c>
      <c r="C154" s="55" t="s">
        <v>1187</v>
      </c>
      <c r="D154" s="55" t="s">
        <v>1188</v>
      </c>
      <c r="E154" s="55">
        <v>331734673</v>
      </c>
      <c r="F154" s="55">
        <v>1</v>
      </c>
      <c r="J154" s="72" t="s">
        <v>1189</v>
      </c>
      <c r="N154" s="55" t="s">
        <v>1047</v>
      </c>
      <c r="O154" s="73">
        <v>710899</v>
      </c>
    </row>
    <row r="155" spans="1:15">
      <c r="A155" s="55">
        <v>151</v>
      </c>
      <c r="B155" s="55" t="s">
        <v>1507</v>
      </c>
      <c r="C155" s="55"/>
      <c r="D155" s="55"/>
      <c r="E155" s="55"/>
      <c r="F155" s="55"/>
      <c r="N155" s="55" t="s">
        <v>1146</v>
      </c>
      <c r="O155" s="73">
        <v>483792</v>
      </c>
    </row>
    <row r="156" spans="1:15">
      <c r="A156" s="55">
        <v>152</v>
      </c>
      <c r="B156" s="55" t="s">
        <v>1509</v>
      </c>
      <c r="C156" s="55"/>
      <c r="D156" s="55"/>
      <c r="E156" s="55"/>
      <c r="F156" s="55"/>
      <c r="N156" s="55" t="s">
        <v>1010</v>
      </c>
      <c r="O156" s="73">
        <v>337191</v>
      </c>
    </row>
    <row r="157" spans="1:15">
      <c r="A157" s="55">
        <v>153</v>
      </c>
      <c r="B157" s="55" t="s">
        <v>1668</v>
      </c>
      <c r="C157" s="55"/>
      <c r="D157" s="55"/>
      <c r="E157" s="55"/>
      <c r="F157" s="55"/>
      <c r="N157" s="55" t="s">
        <v>1514</v>
      </c>
      <c r="O157" s="73">
        <v>611022</v>
      </c>
    </row>
    <row r="158" spans="1:15">
      <c r="A158" s="55">
        <v>154</v>
      </c>
      <c r="B158" s="55" t="s">
        <v>1669</v>
      </c>
      <c r="C158" s="55"/>
      <c r="D158" s="55"/>
      <c r="E158" s="55"/>
      <c r="F158" s="55"/>
      <c r="N158" s="55" t="s">
        <v>1198</v>
      </c>
      <c r="O158" s="73">
        <v>791762</v>
      </c>
    </row>
    <row r="159" spans="1:15">
      <c r="A159" s="55">
        <v>155</v>
      </c>
      <c r="B159" s="55" t="s">
        <v>1670</v>
      </c>
      <c r="C159" s="55"/>
      <c r="D159" s="55"/>
      <c r="E159" s="55"/>
      <c r="F159" s="55"/>
      <c r="N159" s="55" t="s">
        <v>1082</v>
      </c>
      <c r="O159" s="73">
        <v>749304</v>
      </c>
    </row>
    <row r="160" spans="1:15">
      <c r="A160" s="55">
        <v>156</v>
      </c>
      <c r="B160" s="55" t="s">
        <v>1521</v>
      </c>
      <c r="C160" s="55"/>
      <c r="D160" s="55"/>
      <c r="E160" s="55"/>
      <c r="F160" s="55"/>
      <c r="N160" s="55" t="s">
        <v>1524</v>
      </c>
      <c r="O160" s="73">
        <v>1412029</v>
      </c>
    </row>
    <row r="161" spans="1:15">
      <c r="A161" s="55">
        <v>157</v>
      </c>
      <c r="B161" s="55" t="s">
        <v>1525</v>
      </c>
      <c r="C161" s="55"/>
      <c r="D161" s="55"/>
      <c r="E161" s="55"/>
      <c r="F161" s="55"/>
      <c r="N161" s="55" t="s">
        <v>1198</v>
      </c>
      <c r="O161" s="73">
        <v>595237</v>
      </c>
    </row>
    <row r="162" spans="1:15">
      <c r="A162" s="55">
        <v>158</v>
      </c>
      <c r="B162" s="55" t="s">
        <v>1671</v>
      </c>
      <c r="C162" s="55"/>
      <c r="D162" s="55"/>
      <c r="E162" s="55"/>
      <c r="F162" s="55"/>
      <c r="N162" s="55" t="s">
        <v>1026</v>
      </c>
      <c r="O162" s="73">
        <v>991200</v>
      </c>
    </row>
    <row r="163" spans="1:15">
      <c r="A163" s="55">
        <v>159</v>
      </c>
      <c r="B163" s="55" t="s">
        <v>1672</v>
      </c>
      <c r="C163" s="55"/>
      <c r="D163" s="55"/>
      <c r="E163" s="55"/>
      <c r="F163" s="55"/>
      <c r="N163" s="55" t="s">
        <v>1251</v>
      </c>
      <c r="O163" s="73">
        <v>479550</v>
      </c>
    </row>
    <row r="164" spans="1:15">
      <c r="A164" s="55">
        <v>160</v>
      </c>
      <c r="B164" s="55" t="s">
        <v>1673</v>
      </c>
      <c r="C164" s="55"/>
      <c r="D164" s="55"/>
      <c r="E164" s="55"/>
      <c r="F164" s="55"/>
      <c r="N164" s="55" t="s">
        <v>1093</v>
      </c>
      <c r="O164" s="73">
        <v>1118627</v>
      </c>
    </row>
    <row r="165" spans="1:15">
      <c r="A165" s="55">
        <v>161</v>
      </c>
      <c r="B165" s="55" t="s">
        <v>1533</v>
      </c>
      <c r="C165" s="55"/>
      <c r="D165" s="55"/>
      <c r="E165" s="55"/>
      <c r="F165" s="55"/>
      <c r="N165" s="55" t="s">
        <v>1443</v>
      </c>
      <c r="O165" s="73">
        <v>872030</v>
      </c>
    </row>
    <row r="166" spans="1:15">
      <c r="A166" s="55">
        <v>162</v>
      </c>
      <c r="B166" s="55" t="s">
        <v>1536</v>
      </c>
      <c r="C166" s="55"/>
      <c r="D166" s="55"/>
      <c r="E166" s="55"/>
      <c r="F166" s="55"/>
      <c r="N166" s="55" t="s">
        <v>1034</v>
      </c>
      <c r="O166" s="73">
        <v>648334</v>
      </c>
    </row>
    <row r="167" spans="1:15">
      <c r="A167" s="55">
        <v>163</v>
      </c>
      <c r="B167" s="55" t="s">
        <v>1284</v>
      </c>
      <c r="C167" s="55" t="s">
        <v>1285</v>
      </c>
      <c r="D167" s="55" t="s">
        <v>532</v>
      </c>
      <c r="E167" s="55">
        <v>18346291</v>
      </c>
      <c r="F167" s="55" t="s">
        <v>464</v>
      </c>
      <c r="J167" s="72" t="s">
        <v>533</v>
      </c>
      <c r="N167" s="55" t="s">
        <v>1286</v>
      </c>
      <c r="O167" s="73">
        <v>636488</v>
      </c>
    </row>
    <row r="168" spans="1:15">
      <c r="A168" s="55">
        <v>164</v>
      </c>
      <c r="B168" s="55" t="s">
        <v>1539</v>
      </c>
      <c r="C168" s="55"/>
      <c r="D168" s="55"/>
      <c r="E168" s="55"/>
      <c r="F168" s="55"/>
      <c r="N168" s="55" t="s">
        <v>1001</v>
      </c>
      <c r="O168" s="73">
        <v>1498023</v>
      </c>
    </row>
    <row r="169" spans="1:15">
      <c r="A169" s="55">
        <v>165</v>
      </c>
      <c r="B169" s="55" t="s">
        <v>1308</v>
      </c>
      <c r="C169" s="55" t="s">
        <v>1308</v>
      </c>
      <c r="D169" s="55" t="s">
        <v>1309</v>
      </c>
      <c r="E169" s="55">
        <v>259690279</v>
      </c>
      <c r="F169" s="55">
        <v>999</v>
      </c>
      <c r="J169" s="72" t="s">
        <v>1310</v>
      </c>
      <c r="N169" s="55" t="s">
        <v>1010</v>
      </c>
      <c r="O169" s="73">
        <v>1115065</v>
      </c>
    </row>
    <row r="170" spans="1:15">
      <c r="A170" s="55">
        <v>166</v>
      </c>
      <c r="B170" s="55" t="s">
        <v>1542</v>
      </c>
      <c r="C170" s="55"/>
      <c r="D170" s="55"/>
      <c r="E170" s="55"/>
      <c r="F170" s="55"/>
      <c r="N170" s="55" t="s">
        <v>1001</v>
      </c>
      <c r="O170" s="73">
        <v>441395</v>
      </c>
    </row>
    <row r="171" spans="1:15">
      <c r="A171" s="55">
        <v>167</v>
      </c>
      <c r="B171" s="55" t="s">
        <v>1544</v>
      </c>
      <c r="C171" s="55"/>
      <c r="D171" s="55"/>
      <c r="E171" s="55"/>
      <c r="F171" s="55"/>
      <c r="N171" s="55" t="s">
        <v>1006</v>
      </c>
      <c r="O171" s="73">
        <v>1336423</v>
      </c>
    </row>
    <row r="172" spans="1:15">
      <c r="A172" s="55">
        <v>168</v>
      </c>
      <c r="B172" s="55" t="s">
        <v>1546</v>
      </c>
      <c r="C172" s="55"/>
      <c r="D172" s="55"/>
      <c r="E172" s="55"/>
      <c r="F172" s="55"/>
      <c r="N172" s="55" t="s">
        <v>1032</v>
      </c>
      <c r="O172" s="73">
        <v>1142370</v>
      </c>
    </row>
    <row r="173" spans="1:15">
      <c r="A173" s="55">
        <v>169</v>
      </c>
      <c r="B173" s="55" t="s">
        <v>1549</v>
      </c>
      <c r="C173" s="55"/>
      <c r="D173" s="55"/>
      <c r="E173" s="55"/>
      <c r="F173" s="55"/>
      <c r="N173" s="55" t="s">
        <v>1552</v>
      </c>
      <c r="O173" s="73">
        <v>522762</v>
      </c>
    </row>
    <row r="174" spans="1:15">
      <c r="A174" s="55">
        <v>170</v>
      </c>
      <c r="B174" s="55" t="s">
        <v>1553</v>
      </c>
      <c r="C174" s="55"/>
      <c r="D174" s="55"/>
      <c r="E174" s="55"/>
      <c r="F174" s="55"/>
      <c r="N174" s="55" t="s">
        <v>1001</v>
      </c>
      <c r="O174" s="73">
        <v>1902422</v>
      </c>
    </row>
    <row r="175" spans="1:15">
      <c r="A175" s="55">
        <v>171</v>
      </c>
      <c r="B175" s="55" t="s">
        <v>181</v>
      </c>
      <c r="C175" s="55"/>
      <c r="D175" s="55"/>
      <c r="E175" s="55"/>
      <c r="F175" s="55"/>
      <c r="N175" s="55" t="s">
        <v>1010</v>
      </c>
      <c r="O175" s="73">
        <v>598756</v>
      </c>
    </row>
    <row r="176" spans="1:15">
      <c r="A176" s="55">
        <v>172</v>
      </c>
      <c r="B176" s="55" t="s">
        <v>1222</v>
      </c>
      <c r="C176" s="55" t="s">
        <v>1222</v>
      </c>
      <c r="D176" s="55" t="s">
        <v>1223</v>
      </c>
      <c r="E176" s="55">
        <v>1269919808</v>
      </c>
      <c r="F176" s="55">
        <v>1</v>
      </c>
      <c r="J176" s="72" t="s">
        <v>1224</v>
      </c>
      <c r="N176" s="55" t="s">
        <v>1225</v>
      </c>
      <c r="O176" s="73">
        <v>819296</v>
      </c>
    </row>
    <row r="177" spans="1:15">
      <c r="A177" s="55">
        <v>173</v>
      </c>
      <c r="B177" s="55" t="s">
        <v>1204</v>
      </c>
      <c r="C177" s="55" t="s">
        <v>1205</v>
      </c>
      <c r="D177" s="55" t="s">
        <v>1206</v>
      </c>
      <c r="E177" s="55">
        <v>594657</v>
      </c>
      <c r="F177" s="55" t="s">
        <v>464</v>
      </c>
      <c r="J177" s="72" t="s">
        <v>1207</v>
      </c>
      <c r="N177" s="55" t="s">
        <v>1208</v>
      </c>
      <c r="O177" s="73">
        <v>837218</v>
      </c>
    </row>
    <row r="178" spans="1:15">
      <c r="A178" s="55">
        <v>174</v>
      </c>
      <c r="B178" s="55" t="s">
        <v>1555</v>
      </c>
      <c r="C178" s="55"/>
      <c r="D178" s="55"/>
      <c r="E178" s="55"/>
      <c r="F178" s="55"/>
      <c r="N178" s="55" t="s">
        <v>1026</v>
      </c>
      <c r="O178" s="73">
        <v>990029</v>
      </c>
    </row>
    <row r="179" spans="1:15">
      <c r="A179" s="55">
        <v>175</v>
      </c>
      <c r="B179" s="55" t="s">
        <v>1557</v>
      </c>
      <c r="C179" s="55"/>
      <c r="D179" s="55"/>
      <c r="E179" s="55"/>
      <c r="F179" s="55"/>
      <c r="N179" s="55" t="s">
        <v>1104</v>
      </c>
      <c r="O179" s="73">
        <v>680208</v>
      </c>
    </row>
    <row r="180" spans="1:15">
      <c r="A180" s="55">
        <v>176</v>
      </c>
      <c r="B180" s="55" t="s">
        <v>1560</v>
      </c>
      <c r="C180" s="55"/>
      <c r="D180" s="55"/>
      <c r="E180" s="55"/>
      <c r="F180" s="55"/>
      <c r="N180" s="55" t="s">
        <v>1083</v>
      </c>
      <c r="O180" s="73">
        <v>383926</v>
      </c>
    </row>
    <row r="181" spans="1:15">
      <c r="A181" s="55">
        <v>177</v>
      </c>
      <c r="B181" s="55" t="s">
        <v>1674</v>
      </c>
      <c r="C181" s="55"/>
      <c r="D181" s="55"/>
      <c r="E181" s="55"/>
      <c r="F181" s="55"/>
      <c r="N181" s="55" t="s">
        <v>1246</v>
      </c>
      <c r="O181" s="73">
        <v>2501639</v>
      </c>
    </row>
    <row r="182" spans="1:15">
      <c r="A182" s="55">
        <v>178</v>
      </c>
      <c r="B182" s="55" t="s">
        <v>1566</v>
      </c>
      <c r="C182" s="55"/>
      <c r="D182" s="55"/>
      <c r="E182" s="55"/>
      <c r="F182" s="55"/>
      <c r="N182" s="55" t="s">
        <v>1109</v>
      </c>
      <c r="O182" s="73">
        <v>436111</v>
      </c>
    </row>
    <row r="183" spans="1:15">
      <c r="A183" s="55">
        <v>179</v>
      </c>
      <c r="B183" s="55" t="s">
        <v>1209</v>
      </c>
      <c r="C183" s="55" t="s">
        <v>1210</v>
      </c>
      <c r="D183" s="55" t="s">
        <v>1211</v>
      </c>
      <c r="E183" s="55">
        <v>987577757</v>
      </c>
      <c r="F183" s="55">
        <v>1</v>
      </c>
      <c r="J183" s="72" t="s">
        <v>1212</v>
      </c>
      <c r="N183" s="55" t="s">
        <v>1047</v>
      </c>
      <c r="O183" s="73">
        <v>605210</v>
      </c>
    </row>
    <row r="184" spans="1:15">
      <c r="A184" s="55">
        <v>180</v>
      </c>
      <c r="B184" s="55" t="s">
        <v>68</v>
      </c>
      <c r="C184" s="55"/>
      <c r="D184" s="55"/>
      <c r="E184" s="55"/>
      <c r="F184" s="55"/>
      <c r="N184" s="55" t="s">
        <v>1514</v>
      </c>
      <c r="O184" s="73">
        <v>880486</v>
      </c>
    </row>
    <row r="185" spans="1:15">
      <c r="A185" s="55">
        <v>181</v>
      </c>
      <c r="B185" s="55" t="s">
        <v>1570</v>
      </c>
      <c r="C185" s="55"/>
      <c r="D185" s="55"/>
      <c r="E185" s="55"/>
      <c r="F185" s="55"/>
      <c r="N185" s="55" t="s">
        <v>1110</v>
      </c>
      <c r="O185" s="73">
        <v>1598097</v>
      </c>
    </row>
    <row r="186" spans="1:15">
      <c r="A186" s="55">
        <v>182</v>
      </c>
      <c r="B186" s="55" t="s">
        <v>1572</v>
      </c>
      <c r="C186" s="55"/>
      <c r="D186" s="55"/>
      <c r="E186" s="55"/>
      <c r="F186" s="55"/>
      <c r="N186" s="55" t="s">
        <v>1104</v>
      </c>
      <c r="O186" s="73">
        <v>531378</v>
      </c>
    </row>
    <row r="187" spans="1:15">
      <c r="A187" s="55">
        <v>183</v>
      </c>
      <c r="B187" s="55" t="s">
        <v>1575</v>
      </c>
      <c r="C187" s="55"/>
      <c r="D187" s="55"/>
      <c r="E187" s="55"/>
      <c r="F187" s="55"/>
      <c r="N187" s="55" t="s">
        <v>1093</v>
      </c>
      <c r="O187" s="73">
        <v>709430</v>
      </c>
    </row>
    <row r="188" spans="1:15">
      <c r="A188" s="55">
        <v>184</v>
      </c>
      <c r="B188" s="55" t="s">
        <v>1675</v>
      </c>
      <c r="C188" s="55"/>
      <c r="D188" s="55"/>
      <c r="E188" s="55"/>
      <c r="F188" s="55"/>
      <c r="N188" s="55" t="s">
        <v>1082</v>
      </c>
      <c r="O188" s="73">
        <v>471194</v>
      </c>
    </row>
    <row r="189" spans="1:15">
      <c r="A189" s="55">
        <v>185</v>
      </c>
      <c r="B189" s="55" t="s">
        <v>243</v>
      </c>
      <c r="C189" s="55"/>
      <c r="D189" s="55"/>
      <c r="E189" s="55"/>
      <c r="F189" s="55"/>
      <c r="N189" s="55" t="s">
        <v>1104</v>
      </c>
      <c r="O189" s="73">
        <v>600978</v>
      </c>
    </row>
    <row r="190" spans="1:15">
      <c r="A190" s="55">
        <v>186</v>
      </c>
      <c r="B190" s="55" t="s">
        <v>1676</v>
      </c>
      <c r="C190" s="55"/>
      <c r="D190" s="55"/>
      <c r="E190" s="55"/>
      <c r="F190" s="55"/>
      <c r="N190" s="55" t="s">
        <v>1585</v>
      </c>
      <c r="O190" s="73">
        <v>775128</v>
      </c>
    </row>
    <row r="191" spans="1:15">
      <c r="A191" s="55">
        <v>187</v>
      </c>
      <c r="B191" s="55" t="s">
        <v>1677</v>
      </c>
      <c r="C191" s="55"/>
      <c r="D191" s="55"/>
      <c r="E191" s="55"/>
      <c r="F191" s="55"/>
      <c r="N191" s="55" t="s">
        <v>1589</v>
      </c>
      <c r="O191" s="73">
        <v>385480</v>
      </c>
    </row>
    <row r="192" spans="1:15">
      <c r="A192" s="55">
        <v>188</v>
      </c>
      <c r="B192" s="55" t="s">
        <v>1279</v>
      </c>
      <c r="C192" s="55" t="s">
        <v>1280</v>
      </c>
      <c r="D192" s="55" t="s">
        <v>1281</v>
      </c>
      <c r="E192" s="55">
        <v>334198510</v>
      </c>
      <c r="F192" s="55">
        <v>1</v>
      </c>
      <c r="J192" s="72" t="s">
        <v>1282</v>
      </c>
      <c r="N192" s="55" t="s">
        <v>1283</v>
      </c>
      <c r="O192" s="73">
        <v>3061851</v>
      </c>
    </row>
    <row r="193" spans="1:15">
      <c r="A193" s="55">
        <v>189</v>
      </c>
      <c r="B193" s="55" t="s">
        <v>1590</v>
      </c>
      <c r="C193" s="55"/>
      <c r="D193" s="55"/>
      <c r="E193" s="55"/>
      <c r="F193" s="55"/>
      <c r="N193" s="55" t="s">
        <v>1082</v>
      </c>
      <c r="O193" s="73">
        <v>566970</v>
      </c>
    </row>
    <row r="194" spans="1:15">
      <c r="A194" s="55">
        <v>190</v>
      </c>
      <c r="B194" s="55" t="s">
        <v>1593</v>
      </c>
      <c r="C194" s="55"/>
      <c r="D194" s="55"/>
      <c r="E194" s="55"/>
      <c r="F194" s="55"/>
      <c r="N194" s="55" t="s">
        <v>1099</v>
      </c>
      <c r="O194" s="73">
        <v>623531</v>
      </c>
    </row>
    <row r="195" spans="1:15">
      <c r="A195" s="55">
        <v>191</v>
      </c>
      <c r="B195" s="55" t="s">
        <v>1213</v>
      </c>
      <c r="C195" s="55" t="s">
        <v>1214</v>
      </c>
      <c r="D195" s="55" t="s">
        <v>1215</v>
      </c>
      <c r="E195" s="55">
        <v>2616472977</v>
      </c>
      <c r="F195" s="55">
        <v>1</v>
      </c>
      <c r="J195" s="72" t="s">
        <v>1216</v>
      </c>
      <c r="N195" s="55" t="s">
        <v>1109</v>
      </c>
      <c r="O195" s="73">
        <v>1328649</v>
      </c>
    </row>
    <row r="196" spans="1:15">
      <c r="A196" s="55">
        <v>192</v>
      </c>
      <c r="B196" s="55" t="s">
        <v>1678</v>
      </c>
      <c r="C196" s="55"/>
      <c r="D196" s="55"/>
      <c r="E196" s="55"/>
      <c r="F196" s="55"/>
      <c r="N196" s="55" t="s">
        <v>1059</v>
      </c>
      <c r="O196" s="73">
        <v>799101</v>
      </c>
    </row>
    <row r="197" spans="1:15">
      <c r="A197" s="55">
        <v>193</v>
      </c>
      <c r="B197" s="55" t="s">
        <v>1679</v>
      </c>
      <c r="C197" s="55"/>
      <c r="D197" s="55"/>
      <c r="E197" s="55"/>
      <c r="F197" s="55"/>
      <c r="N197" s="55" t="s">
        <v>1082</v>
      </c>
      <c r="O197" s="73">
        <v>760115</v>
      </c>
    </row>
    <row r="198" spans="1:15">
      <c r="A198" s="55">
        <v>194</v>
      </c>
      <c r="B198" s="55" t="s">
        <v>1601</v>
      </c>
      <c r="C198" s="55"/>
      <c r="D198" s="55"/>
      <c r="E198" s="55"/>
      <c r="F198" s="55"/>
      <c r="N198" s="55" t="s">
        <v>1603</v>
      </c>
      <c r="O198" s="73">
        <v>540704</v>
      </c>
    </row>
    <row r="199" spans="1:15">
      <c r="A199" s="55">
        <v>195</v>
      </c>
      <c r="B199" s="55" t="s">
        <v>1217</v>
      </c>
      <c r="C199" s="55" t="s">
        <v>1218</v>
      </c>
      <c r="D199" s="55" t="s">
        <v>1219</v>
      </c>
      <c r="E199" s="55">
        <v>515352630</v>
      </c>
      <c r="F199" s="55" t="s">
        <v>464</v>
      </c>
      <c r="J199" s="72" t="s">
        <v>1220</v>
      </c>
      <c r="N199" s="55" t="s">
        <v>1221</v>
      </c>
      <c r="O199" s="73">
        <v>676777</v>
      </c>
    </row>
    <row r="200" spans="1:15">
      <c r="A200" s="55">
        <v>196</v>
      </c>
      <c r="B200" s="55" t="s">
        <v>1604</v>
      </c>
      <c r="C200" s="55"/>
      <c r="D200" s="55"/>
      <c r="E200" s="55"/>
      <c r="F200" s="55"/>
      <c r="N200" s="55" t="s">
        <v>1251</v>
      </c>
      <c r="O200" s="73">
        <v>484173</v>
      </c>
    </row>
    <row r="201" spans="1:15">
      <c r="A201" s="55">
        <v>197</v>
      </c>
      <c r="B201" s="55" t="s">
        <v>1606</v>
      </c>
      <c r="C201" s="55"/>
      <c r="D201" s="55"/>
      <c r="E201" s="55"/>
      <c r="F201" s="55"/>
      <c r="N201" s="55" t="s">
        <v>1609</v>
      </c>
      <c r="O201" s="73">
        <v>2292749</v>
      </c>
    </row>
    <row r="202" spans="1:15">
      <c r="A202" s="55">
        <v>198</v>
      </c>
      <c r="B202" s="55" t="s">
        <v>1680</v>
      </c>
      <c r="C202" s="55"/>
      <c r="D202" s="55"/>
      <c r="E202" s="55"/>
      <c r="F202" s="55"/>
      <c r="N202" s="55" t="s">
        <v>1303</v>
      </c>
      <c r="O202" s="73">
        <v>574149</v>
      </c>
    </row>
    <row r="203" spans="1:15">
      <c r="A203" s="55">
        <v>199</v>
      </c>
      <c r="B203" s="55" t="s">
        <v>1613</v>
      </c>
      <c r="C203" s="55"/>
      <c r="D203" s="55"/>
      <c r="E203" s="55"/>
      <c r="F203" s="55"/>
      <c r="N203" s="55" t="s">
        <v>1181</v>
      </c>
      <c r="O203" s="73">
        <v>1181965</v>
      </c>
    </row>
    <row r="204" spans="1:15">
      <c r="A204" s="55">
        <v>200</v>
      </c>
      <c r="B204" s="55" t="s">
        <v>1681</v>
      </c>
      <c r="C204" s="55"/>
      <c r="D204" s="55"/>
      <c r="E204" s="55"/>
      <c r="F204" s="55"/>
      <c r="N204" s="55" t="s">
        <v>1169</v>
      </c>
      <c r="O204" s="73">
        <v>620988</v>
      </c>
    </row>
  </sheetData>
  <phoneticPr fontId="32" type="noConversion"/>
  <hyperlinks>
    <hyperlink ref="J2" r:id="rId1" xr:uid="{00000000-0004-0000-0B00-000000000000}"/>
    <hyperlink ref="J3" r:id="rId2" xr:uid="{00000000-0004-0000-0B00-000001000000}"/>
    <hyperlink ref="J4" r:id="rId3" xr:uid="{00000000-0004-0000-0B00-000002000000}"/>
    <hyperlink ref="J5" r:id="rId4" xr:uid="{00000000-0004-0000-0B00-000003000000}"/>
    <hyperlink ref="J6" r:id="rId5" xr:uid="{00000000-0004-0000-0B00-000004000000}"/>
    <hyperlink ref="J7" r:id="rId6" xr:uid="{00000000-0004-0000-0B00-000005000000}"/>
    <hyperlink ref="J8" r:id="rId7" xr:uid="{00000000-0004-0000-0B00-000006000000}"/>
    <hyperlink ref="J9" r:id="rId8" xr:uid="{00000000-0004-0000-0B00-000007000000}"/>
    <hyperlink ref="J10" r:id="rId9" xr:uid="{00000000-0004-0000-0B00-000008000000}"/>
    <hyperlink ref="J11" r:id="rId10" xr:uid="{00000000-0004-0000-0B00-000009000000}"/>
    <hyperlink ref="F12" r:id="rId11" xr:uid="{00000000-0004-0000-0B00-00000A000000}"/>
    <hyperlink ref="J15" r:id="rId12" xr:uid="{00000000-0004-0000-0B00-00000B000000}"/>
    <hyperlink ref="J16" r:id="rId13" xr:uid="{00000000-0004-0000-0B00-00000C000000}"/>
    <hyperlink ref="J17" r:id="rId14" xr:uid="{00000000-0004-0000-0B00-00000D000000}"/>
    <hyperlink ref="J18" r:id="rId15" xr:uid="{00000000-0004-0000-0B00-00000E000000}"/>
    <hyperlink ref="J19" r:id="rId16" xr:uid="{00000000-0004-0000-0B00-00000F000000}"/>
    <hyperlink ref="J20" r:id="rId17" xr:uid="{00000000-0004-0000-0B00-000010000000}"/>
    <hyperlink ref="J21" r:id="rId18" xr:uid="{00000000-0004-0000-0B00-000011000000}"/>
    <hyperlink ref="J22" r:id="rId19" xr:uid="{00000000-0004-0000-0B00-000012000000}"/>
    <hyperlink ref="J23" r:id="rId20" xr:uid="{00000000-0004-0000-0B00-000013000000}"/>
    <hyperlink ref="J24" r:id="rId21" xr:uid="{00000000-0004-0000-0B00-000014000000}"/>
    <hyperlink ref="J25" r:id="rId22" xr:uid="{00000000-0004-0000-0B00-000015000000}"/>
    <hyperlink ref="J26" r:id="rId23" xr:uid="{00000000-0004-0000-0B00-000016000000}"/>
    <hyperlink ref="J27" r:id="rId24" xr:uid="{00000000-0004-0000-0B00-000017000000}"/>
    <hyperlink ref="J28" r:id="rId25" xr:uid="{00000000-0004-0000-0B00-000018000000}"/>
    <hyperlink ref="J30" r:id="rId26" xr:uid="{00000000-0004-0000-0B00-000019000000}"/>
    <hyperlink ref="J32" r:id="rId27" xr:uid="{00000000-0004-0000-0B00-00001A000000}"/>
    <hyperlink ref="J33" r:id="rId28" xr:uid="{00000000-0004-0000-0B00-00001B000000}"/>
    <hyperlink ref="J34" r:id="rId29" xr:uid="{00000000-0004-0000-0B00-00001C000000}"/>
    <hyperlink ref="J36" r:id="rId30" xr:uid="{00000000-0004-0000-0B00-00001D000000}"/>
    <hyperlink ref="J37" r:id="rId31" xr:uid="{00000000-0004-0000-0B00-00001E000000}"/>
    <hyperlink ref="J38" r:id="rId32" xr:uid="{00000000-0004-0000-0B00-00001F000000}"/>
    <hyperlink ref="J39" r:id="rId33" xr:uid="{00000000-0004-0000-0B00-000020000000}"/>
    <hyperlink ref="J40" r:id="rId34" xr:uid="{00000000-0004-0000-0B00-000021000000}"/>
    <hyperlink ref="J41" r:id="rId35" xr:uid="{00000000-0004-0000-0B00-000022000000}"/>
    <hyperlink ref="J42" r:id="rId36" xr:uid="{00000000-0004-0000-0B00-000023000000}"/>
    <hyperlink ref="J43" r:id="rId37" xr:uid="{00000000-0004-0000-0B00-000024000000}"/>
    <hyperlink ref="J45" r:id="rId38" xr:uid="{00000000-0004-0000-0B00-000025000000}"/>
    <hyperlink ref="J47" r:id="rId39" xr:uid="{00000000-0004-0000-0B00-000026000000}"/>
    <hyperlink ref="J49" r:id="rId40" xr:uid="{00000000-0004-0000-0B00-000027000000}"/>
    <hyperlink ref="J50" r:id="rId41" xr:uid="{00000000-0004-0000-0B00-000028000000}"/>
    <hyperlink ref="J51" r:id="rId42" xr:uid="{00000000-0004-0000-0B00-000029000000}"/>
    <hyperlink ref="J52" r:id="rId43" xr:uid="{00000000-0004-0000-0B00-00002A000000}"/>
    <hyperlink ref="J54" r:id="rId44" xr:uid="{00000000-0004-0000-0B00-00002B000000}"/>
    <hyperlink ref="J55" r:id="rId45" xr:uid="{00000000-0004-0000-0B00-00002C000000}"/>
    <hyperlink ref="J57" r:id="rId46" xr:uid="{00000000-0004-0000-0B00-00002D000000}"/>
    <hyperlink ref="J60" r:id="rId47" xr:uid="{00000000-0004-0000-0B00-00002E000000}"/>
    <hyperlink ref="J61" r:id="rId48" xr:uid="{00000000-0004-0000-0B00-00002F000000}"/>
    <hyperlink ref="J62" r:id="rId49" xr:uid="{00000000-0004-0000-0B00-000030000000}"/>
    <hyperlink ref="J64" r:id="rId50" xr:uid="{00000000-0004-0000-0B00-000031000000}"/>
    <hyperlink ref="J67" r:id="rId51" xr:uid="{00000000-0004-0000-0B00-000032000000}"/>
    <hyperlink ref="J68" r:id="rId52" xr:uid="{00000000-0004-0000-0B00-000033000000}"/>
    <hyperlink ref="J69" r:id="rId53" xr:uid="{00000000-0004-0000-0B00-000034000000}"/>
    <hyperlink ref="J71" r:id="rId54" xr:uid="{00000000-0004-0000-0B00-000035000000}"/>
    <hyperlink ref="J78" r:id="rId55" xr:uid="{00000000-0004-0000-0B00-000036000000}"/>
    <hyperlink ref="J80" r:id="rId56" xr:uid="{00000000-0004-0000-0B00-000037000000}"/>
    <hyperlink ref="D81" r:id="rId57" xr:uid="{00000000-0004-0000-0B00-000038000000}"/>
    <hyperlink ref="J81" r:id="rId58" xr:uid="{00000000-0004-0000-0B00-000039000000}"/>
    <hyperlink ref="J84" r:id="rId59" xr:uid="{00000000-0004-0000-0B00-00003A000000}"/>
    <hyperlink ref="J91" r:id="rId60" xr:uid="{00000000-0004-0000-0B00-00003B000000}"/>
    <hyperlink ref="J95" r:id="rId61" xr:uid="{00000000-0004-0000-0B00-00003C000000}"/>
    <hyperlink ref="J100" r:id="rId62" xr:uid="{00000000-0004-0000-0B00-00003D000000}"/>
    <hyperlink ref="J101" r:id="rId63" xr:uid="{00000000-0004-0000-0B00-00003E000000}"/>
    <hyperlink ref="J104" r:id="rId64" xr:uid="{00000000-0004-0000-0B00-00003F000000}"/>
    <hyperlink ref="J112" r:id="rId65" xr:uid="{00000000-0004-0000-0B00-000040000000}"/>
    <hyperlink ref="J113" r:id="rId66" xr:uid="{00000000-0004-0000-0B00-000041000000}"/>
    <hyperlink ref="K114" r:id="rId67" xr:uid="{00000000-0004-0000-0B00-000042000000}"/>
    <hyperlink ref="J115" r:id="rId68" xr:uid="{00000000-0004-0000-0B00-000043000000}"/>
    <hyperlink ref="J117" r:id="rId69" xr:uid="{00000000-0004-0000-0B00-000044000000}"/>
    <hyperlink ref="J119" r:id="rId70" xr:uid="{00000000-0004-0000-0B00-000045000000}"/>
    <hyperlink ref="K122" r:id="rId71" xr:uid="{00000000-0004-0000-0B00-000046000000}"/>
    <hyperlink ref="J124" r:id="rId72" xr:uid="{00000000-0004-0000-0B00-000047000000}"/>
    <hyperlink ref="J128" r:id="rId73" xr:uid="{00000000-0004-0000-0B00-000048000000}"/>
    <hyperlink ref="J145" r:id="rId74" xr:uid="{00000000-0004-0000-0B00-000049000000}"/>
    <hyperlink ref="J154" r:id="rId75" xr:uid="{00000000-0004-0000-0B00-00004A000000}"/>
    <hyperlink ref="J167" r:id="rId76" xr:uid="{00000000-0004-0000-0B00-00004B000000}"/>
    <hyperlink ref="J169" r:id="rId77" xr:uid="{00000000-0004-0000-0B00-00004C000000}"/>
    <hyperlink ref="J176" r:id="rId78" xr:uid="{00000000-0004-0000-0B00-00004D000000}"/>
    <hyperlink ref="J177" r:id="rId79" xr:uid="{00000000-0004-0000-0B00-00004E000000}"/>
    <hyperlink ref="J183" r:id="rId80" xr:uid="{00000000-0004-0000-0B00-00004F000000}"/>
    <hyperlink ref="J192" r:id="rId81" xr:uid="{00000000-0004-0000-0B00-000050000000}"/>
    <hyperlink ref="J195" r:id="rId82" xr:uid="{00000000-0004-0000-0B00-000051000000}"/>
    <hyperlink ref="J199" r:id="rId83" xr:uid="{00000000-0004-0000-0B00-000052000000}"/>
  </hyperlinks>
  <pageMargins left="0.7" right="0.7" top="0.75" bottom="0.75" header="0.3" footer="0.3"/>
  <legacyDrawing r:id="rId8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P20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7.28515625" customWidth="1"/>
    <col min="2" max="2" width="25.5703125" customWidth="1"/>
    <col min="11" max="11" width="31.28515625" customWidth="1"/>
  </cols>
  <sheetData>
    <row r="1" spans="1:16">
      <c r="A1" s="26" t="s">
        <v>993</v>
      </c>
      <c r="B1" s="26" t="s">
        <v>1</v>
      </c>
      <c r="C1" s="2" t="s">
        <v>1316</v>
      </c>
      <c r="D1" s="15" t="s">
        <v>450</v>
      </c>
      <c r="E1" s="15" t="s">
        <v>451</v>
      </c>
      <c r="F1" s="71" t="s">
        <v>994</v>
      </c>
      <c r="G1" s="71" t="s">
        <v>452</v>
      </c>
      <c r="H1" s="55" t="s">
        <v>995</v>
      </c>
      <c r="I1" s="55" t="s">
        <v>996</v>
      </c>
      <c r="J1" s="55" t="s">
        <v>997</v>
      </c>
      <c r="K1" s="55" t="s">
        <v>453</v>
      </c>
      <c r="L1" s="55" t="s">
        <v>998</v>
      </c>
      <c r="M1" s="55" t="s">
        <v>455</v>
      </c>
      <c r="N1" s="55" t="s">
        <v>456</v>
      </c>
      <c r="O1" s="26" t="s">
        <v>999</v>
      </c>
      <c r="P1" s="28" t="s">
        <v>1000</v>
      </c>
    </row>
    <row r="2" spans="1:16">
      <c r="A2" s="55">
        <v>1</v>
      </c>
      <c r="B2" s="55" t="s">
        <v>6</v>
      </c>
      <c r="C2" s="55">
        <f t="shared" ref="C2:C204" si="0">IF(LEN(D2)&gt;0,,1)</f>
        <v>0</v>
      </c>
      <c r="D2" s="55" t="s">
        <v>6</v>
      </c>
      <c r="E2" s="55" t="s">
        <v>460</v>
      </c>
      <c r="F2" s="55">
        <v>45717781</v>
      </c>
      <c r="G2" s="55">
        <v>1</v>
      </c>
      <c r="K2" s="72" t="s">
        <v>461</v>
      </c>
      <c r="O2" s="55" t="s">
        <v>1001</v>
      </c>
      <c r="P2" s="73">
        <v>5893570</v>
      </c>
    </row>
    <row r="3" spans="1:16">
      <c r="A3" s="55">
        <v>2</v>
      </c>
      <c r="B3" s="55" t="s">
        <v>1021</v>
      </c>
      <c r="C3" s="55">
        <f t="shared" si="0"/>
        <v>0</v>
      </c>
      <c r="D3" s="55" t="s">
        <v>1022</v>
      </c>
      <c r="E3" s="55" t="s">
        <v>1023</v>
      </c>
      <c r="F3" s="55">
        <v>360484090</v>
      </c>
      <c r="G3" s="55" t="s">
        <v>464</v>
      </c>
      <c r="K3" s="72" t="s">
        <v>1024</v>
      </c>
      <c r="O3" s="55" t="s">
        <v>1025</v>
      </c>
      <c r="P3" s="73">
        <v>3987069</v>
      </c>
    </row>
    <row r="4" spans="1:16">
      <c r="A4" s="55">
        <v>3</v>
      </c>
      <c r="B4" s="55" t="s">
        <v>1007</v>
      </c>
      <c r="C4" s="55">
        <f t="shared" si="0"/>
        <v>0</v>
      </c>
      <c r="D4" s="55" t="s">
        <v>1007</v>
      </c>
      <c r="E4" s="55" t="s">
        <v>1008</v>
      </c>
      <c r="F4" s="55">
        <v>1399123752</v>
      </c>
      <c r="G4" s="55">
        <v>1</v>
      </c>
      <c r="H4" s="55">
        <v>4527</v>
      </c>
      <c r="I4" s="55" t="s">
        <v>3819</v>
      </c>
      <c r="J4" s="55">
        <v>159</v>
      </c>
      <c r="K4" s="72" t="s">
        <v>1009</v>
      </c>
      <c r="O4" s="55" t="s">
        <v>1010</v>
      </c>
      <c r="P4" s="73">
        <v>4118794</v>
      </c>
    </row>
    <row r="5" spans="1:16">
      <c r="A5" s="55">
        <v>4</v>
      </c>
      <c r="B5" s="55" t="s">
        <v>143</v>
      </c>
      <c r="C5" s="55">
        <f t="shared" si="0"/>
        <v>0</v>
      </c>
      <c r="D5" s="55" t="s">
        <v>634</v>
      </c>
      <c r="E5" s="55" t="s">
        <v>635</v>
      </c>
      <c r="F5" s="55">
        <v>254432523</v>
      </c>
      <c r="G5" s="55" t="s">
        <v>464</v>
      </c>
      <c r="H5" s="55">
        <v>989</v>
      </c>
      <c r="I5" s="55" t="s">
        <v>3820</v>
      </c>
      <c r="J5" s="55">
        <v>962</v>
      </c>
      <c r="K5" s="72" t="s">
        <v>636</v>
      </c>
      <c r="O5" s="55" t="s">
        <v>1047</v>
      </c>
      <c r="P5" s="73">
        <v>3609387</v>
      </c>
    </row>
    <row r="6" spans="1:16">
      <c r="A6" s="55">
        <v>5</v>
      </c>
      <c r="B6" s="55" t="s">
        <v>1011</v>
      </c>
      <c r="C6" s="55">
        <f t="shared" si="0"/>
        <v>0</v>
      </c>
      <c r="D6" s="55" t="s">
        <v>1011</v>
      </c>
      <c r="E6" s="55" t="s">
        <v>1012</v>
      </c>
      <c r="F6" s="55">
        <v>484667815</v>
      </c>
      <c r="G6" s="55" t="s">
        <v>464</v>
      </c>
      <c r="K6" s="72" t="s">
        <v>1013</v>
      </c>
      <c r="O6" s="55" t="s">
        <v>1014</v>
      </c>
      <c r="P6" s="73">
        <v>1160238</v>
      </c>
    </row>
    <row r="7" spans="1:16">
      <c r="A7" s="55">
        <v>6</v>
      </c>
      <c r="B7" s="55" t="s">
        <v>275</v>
      </c>
      <c r="C7" s="55">
        <f t="shared" si="0"/>
        <v>0</v>
      </c>
      <c r="D7" s="55" t="s">
        <v>794</v>
      </c>
      <c r="E7" s="55" t="s">
        <v>795</v>
      </c>
      <c r="F7" s="55">
        <v>1701651749</v>
      </c>
      <c r="G7" s="55">
        <v>1</v>
      </c>
      <c r="K7" s="72" t="s">
        <v>796</v>
      </c>
      <c r="O7" s="55" t="s">
        <v>1015</v>
      </c>
      <c r="P7" s="73">
        <v>4578282</v>
      </c>
    </row>
    <row r="8" spans="1:16">
      <c r="A8" s="55">
        <v>7</v>
      </c>
      <c r="B8" s="55" t="s">
        <v>1061</v>
      </c>
      <c r="C8" s="55">
        <f t="shared" si="0"/>
        <v>0</v>
      </c>
      <c r="D8" s="55" t="s">
        <v>1062</v>
      </c>
      <c r="E8" s="55" t="s">
        <v>683</v>
      </c>
      <c r="F8" s="55">
        <v>6505088311</v>
      </c>
      <c r="G8" s="55">
        <v>1</v>
      </c>
      <c r="K8" s="72" t="s">
        <v>1063</v>
      </c>
      <c r="O8" s="55" t="s">
        <v>1001</v>
      </c>
      <c r="P8" s="73">
        <v>2758663</v>
      </c>
    </row>
    <row r="9" spans="1:16">
      <c r="A9" s="55">
        <v>8</v>
      </c>
      <c r="B9" s="55" t="s">
        <v>1003</v>
      </c>
      <c r="C9" s="55">
        <f t="shared" si="0"/>
        <v>0</v>
      </c>
      <c r="D9" s="55" t="s">
        <v>1003</v>
      </c>
      <c r="E9" s="55" t="s">
        <v>1004</v>
      </c>
      <c r="F9" s="55">
        <v>1455058965</v>
      </c>
      <c r="G9" s="55">
        <v>1</v>
      </c>
      <c r="K9" s="72" t="s">
        <v>1005</v>
      </c>
      <c r="O9" s="55" t="s">
        <v>1006</v>
      </c>
      <c r="P9" s="73">
        <v>1900400</v>
      </c>
    </row>
    <row r="10" spans="1:16">
      <c r="A10" s="55">
        <v>9</v>
      </c>
      <c r="B10" s="55" t="s">
        <v>171</v>
      </c>
      <c r="C10" s="55">
        <f t="shared" si="0"/>
        <v>0</v>
      </c>
      <c r="D10" s="55" t="s">
        <v>171</v>
      </c>
      <c r="E10" s="55" t="s">
        <v>673</v>
      </c>
      <c r="F10" s="55">
        <v>313471712</v>
      </c>
      <c r="G10" s="55">
        <v>1</v>
      </c>
      <c r="H10" s="55">
        <v>3490</v>
      </c>
      <c r="I10" s="55" t="s">
        <v>3821</v>
      </c>
      <c r="J10" s="55">
        <v>1038</v>
      </c>
      <c r="K10" s="72" t="s">
        <v>674</v>
      </c>
      <c r="O10" s="55" t="s">
        <v>1026</v>
      </c>
      <c r="P10" s="73">
        <v>1734796</v>
      </c>
    </row>
    <row r="11" spans="1:16">
      <c r="A11" s="55">
        <v>10</v>
      </c>
      <c r="B11" s="55" t="s">
        <v>1240</v>
      </c>
      <c r="C11" s="55">
        <f t="shared" si="0"/>
        <v>0</v>
      </c>
      <c r="D11" s="55" t="s">
        <v>1240</v>
      </c>
      <c r="E11" s="55" t="s">
        <v>1241</v>
      </c>
      <c r="F11" s="55">
        <v>8320554996</v>
      </c>
      <c r="G11" s="55">
        <v>1</v>
      </c>
      <c r="K11" s="72" t="s">
        <v>1242</v>
      </c>
      <c r="O11" s="55" t="s">
        <v>1001</v>
      </c>
      <c r="P11" s="73">
        <v>2339911</v>
      </c>
    </row>
    <row r="12" spans="1:16">
      <c r="A12" s="55">
        <v>11</v>
      </c>
      <c r="B12" s="55" t="s">
        <v>299</v>
      </c>
      <c r="C12" s="55">
        <f t="shared" si="0"/>
        <v>0</v>
      </c>
      <c r="D12" s="55" t="s">
        <v>299</v>
      </c>
      <c r="E12" s="55" t="s">
        <v>828</v>
      </c>
      <c r="F12" s="55">
        <v>1</v>
      </c>
      <c r="G12" s="72" t="s">
        <v>829</v>
      </c>
      <c r="O12" s="55" t="s">
        <v>1317</v>
      </c>
      <c r="P12" s="73">
        <v>2808129</v>
      </c>
    </row>
    <row r="13" spans="1:16">
      <c r="A13" s="55">
        <v>12</v>
      </c>
      <c r="B13" s="55" t="s">
        <v>282</v>
      </c>
      <c r="C13" s="55">
        <f t="shared" si="0"/>
        <v>1</v>
      </c>
      <c r="D13" s="55"/>
      <c r="E13" s="55"/>
      <c r="F13" s="55"/>
      <c r="G13" s="55"/>
      <c r="O13" s="55" t="s">
        <v>1320</v>
      </c>
      <c r="P13" s="73">
        <v>1793484</v>
      </c>
    </row>
    <row r="14" spans="1:16">
      <c r="A14" s="55">
        <v>13</v>
      </c>
      <c r="B14" s="55" t="s">
        <v>1321</v>
      </c>
      <c r="C14" s="55">
        <f t="shared" si="0"/>
        <v>1</v>
      </c>
      <c r="D14" s="55"/>
      <c r="E14" s="55"/>
      <c r="F14" s="55"/>
      <c r="G14" s="55"/>
      <c r="O14" s="55" t="s">
        <v>1006</v>
      </c>
      <c r="P14" s="73">
        <v>4987120</v>
      </c>
    </row>
    <row r="15" spans="1:16">
      <c r="A15" s="55">
        <v>14</v>
      </c>
      <c r="B15" s="55" t="s">
        <v>1039</v>
      </c>
      <c r="C15" s="55">
        <f t="shared" si="0"/>
        <v>0</v>
      </c>
      <c r="D15" s="55" t="s">
        <v>605</v>
      </c>
      <c r="E15" s="55" t="s">
        <v>606</v>
      </c>
      <c r="F15" s="55">
        <v>3417748590</v>
      </c>
      <c r="G15" s="55">
        <v>1</v>
      </c>
      <c r="H15" s="55"/>
      <c r="I15" s="55"/>
      <c r="J15" s="55"/>
      <c r="K15" s="72" t="s">
        <v>607</v>
      </c>
      <c r="O15" s="55" t="s">
        <v>1040</v>
      </c>
      <c r="P15" s="73">
        <v>1592539</v>
      </c>
    </row>
    <row r="16" spans="1:16">
      <c r="A16" s="55">
        <v>14</v>
      </c>
      <c r="B16" s="55" t="s">
        <v>1039</v>
      </c>
      <c r="C16" s="55">
        <f t="shared" si="0"/>
        <v>0</v>
      </c>
      <c r="D16" s="55" t="s">
        <v>608</v>
      </c>
      <c r="E16" s="55" t="s">
        <v>609</v>
      </c>
      <c r="F16" s="55">
        <v>3656815405</v>
      </c>
      <c r="G16" s="55">
        <v>1</v>
      </c>
      <c r="H16" s="55"/>
      <c r="I16" s="55"/>
      <c r="J16" s="55"/>
      <c r="K16" s="72" t="s">
        <v>610</v>
      </c>
      <c r="O16" s="55"/>
      <c r="P16" s="73"/>
    </row>
    <row r="17" spans="1:16">
      <c r="A17" s="55">
        <v>14</v>
      </c>
      <c r="B17" s="55" t="s">
        <v>1039</v>
      </c>
      <c r="C17" s="55">
        <f t="shared" si="0"/>
        <v>0</v>
      </c>
      <c r="D17" s="55" t="s">
        <v>611</v>
      </c>
      <c r="E17" s="55" t="s">
        <v>612</v>
      </c>
      <c r="F17" s="55">
        <v>53675526308</v>
      </c>
      <c r="G17" s="55">
        <v>1</v>
      </c>
      <c r="H17" s="55"/>
      <c r="I17" s="55"/>
      <c r="J17" s="55"/>
      <c r="K17" s="72" t="s">
        <v>613</v>
      </c>
      <c r="O17" s="55"/>
      <c r="P17" s="73"/>
    </row>
    <row r="18" spans="1:16">
      <c r="A18" s="55">
        <v>15</v>
      </c>
      <c r="B18" s="55" t="s">
        <v>1125</v>
      </c>
      <c r="C18" s="55">
        <f t="shared" si="0"/>
        <v>0</v>
      </c>
      <c r="D18" s="55" t="s">
        <v>1126</v>
      </c>
      <c r="E18" s="55" t="s">
        <v>1127</v>
      </c>
      <c r="F18" s="55">
        <v>328078093</v>
      </c>
      <c r="G18" s="55" t="s">
        <v>464</v>
      </c>
      <c r="H18" s="55">
        <v>1841</v>
      </c>
      <c r="I18" s="55" t="s">
        <v>3822</v>
      </c>
      <c r="J18" s="55">
        <v>4009</v>
      </c>
      <c r="K18" s="72" t="s">
        <v>1128</v>
      </c>
      <c r="O18" s="55" t="s">
        <v>1104</v>
      </c>
      <c r="P18" s="73">
        <v>1170390</v>
      </c>
    </row>
    <row r="19" spans="1:16">
      <c r="A19" s="55">
        <v>16</v>
      </c>
      <c r="B19" s="55" t="s">
        <v>1084</v>
      </c>
      <c r="C19" s="55">
        <f t="shared" si="0"/>
        <v>0</v>
      </c>
      <c r="D19" s="55" t="s">
        <v>1085</v>
      </c>
      <c r="E19" s="55" t="s">
        <v>1086</v>
      </c>
      <c r="F19" s="55">
        <v>30136496472</v>
      </c>
      <c r="G19" s="55" t="s">
        <v>464</v>
      </c>
      <c r="H19" s="55">
        <v>1898</v>
      </c>
      <c r="I19" s="55" t="s">
        <v>3823</v>
      </c>
      <c r="J19" s="55">
        <v>621</v>
      </c>
      <c r="K19" s="72" t="s">
        <v>1087</v>
      </c>
      <c r="O19" s="55" t="s">
        <v>1088</v>
      </c>
      <c r="P19" s="73">
        <v>1343583</v>
      </c>
    </row>
    <row r="20" spans="1:16">
      <c r="A20" s="55">
        <v>17</v>
      </c>
      <c r="B20" s="55" t="s">
        <v>1143</v>
      </c>
      <c r="C20" s="55">
        <f t="shared" si="0"/>
        <v>0</v>
      </c>
      <c r="D20" s="55" t="s">
        <v>1143</v>
      </c>
      <c r="E20" s="55" t="s">
        <v>1144</v>
      </c>
      <c r="F20" s="55">
        <v>485234984</v>
      </c>
      <c r="G20" s="55">
        <v>1</v>
      </c>
      <c r="K20" s="72" t="s">
        <v>1145</v>
      </c>
      <c r="O20" s="55" t="s">
        <v>1146</v>
      </c>
      <c r="P20" s="73">
        <v>3862684</v>
      </c>
    </row>
    <row r="21" spans="1:16">
      <c r="A21" s="55">
        <v>18</v>
      </c>
      <c r="B21" s="55" t="s">
        <v>1027</v>
      </c>
      <c r="C21" s="55">
        <f t="shared" si="0"/>
        <v>0</v>
      </c>
      <c r="D21" s="55" t="s">
        <v>1028</v>
      </c>
      <c r="E21" s="55" t="s">
        <v>1029</v>
      </c>
      <c r="F21" s="55">
        <v>5556187464</v>
      </c>
      <c r="G21" s="55">
        <v>1</v>
      </c>
      <c r="K21" s="72" t="s">
        <v>1030</v>
      </c>
      <c r="O21" s="55" t="s">
        <v>1010</v>
      </c>
      <c r="P21" s="73">
        <v>1835218</v>
      </c>
    </row>
    <row r="22" spans="1:16">
      <c r="A22" s="55">
        <v>19</v>
      </c>
      <c r="B22" s="55" t="s">
        <v>1159</v>
      </c>
      <c r="C22" s="55">
        <f t="shared" si="0"/>
        <v>0</v>
      </c>
      <c r="D22" s="55" t="s">
        <v>588</v>
      </c>
      <c r="E22" s="55" t="s">
        <v>589</v>
      </c>
      <c r="F22" s="55">
        <v>1981431196</v>
      </c>
      <c r="G22" s="55" t="s">
        <v>464</v>
      </c>
      <c r="H22" s="55">
        <v>1172</v>
      </c>
      <c r="I22" s="55" t="s">
        <v>3824</v>
      </c>
      <c r="J22" s="55">
        <v>921</v>
      </c>
      <c r="K22" s="72" t="s">
        <v>590</v>
      </c>
      <c r="L22" s="55"/>
      <c r="O22" s="55" t="s">
        <v>1034</v>
      </c>
      <c r="P22" s="73">
        <v>3133655</v>
      </c>
    </row>
    <row r="23" spans="1:16">
      <c r="A23" s="55">
        <v>20</v>
      </c>
      <c r="B23" s="55" t="s">
        <v>1628</v>
      </c>
      <c r="C23" s="55">
        <f t="shared" si="0"/>
        <v>0</v>
      </c>
      <c r="D23" s="55" t="s">
        <v>1322</v>
      </c>
      <c r="E23" s="55" t="s">
        <v>570</v>
      </c>
      <c r="F23" s="55">
        <v>1959578996</v>
      </c>
      <c r="G23" s="55" t="s">
        <v>464</v>
      </c>
      <c r="H23" s="55">
        <v>1061</v>
      </c>
      <c r="I23" s="55" t="s">
        <v>3825</v>
      </c>
      <c r="J23" s="55">
        <v>2826</v>
      </c>
      <c r="K23" s="72" t="s">
        <v>571</v>
      </c>
      <c r="O23" s="55" t="s">
        <v>1034</v>
      </c>
      <c r="P23" s="73">
        <v>2789691</v>
      </c>
    </row>
    <row r="24" spans="1:16">
      <c r="A24" s="55">
        <v>21</v>
      </c>
      <c r="B24" s="55" t="s">
        <v>140</v>
      </c>
      <c r="C24" s="55">
        <f t="shared" si="0"/>
        <v>0</v>
      </c>
      <c r="D24" s="55" t="s">
        <v>140</v>
      </c>
      <c r="E24" s="55" t="s">
        <v>632</v>
      </c>
      <c r="F24" s="55">
        <v>2214964723</v>
      </c>
      <c r="G24" s="55">
        <v>1</v>
      </c>
      <c r="K24" s="72" t="s">
        <v>633</v>
      </c>
      <c r="O24" s="55" t="s">
        <v>1001</v>
      </c>
      <c r="P24" s="73">
        <v>2040947</v>
      </c>
    </row>
    <row r="25" spans="1:16">
      <c r="A25" s="55">
        <v>22</v>
      </c>
      <c r="B25" s="55" t="s">
        <v>48</v>
      </c>
      <c r="C25" s="55">
        <f t="shared" si="0"/>
        <v>0</v>
      </c>
      <c r="D25" s="55" t="s">
        <v>48</v>
      </c>
      <c r="E25" s="55" t="s">
        <v>513</v>
      </c>
      <c r="F25" s="55">
        <v>4017891221</v>
      </c>
      <c r="G25" s="55">
        <v>1</v>
      </c>
      <c r="K25" s="72" t="s">
        <v>514</v>
      </c>
      <c r="O25" s="55" t="s">
        <v>1123</v>
      </c>
      <c r="P25" s="73">
        <v>4471750</v>
      </c>
    </row>
    <row r="26" spans="1:16">
      <c r="A26" s="55">
        <v>23</v>
      </c>
      <c r="B26" s="55" t="s">
        <v>1186</v>
      </c>
      <c r="C26" s="55">
        <f t="shared" si="0"/>
        <v>0</v>
      </c>
      <c r="D26" s="55" t="s">
        <v>679</v>
      </c>
      <c r="E26" s="55" t="s">
        <v>680</v>
      </c>
      <c r="F26" s="55">
        <v>8743462644</v>
      </c>
      <c r="G26" s="55" t="s">
        <v>464</v>
      </c>
      <c r="H26" s="55">
        <v>1517</v>
      </c>
      <c r="I26" s="55" t="s">
        <v>3826</v>
      </c>
      <c r="J26" s="55">
        <v>744</v>
      </c>
      <c r="K26" s="72" t="s">
        <v>681</v>
      </c>
      <c r="O26" s="55" t="s">
        <v>1006</v>
      </c>
      <c r="P26" s="73">
        <v>1219271</v>
      </c>
    </row>
    <row r="27" spans="1:16">
      <c r="A27" s="55">
        <v>24</v>
      </c>
      <c r="B27" s="55" t="s">
        <v>1151</v>
      </c>
      <c r="C27" s="55">
        <f t="shared" si="0"/>
        <v>0</v>
      </c>
      <c r="D27" s="55" t="s">
        <v>1152</v>
      </c>
      <c r="E27" s="55" t="s">
        <v>1153</v>
      </c>
      <c r="F27" s="55">
        <v>2036845994</v>
      </c>
      <c r="G27" s="55">
        <v>1</v>
      </c>
      <c r="K27" s="72" t="s">
        <v>1154</v>
      </c>
      <c r="O27" s="55" t="s">
        <v>1070</v>
      </c>
      <c r="P27" s="73">
        <v>2199000</v>
      </c>
    </row>
    <row r="28" spans="1:16">
      <c r="A28" s="55">
        <v>25</v>
      </c>
      <c r="B28" s="55" t="s">
        <v>1031</v>
      </c>
      <c r="C28" s="55">
        <f t="shared" si="0"/>
        <v>0</v>
      </c>
      <c r="D28" s="55" t="s">
        <v>474</v>
      </c>
      <c r="E28" s="55" t="s">
        <v>475</v>
      </c>
      <c r="F28" s="55">
        <v>2122019014</v>
      </c>
      <c r="G28" s="55">
        <v>1</v>
      </c>
      <c r="K28" s="72" t="s">
        <v>476</v>
      </c>
      <c r="O28" s="55" t="s">
        <v>1032</v>
      </c>
      <c r="P28" s="73">
        <v>6539880</v>
      </c>
    </row>
    <row r="29" spans="1:16">
      <c r="A29" s="55">
        <v>26</v>
      </c>
      <c r="B29" s="55" t="s">
        <v>1323</v>
      </c>
      <c r="C29" s="55">
        <f t="shared" si="0"/>
        <v>1</v>
      </c>
      <c r="D29" s="55"/>
      <c r="E29" s="55"/>
      <c r="F29" s="55"/>
      <c r="G29" s="55"/>
      <c r="O29" s="55" t="s">
        <v>1070</v>
      </c>
      <c r="P29" s="73">
        <v>2226005</v>
      </c>
    </row>
    <row r="30" spans="1:16">
      <c r="A30" s="55">
        <v>27</v>
      </c>
      <c r="B30" s="55" t="s">
        <v>70</v>
      </c>
      <c r="C30" s="55">
        <f t="shared" si="0"/>
        <v>0</v>
      </c>
      <c r="D30" s="55" t="s">
        <v>70</v>
      </c>
      <c r="E30" s="55" t="s">
        <v>540</v>
      </c>
      <c r="F30" s="55">
        <v>6231869789</v>
      </c>
      <c r="G30" s="55">
        <v>1</v>
      </c>
      <c r="H30" s="55"/>
      <c r="K30" s="72" t="s">
        <v>541</v>
      </c>
      <c r="L30" s="55"/>
      <c r="O30" s="55" t="s">
        <v>1123</v>
      </c>
      <c r="P30" s="73">
        <v>3051036</v>
      </c>
    </row>
    <row r="31" spans="1:16">
      <c r="A31" s="55">
        <v>28</v>
      </c>
      <c r="B31" s="55" t="s">
        <v>1324</v>
      </c>
      <c r="C31" s="55">
        <f t="shared" si="0"/>
        <v>1</v>
      </c>
      <c r="D31" s="55"/>
      <c r="E31" s="55"/>
      <c r="F31" s="55"/>
      <c r="G31" s="55"/>
      <c r="O31" s="55" t="s">
        <v>1034</v>
      </c>
      <c r="P31" s="73">
        <v>2509942</v>
      </c>
    </row>
    <row r="32" spans="1:16">
      <c r="A32" s="55">
        <v>29</v>
      </c>
      <c r="B32" s="55" t="s">
        <v>1060</v>
      </c>
      <c r="C32" s="55">
        <f t="shared" si="0"/>
        <v>0</v>
      </c>
      <c r="D32" s="55" t="s">
        <v>556</v>
      </c>
      <c r="E32" s="55" t="s">
        <v>557</v>
      </c>
      <c r="F32" s="55">
        <v>262292089</v>
      </c>
      <c r="G32" s="55" t="s">
        <v>464</v>
      </c>
      <c r="H32" s="55">
        <v>5210</v>
      </c>
      <c r="I32" s="55" t="s">
        <v>3827</v>
      </c>
      <c r="J32" s="55">
        <v>2400</v>
      </c>
      <c r="K32" s="72" t="s">
        <v>558</v>
      </c>
      <c r="O32" s="55" t="s">
        <v>1034</v>
      </c>
      <c r="P32" s="73">
        <v>2688159</v>
      </c>
    </row>
    <row r="33" spans="1:16">
      <c r="A33" s="55">
        <v>30</v>
      </c>
      <c r="B33" s="55" t="s">
        <v>159</v>
      </c>
      <c r="C33" s="55">
        <f t="shared" si="0"/>
        <v>0</v>
      </c>
      <c r="D33" s="55" t="s">
        <v>159</v>
      </c>
      <c r="E33" s="55" t="s">
        <v>657</v>
      </c>
      <c r="F33" s="55">
        <v>323227199</v>
      </c>
      <c r="G33" s="55">
        <v>1</v>
      </c>
      <c r="K33" s="72" t="s">
        <v>658</v>
      </c>
      <c r="O33" s="55" t="s">
        <v>1001</v>
      </c>
      <c r="P33" s="73">
        <v>3796221</v>
      </c>
    </row>
    <row r="34" spans="1:16">
      <c r="A34" s="55">
        <v>31</v>
      </c>
      <c r="B34" s="55" t="s">
        <v>1631</v>
      </c>
      <c r="C34" s="55">
        <f t="shared" si="0"/>
        <v>0</v>
      </c>
      <c r="D34" s="74" t="s">
        <v>1325</v>
      </c>
      <c r="E34" s="55" t="s">
        <v>714</v>
      </c>
      <c r="F34" s="55">
        <v>192726292</v>
      </c>
      <c r="G34" s="55">
        <v>1</v>
      </c>
      <c r="K34" s="72" t="s">
        <v>715</v>
      </c>
      <c r="O34" s="55" t="s">
        <v>1099</v>
      </c>
      <c r="P34" s="73">
        <v>1200469</v>
      </c>
    </row>
    <row r="35" spans="1:16">
      <c r="A35" s="55">
        <v>32</v>
      </c>
      <c r="B35" s="55" t="s">
        <v>1326</v>
      </c>
      <c r="C35" s="55">
        <f t="shared" si="0"/>
        <v>1</v>
      </c>
      <c r="D35" s="55"/>
      <c r="E35" s="55"/>
      <c r="F35" s="55"/>
      <c r="G35" s="55"/>
      <c r="O35" s="55" t="s">
        <v>1047</v>
      </c>
      <c r="P35" s="73">
        <v>817219</v>
      </c>
    </row>
    <row r="36" spans="1:16">
      <c r="A36" s="55">
        <v>33</v>
      </c>
      <c r="B36" s="55" t="s">
        <v>1017</v>
      </c>
      <c r="C36" s="55">
        <f t="shared" si="0"/>
        <v>0</v>
      </c>
      <c r="D36" s="55" t="s">
        <v>1018</v>
      </c>
      <c r="E36" s="55" t="s">
        <v>1019</v>
      </c>
      <c r="F36" s="55">
        <v>4053642540</v>
      </c>
      <c r="G36" s="55">
        <v>1</v>
      </c>
      <c r="K36" s="72" t="s">
        <v>1020</v>
      </c>
      <c r="O36" s="55" t="s">
        <v>1001</v>
      </c>
      <c r="P36" s="73">
        <v>1601595</v>
      </c>
    </row>
    <row r="37" spans="1:16">
      <c r="A37" s="55">
        <v>34</v>
      </c>
      <c r="B37" s="55" t="s">
        <v>1234</v>
      </c>
      <c r="C37" s="55">
        <f t="shared" si="0"/>
        <v>0</v>
      </c>
      <c r="D37" s="55" t="s">
        <v>1234</v>
      </c>
      <c r="E37" s="55" t="s">
        <v>1235</v>
      </c>
      <c r="F37" s="55">
        <v>310596431</v>
      </c>
      <c r="G37" s="55">
        <v>1</v>
      </c>
      <c r="K37" s="72" t="s">
        <v>1236</v>
      </c>
      <c r="O37" s="55" t="s">
        <v>1237</v>
      </c>
      <c r="P37" s="73">
        <v>2023760</v>
      </c>
    </row>
    <row r="38" spans="1:16">
      <c r="A38" s="55">
        <v>35</v>
      </c>
      <c r="B38" s="55" t="s">
        <v>15</v>
      </c>
      <c r="C38" s="55">
        <f t="shared" si="0"/>
        <v>0</v>
      </c>
      <c r="D38" s="55" t="s">
        <v>471</v>
      </c>
      <c r="E38" s="55" t="s">
        <v>472</v>
      </c>
      <c r="F38" s="55">
        <v>7011513421</v>
      </c>
      <c r="G38" s="55">
        <v>1</v>
      </c>
      <c r="K38" s="72" t="s">
        <v>473</v>
      </c>
      <c r="O38" s="55" t="s">
        <v>1239</v>
      </c>
      <c r="P38" s="73">
        <v>1935680</v>
      </c>
    </row>
    <row r="39" spans="1:16">
      <c r="A39" s="55">
        <v>36</v>
      </c>
      <c r="B39" s="55" t="s">
        <v>228</v>
      </c>
      <c r="C39" s="55">
        <f t="shared" si="0"/>
        <v>0</v>
      </c>
      <c r="D39" s="55" t="s">
        <v>747</v>
      </c>
      <c r="E39" s="55" t="s">
        <v>748</v>
      </c>
      <c r="F39" s="55">
        <v>6666970922</v>
      </c>
      <c r="G39" s="55">
        <v>1</v>
      </c>
      <c r="K39" s="72" t="s">
        <v>749</v>
      </c>
      <c r="O39" s="55" t="s">
        <v>1068</v>
      </c>
      <c r="P39" s="73">
        <v>2877515</v>
      </c>
    </row>
    <row r="40" spans="1:16">
      <c r="A40" s="55">
        <v>37</v>
      </c>
      <c r="B40" s="55" t="s">
        <v>1226</v>
      </c>
      <c r="C40" s="55">
        <f t="shared" si="0"/>
        <v>0</v>
      </c>
      <c r="D40" s="55" t="s">
        <v>1226</v>
      </c>
      <c r="E40" s="55" t="s">
        <v>1227</v>
      </c>
      <c r="F40" s="55">
        <v>5422332449</v>
      </c>
      <c r="G40" s="55">
        <v>1</v>
      </c>
      <c r="K40" s="72" t="s">
        <v>1228</v>
      </c>
      <c r="O40" s="55" t="s">
        <v>1198</v>
      </c>
      <c r="P40" s="73">
        <v>3229080</v>
      </c>
    </row>
    <row r="41" spans="1:16">
      <c r="A41" s="55">
        <v>38</v>
      </c>
      <c r="B41" s="55" t="s">
        <v>412</v>
      </c>
      <c r="C41" s="55">
        <f t="shared" si="0"/>
        <v>0</v>
      </c>
      <c r="D41" s="55" t="s">
        <v>413</v>
      </c>
      <c r="E41" s="55" t="s">
        <v>954</v>
      </c>
      <c r="F41" s="55">
        <v>1387337609</v>
      </c>
      <c r="G41" s="55">
        <v>1</v>
      </c>
      <c r="H41" s="55">
        <v>1231</v>
      </c>
      <c r="I41" s="55" t="s">
        <v>3828</v>
      </c>
      <c r="J41" s="55">
        <v>2</v>
      </c>
      <c r="K41" s="72" t="s">
        <v>955</v>
      </c>
      <c r="O41" s="55" t="s">
        <v>1114</v>
      </c>
      <c r="P41" s="73">
        <v>1174230</v>
      </c>
    </row>
    <row r="42" spans="1:16">
      <c r="A42" s="55">
        <v>39</v>
      </c>
      <c r="B42" s="55" t="s">
        <v>445</v>
      </c>
      <c r="C42" s="55">
        <f t="shared" si="0"/>
        <v>0</v>
      </c>
      <c r="D42" s="55" t="s">
        <v>445</v>
      </c>
      <c r="E42" s="55" t="s">
        <v>988</v>
      </c>
      <c r="F42" s="55">
        <v>47642521277</v>
      </c>
      <c r="G42" s="55">
        <v>1</v>
      </c>
      <c r="K42" s="72" t="s">
        <v>989</v>
      </c>
      <c r="O42" s="55" t="s">
        <v>1046</v>
      </c>
      <c r="P42" s="73">
        <v>1965591</v>
      </c>
    </row>
    <row r="43" spans="1:16">
      <c r="A43" s="55">
        <v>40</v>
      </c>
      <c r="B43" s="55" t="s">
        <v>1261</v>
      </c>
      <c r="C43" s="55">
        <f t="shared" si="0"/>
        <v>0</v>
      </c>
      <c r="D43" s="55" t="s">
        <v>1262</v>
      </c>
      <c r="E43" s="55" t="s">
        <v>1263</v>
      </c>
      <c r="F43" s="55">
        <v>2373420238</v>
      </c>
      <c r="G43" s="55" t="s">
        <v>464</v>
      </c>
      <c r="K43" s="72" t="s">
        <v>1264</v>
      </c>
      <c r="O43" s="55" t="s">
        <v>1001</v>
      </c>
      <c r="P43" s="73">
        <v>2018440</v>
      </c>
    </row>
    <row r="44" spans="1:16">
      <c r="A44" s="55">
        <v>41</v>
      </c>
      <c r="B44" s="55" t="s">
        <v>31</v>
      </c>
      <c r="C44" s="55">
        <f t="shared" si="0"/>
        <v>1</v>
      </c>
      <c r="D44" s="55"/>
      <c r="E44" s="55"/>
      <c r="F44" s="55"/>
      <c r="G44" s="55"/>
      <c r="O44" s="55" t="s">
        <v>1104</v>
      </c>
      <c r="P44" s="73">
        <v>1600408</v>
      </c>
    </row>
    <row r="45" spans="1:16">
      <c r="A45" s="55">
        <v>42</v>
      </c>
      <c r="B45" s="55" t="s">
        <v>394</v>
      </c>
      <c r="C45" s="55">
        <f t="shared" si="0"/>
        <v>0</v>
      </c>
      <c r="D45" s="55" t="s">
        <v>394</v>
      </c>
      <c r="E45" s="55" t="s">
        <v>930</v>
      </c>
      <c r="F45" s="55">
        <v>22917989</v>
      </c>
      <c r="G45" s="55" t="s">
        <v>464</v>
      </c>
      <c r="H45" s="55">
        <v>3128</v>
      </c>
      <c r="I45" s="55" t="s">
        <v>3829</v>
      </c>
      <c r="J45" s="55">
        <v>1251</v>
      </c>
      <c r="K45" s="72" t="s">
        <v>931</v>
      </c>
      <c r="O45" s="55" t="s">
        <v>1083</v>
      </c>
      <c r="P45" s="73">
        <v>741306</v>
      </c>
    </row>
    <row r="46" spans="1:16">
      <c r="A46" s="55">
        <v>43</v>
      </c>
      <c r="B46" s="55" t="s">
        <v>325</v>
      </c>
      <c r="C46" s="55">
        <f t="shared" si="0"/>
        <v>1</v>
      </c>
      <c r="D46" s="55"/>
      <c r="E46" s="55"/>
      <c r="F46" s="55"/>
      <c r="G46" s="55"/>
      <c r="O46" s="55" t="s">
        <v>1001</v>
      </c>
      <c r="P46" s="73">
        <v>2812701</v>
      </c>
    </row>
    <row r="47" spans="1:16">
      <c r="A47" s="55">
        <v>44</v>
      </c>
      <c r="B47" s="55" t="s">
        <v>1134</v>
      </c>
      <c r="C47" s="55">
        <f t="shared" si="0"/>
        <v>0</v>
      </c>
      <c r="D47" s="55" t="s">
        <v>1134</v>
      </c>
      <c r="E47" s="55" t="s">
        <v>1135</v>
      </c>
      <c r="F47" s="55">
        <v>1962736611</v>
      </c>
      <c r="G47" s="55" t="s">
        <v>464</v>
      </c>
      <c r="H47" s="55">
        <v>173</v>
      </c>
      <c r="I47" s="55" t="s">
        <v>3830</v>
      </c>
      <c r="J47" s="55">
        <v>1321</v>
      </c>
      <c r="K47" s="72" t="s">
        <v>1136</v>
      </c>
      <c r="O47" s="55" t="s">
        <v>1137</v>
      </c>
      <c r="P47" s="73">
        <v>1135265</v>
      </c>
    </row>
    <row r="48" spans="1:16">
      <c r="A48" s="55">
        <v>45</v>
      </c>
      <c r="B48" s="55" t="s">
        <v>1633</v>
      </c>
      <c r="C48" s="55">
        <f t="shared" si="0"/>
        <v>1</v>
      </c>
      <c r="D48" s="55"/>
      <c r="E48" s="55"/>
      <c r="F48" s="55"/>
      <c r="G48" s="55"/>
      <c r="O48" s="55" t="s">
        <v>1123</v>
      </c>
      <c r="P48" s="73">
        <v>1466257</v>
      </c>
    </row>
    <row r="49" spans="1:16">
      <c r="A49" s="55">
        <v>46</v>
      </c>
      <c r="B49" s="55" t="s">
        <v>10</v>
      </c>
      <c r="C49" s="55">
        <f t="shared" si="0"/>
        <v>0</v>
      </c>
      <c r="D49" s="55" t="s">
        <v>10</v>
      </c>
      <c r="E49" s="55" t="s">
        <v>466</v>
      </c>
      <c r="F49" s="55">
        <v>8047388429</v>
      </c>
      <c r="G49" s="55">
        <v>1</v>
      </c>
      <c r="K49" s="72" t="s">
        <v>467</v>
      </c>
      <c r="O49" s="55" t="s">
        <v>1110</v>
      </c>
      <c r="P49" s="73">
        <v>2629703</v>
      </c>
    </row>
    <row r="50" spans="1:16">
      <c r="A50" s="55">
        <v>47</v>
      </c>
      <c r="B50" s="55" t="s">
        <v>1256</v>
      </c>
      <c r="C50" s="55">
        <f t="shared" si="0"/>
        <v>0</v>
      </c>
      <c r="D50" s="55" t="s">
        <v>784</v>
      </c>
      <c r="E50" s="55" t="s">
        <v>785</v>
      </c>
      <c r="F50" s="55">
        <v>589042879</v>
      </c>
      <c r="G50" s="55" t="s">
        <v>464</v>
      </c>
      <c r="H50" s="55">
        <v>1332</v>
      </c>
      <c r="I50" s="55" t="s">
        <v>3831</v>
      </c>
      <c r="J50" s="55">
        <v>693</v>
      </c>
      <c r="K50" s="72" t="s">
        <v>786</v>
      </c>
      <c r="O50" s="55" t="s">
        <v>1032</v>
      </c>
      <c r="P50" s="73">
        <v>3023789</v>
      </c>
    </row>
    <row r="51" spans="1:16">
      <c r="A51" s="55">
        <v>48</v>
      </c>
      <c r="B51" s="55" t="s">
        <v>1160</v>
      </c>
      <c r="C51" s="55">
        <f t="shared" si="0"/>
        <v>0</v>
      </c>
      <c r="D51" s="55" t="s">
        <v>272</v>
      </c>
      <c r="E51" s="55" t="s">
        <v>789</v>
      </c>
      <c r="F51" s="55">
        <v>2214961036</v>
      </c>
      <c r="G51" s="55">
        <v>1</v>
      </c>
      <c r="H51" s="55"/>
      <c r="I51" s="55"/>
      <c r="J51" s="55"/>
      <c r="K51" s="72" t="s">
        <v>790</v>
      </c>
      <c r="O51" s="55" t="s">
        <v>1034</v>
      </c>
      <c r="P51" s="73">
        <v>2064380</v>
      </c>
    </row>
    <row r="52" spans="1:16">
      <c r="A52" s="55">
        <v>48</v>
      </c>
      <c r="B52" s="55" t="s">
        <v>1160</v>
      </c>
      <c r="C52" s="55">
        <f t="shared" si="0"/>
        <v>0</v>
      </c>
      <c r="D52" s="55" t="s">
        <v>791</v>
      </c>
      <c r="E52" s="55" t="s">
        <v>792</v>
      </c>
      <c r="F52" s="55">
        <v>6183789581</v>
      </c>
      <c r="G52" s="55">
        <v>1</v>
      </c>
      <c r="H52" s="55"/>
      <c r="I52" s="55"/>
      <c r="J52" s="55"/>
      <c r="K52" s="72" t="s">
        <v>793</v>
      </c>
      <c r="O52" s="55"/>
      <c r="P52" s="73"/>
    </row>
    <row r="53" spans="1:16">
      <c r="A53" s="55">
        <v>49</v>
      </c>
      <c r="B53" s="55" t="s">
        <v>1333</v>
      </c>
      <c r="C53" s="55">
        <f t="shared" si="0"/>
        <v>1</v>
      </c>
      <c r="D53" s="55"/>
      <c r="E53" s="55"/>
      <c r="F53" s="55"/>
      <c r="G53" s="55"/>
      <c r="O53" s="55" t="s">
        <v>1001</v>
      </c>
      <c r="P53" s="73">
        <v>2073696</v>
      </c>
    </row>
    <row r="54" spans="1:16">
      <c r="A54" s="55">
        <v>50</v>
      </c>
      <c r="B54" s="55" t="s">
        <v>1081</v>
      </c>
      <c r="C54" s="55">
        <f t="shared" si="0"/>
        <v>0</v>
      </c>
      <c r="D54" s="55" t="s">
        <v>687</v>
      </c>
      <c r="E54" s="55" t="s">
        <v>688</v>
      </c>
      <c r="F54" s="55">
        <v>328949039</v>
      </c>
      <c r="G54" s="55" t="s">
        <v>464</v>
      </c>
      <c r="H54" s="55">
        <v>1636</v>
      </c>
      <c r="I54" s="55" t="s">
        <v>3830</v>
      </c>
      <c r="J54" s="55">
        <v>1266</v>
      </c>
      <c r="K54" s="72" t="s">
        <v>689</v>
      </c>
      <c r="O54" s="55" t="s">
        <v>1082</v>
      </c>
      <c r="P54" s="73">
        <v>2282925</v>
      </c>
    </row>
    <row r="55" spans="1:16">
      <c r="A55" s="55">
        <v>51</v>
      </c>
      <c r="B55" s="55" t="s">
        <v>92</v>
      </c>
      <c r="C55" s="55">
        <f t="shared" si="0"/>
        <v>0</v>
      </c>
      <c r="D55" s="55" t="s">
        <v>92</v>
      </c>
      <c r="E55" s="55" t="s">
        <v>564</v>
      </c>
      <c r="F55" s="55">
        <v>264560267</v>
      </c>
      <c r="G55" s="55" t="s">
        <v>464</v>
      </c>
      <c r="H55" s="55">
        <v>1728</v>
      </c>
      <c r="I55" s="55" t="s">
        <v>3832</v>
      </c>
      <c r="J55" s="55">
        <v>769</v>
      </c>
      <c r="K55" s="72" t="s">
        <v>565</v>
      </c>
      <c r="L55" s="55"/>
      <c r="O55" s="55" t="s">
        <v>1238</v>
      </c>
      <c r="P55" s="73">
        <v>2457900</v>
      </c>
    </row>
    <row r="56" spans="1:16">
      <c r="A56" s="55">
        <v>52</v>
      </c>
      <c r="B56" s="55" t="s">
        <v>830</v>
      </c>
      <c r="C56" s="55">
        <f t="shared" si="0"/>
        <v>1</v>
      </c>
      <c r="D56" s="55"/>
      <c r="E56" s="55"/>
      <c r="F56" s="55"/>
      <c r="G56" s="55"/>
      <c r="O56" s="55" t="s">
        <v>1026</v>
      </c>
      <c r="P56" s="73">
        <v>1182828</v>
      </c>
    </row>
    <row r="57" spans="1:16">
      <c r="A57" s="55">
        <v>53</v>
      </c>
      <c r="B57" s="55" t="s">
        <v>1243</v>
      </c>
      <c r="C57" s="55">
        <f t="shared" si="0"/>
        <v>0</v>
      </c>
      <c r="D57" s="55" t="s">
        <v>942</v>
      </c>
      <c r="E57" s="55" t="s">
        <v>943</v>
      </c>
      <c r="F57" s="55">
        <v>255612709</v>
      </c>
      <c r="G57" s="55"/>
      <c r="K57" s="72" t="s">
        <v>944</v>
      </c>
      <c r="O57" s="55" t="s">
        <v>1169</v>
      </c>
      <c r="P57" s="73">
        <v>1234263</v>
      </c>
    </row>
    <row r="58" spans="1:16">
      <c r="A58" s="55">
        <v>54</v>
      </c>
      <c r="B58" s="55" t="s">
        <v>1634</v>
      </c>
      <c r="C58" s="55">
        <f t="shared" si="0"/>
        <v>1</v>
      </c>
      <c r="D58" s="55"/>
      <c r="E58" s="55"/>
      <c r="F58" s="55"/>
      <c r="G58" s="55"/>
      <c r="O58" s="55" t="s">
        <v>1099</v>
      </c>
      <c r="P58" s="73">
        <v>855382</v>
      </c>
    </row>
    <row r="59" spans="1:16">
      <c r="A59" s="55">
        <v>55</v>
      </c>
      <c r="B59" s="55" t="s">
        <v>1339</v>
      </c>
      <c r="C59" s="55">
        <f t="shared" si="0"/>
        <v>1</v>
      </c>
      <c r="D59" s="55"/>
      <c r="E59" s="55"/>
      <c r="F59" s="55"/>
      <c r="G59" s="55"/>
      <c r="O59" s="55" t="s">
        <v>1341</v>
      </c>
      <c r="P59" s="73">
        <v>1376204</v>
      </c>
    </row>
    <row r="60" spans="1:16">
      <c r="A60" s="55">
        <v>56</v>
      </c>
      <c r="B60" s="55" t="s">
        <v>1295</v>
      </c>
      <c r="C60" s="55">
        <f t="shared" si="0"/>
        <v>0</v>
      </c>
      <c r="D60" s="55" t="s">
        <v>1296</v>
      </c>
      <c r="E60" s="55" t="s">
        <v>1297</v>
      </c>
      <c r="F60" s="55">
        <v>255423608</v>
      </c>
      <c r="G60" s="55" t="s">
        <v>464</v>
      </c>
      <c r="K60" s="72" t="s">
        <v>1298</v>
      </c>
      <c r="O60" s="55" t="s">
        <v>1169</v>
      </c>
      <c r="P60" s="73">
        <v>2021109</v>
      </c>
    </row>
    <row r="61" spans="1:16">
      <c r="A61" s="55">
        <v>57</v>
      </c>
      <c r="B61" s="55" t="s">
        <v>360</v>
      </c>
      <c r="C61" s="55">
        <f t="shared" si="0"/>
        <v>0</v>
      </c>
      <c r="D61" s="55" t="s">
        <v>360</v>
      </c>
      <c r="E61" s="55" t="s">
        <v>889</v>
      </c>
      <c r="F61" s="55">
        <v>453456033</v>
      </c>
      <c r="G61" s="55" t="s">
        <v>464</v>
      </c>
      <c r="H61" s="55">
        <v>2021</v>
      </c>
      <c r="I61" s="55" t="s">
        <v>3833</v>
      </c>
      <c r="J61" s="55">
        <v>938</v>
      </c>
      <c r="K61" s="72" t="s">
        <v>890</v>
      </c>
      <c r="O61" s="55" t="s">
        <v>1016</v>
      </c>
      <c r="P61" s="73">
        <v>4793236</v>
      </c>
    </row>
    <row r="62" spans="1:16">
      <c r="A62" s="55">
        <v>58</v>
      </c>
      <c r="B62" s="55" t="s">
        <v>1178</v>
      </c>
      <c r="C62" s="55">
        <f t="shared" si="0"/>
        <v>0</v>
      </c>
      <c r="D62" s="55" t="s">
        <v>1178</v>
      </c>
      <c r="E62" s="55" t="s">
        <v>1179</v>
      </c>
      <c r="F62" s="55">
        <v>2319795781</v>
      </c>
      <c r="G62" s="55">
        <v>1</v>
      </c>
      <c r="K62" s="72" t="s">
        <v>1180</v>
      </c>
      <c r="O62" s="55" t="s">
        <v>1181</v>
      </c>
      <c r="P62" s="73">
        <v>3126002</v>
      </c>
    </row>
    <row r="63" spans="1:16">
      <c r="A63" s="55">
        <v>59</v>
      </c>
      <c r="B63" s="55" t="s">
        <v>1635</v>
      </c>
      <c r="C63" s="55">
        <f t="shared" si="0"/>
        <v>1</v>
      </c>
      <c r="D63" s="55"/>
      <c r="E63" s="55"/>
      <c r="F63" s="55"/>
      <c r="G63" s="55"/>
      <c r="O63" s="55" t="s">
        <v>1315</v>
      </c>
      <c r="P63" s="73">
        <v>3371994</v>
      </c>
    </row>
    <row r="64" spans="1:16">
      <c r="A64" s="55">
        <v>60</v>
      </c>
      <c r="B64" s="55" t="s">
        <v>1119</v>
      </c>
      <c r="C64" s="55">
        <f t="shared" si="0"/>
        <v>0</v>
      </c>
      <c r="D64" s="55" t="s">
        <v>1120</v>
      </c>
      <c r="E64" s="55" t="s">
        <v>1121</v>
      </c>
      <c r="F64" s="55">
        <v>3179636262</v>
      </c>
      <c r="G64" s="55">
        <v>1</v>
      </c>
      <c r="H64" s="55">
        <v>2365</v>
      </c>
      <c r="I64" s="55" t="s">
        <v>3834</v>
      </c>
      <c r="J64" s="55">
        <v>15</v>
      </c>
      <c r="K64" s="72" t="s">
        <v>1122</v>
      </c>
      <c r="O64" s="55" t="s">
        <v>1001</v>
      </c>
      <c r="P64" s="73">
        <v>6437127</v>
      </c>
    </row>
    <row r="65" spans="1:16">
      <c r="A65" s="55">
        <v>61</v>
      </c>
      <c r="B65" s="55" t="s">
        <v>1342</v>
      </c>
      <c r="C65" s="55">
        <f t="shared" si="0"/>
        <v>1</v>
      </c>
      <c r="D65" s="55"/>
      <c r="E65" s="55"/>
      <c r="F65" s="55"/>
      <c r="G65" s="55"/>
      <c r="O65" s="55" t="s">
        <v>1303</v>
      </c>
      <c r="P65" s="73">
        <v>1525334</v>
      </c>
    </row>
    <row r="66" spans="1:16">
      <c r="A66" s="55">
        <v>62</v>
      </c>
      <c r="B66" s="55" t="s">
        <v>1636</v>
      </c>
      <c r="C66" s="55">
        <f t="shared" si="0"/>
        <v>1</v>
      </c>
      <c r="D66" s="55"/>
      <c r="E66" s="55"/>
      <c r="F66" s="55"/>
      <c r="G66" s="55"/>
      <c r="O66" s="55" t="s">
        <v>1348</v>
      </c>
      <c r="P66" s="73">
        <v>1166453</v>
      </c>
    </row>
    <row r="67" spans="1:16">
      <c r="A67" s="55">
        <v>63</v>
      </c>
      <c r="B67" s="55" t="s">
        <v>1111</v>
      </c>
      <c r="C67" s="55">
        <f t="shared" si="0"/>
        <v>0</v>
      </c>
      <c r="D67" s="55" t="s">
        <v>1111</v>
      </c>
      <c r="E67" s="55" t="s">
        <v>1112</v>
      </c>
      <c r="F67" s="55">
        <v>1422088439</v>
      </c>
      <c r="G67" s="55">
        <v>1</v>
      </c>
      <c r="H67" s="55">
        <v>920</v>
      </c>
      <c r="I67" s="55" t="s">
        <v>3835</v>
      </c>
      <c r="J67" s="55">
        <v>207</v>
      </c>
      <c r="K67" s="72" t="s">
        <v>1113</v>
      </c>
      <c r="O67" s="55" t="s">
        <v>1034</v>
      </c>
      <c r="P67" s="73">
        <v>2154070</v>
      </c>
    </row>
    <row r="68" spans="1:16">
      <c r="A68" s="55">
        <v>64</v>
      </c>
      <c r="B68" s="55" t="s">
        <v>1129</v>
      </c>
      <c r="C68" s="55">
        <f t="shared" si="0"/>
        <v>0</v>
      </c>
      <c r="D68" s="55" t="s">
        <v>1130</v>
      </c>
      <c r="E68" s="55" t="s">
        <v>1131</v>
      </c>
      <c r="F68" s="55">
        <v>270217123</v>
      </c>
      <c r="G68" s="55">
        <v>1</v>
      </c>
      <c r="H68" s="55">
        <v>1904</v>
      </c>
      <c r="I68" s="55" t="s">
        <v>3836</v>
      </c>
      <c r="J68" s="55">
        <v>500</v>
      </c>
      <c r="K68" s="72" t="s">
        <v>1132</v>
      </c>
      <c r="O68" s="55" t="s">
        <v>1133</v>
      </c>
      <c r="P68" s="73">
        <v>1108765</v>
      </c>
    </row>
    <row r="69" spans="1:16">
      <c r="A69" s="55">
        <v>65</v>
      </c>
      <c r="B69" s="55" t="s">
        <v>1166</v>
      </c>
      <c r="C69" s="55">
        <f t="shared" si="0"/>
        <v>0</v>
      </c>
      <c r="D69" s="55" t="s">
        <v>1166</v>
      </c>
      <c r="E69" s="55" t="s">
        <v>1167</v>
      </c>
      <c r="F69" s="55">
        <v>2945747715</v>
      </c>
      <c r="G69" s="55" t="s">
        <v>464</v>
      </c>
      <c r="K69" s="72" t="s">
        <v>1168</v>
      </c>
      <c r="O69" s="55" t="s">
        <v>1169</v>
      </c>
      <c r="P69" s="73">
        <v>1495840</v>
      </c>
    </row>
    <row r="70" spans="1:16">
      <c r="A70" s="55">
        <v>66</v>
      </c>
      <c r="B70" s="55" t="s">
        <v>1637</v>
      </c>
      <c r="C70" s="55">
        <f t="shared" si="0"/>
        <v>1</v>
      </c>
      <c r="D70" s="55"/>
      <c r="E70" s="55"/>
      <c r="F70" s="55"/>
      <c r="G70" s="55"/>
      <c r="O70" s="55" t="s">
        <v>1026</v>
      </c>
      <c r="P70" s="73">
        <v>1866192</v>
      </c>
    </row>
    <row r="71" spans="1:16">
      <c r="A71" s="55">
        <v>67</v>
      </c>
      <c r="B71" s="55" t="s">
        <v>1095</v>
      </c>
      <c r="C71" s="55">
        <f t="shared" si="0"/>
        <v>0</v>
      </c>
      <c r="D71" s="55" t="s">
        <v>1096</v>
      </c>
      <c r="E71" s="55" t="s">
        <v>1097</v>
      </c>
      <c r="F71" s="55">
        <v>3638274950</v>
      </c>
      <c r="G71" s="55" t="s">
        <v>464</v>
      </c>
      <c r="H71" s="55">
        <v>546</v>
      </c>
      <c r="I71" s="55" t="s">
        <v>3837</v>
      </c>
      <c r="J71" s="55">
        <v>300</v>
      </c>
      <c r="K71" s="72" t="s">
        <v>1098</v>
      </c>
      <c r="O71" s="55" t="s">
        <v>1099</v>
      </c>
      <c r="P71" s="73">
        <v>1212417</v>
      </c>
    </row>
    <row r="72" spans="1:16">
      <c r="A72" s="55">
        <v>68</v>
      </c>
      <c r="B72" s="55" t="s">
        <v>1352</v>
      </c>
      <c r="C72" s="55">
        <f t="shared" si="0"/>
        <v>1</v>
      </c>
      <c r="D72" s="55"/>
      <c r="E72" s="55"/>
      <c r="F72" s="55"/>
      <c r="G72" s="55"/>
      <c r="O72" s="55" t="s">
        <v>1032</v>
      </c>
      <c r="P72" s="73">
        <v>1842817</v>
      </c>
    </row>
    <row r="73" spans="1:16">
      <c r="A73" s="55">
        <v>69</v>
      </c>
      <c r="B73" s="55" t="s">
        <v>1354</v>
      </c>
      <c r="C73" s="55">
        <f t="shared" si="0"/>
        <v>1</v>
      </c>
      <c r="D73" s="55"/>
      <c r="E73" s="55"/>
      <c r="F73" s="55"/>
      <c r="G73" s="55"/>
      <c r="O73" s="55" t="s">
        <v>1109</v>
      </c>
      <c r="P73" s="73">
        <v>1345502</v>
      </c>
    </row>
    <row r="74" spans="1:16">
      <c r="A74" s="55">
        <v>70</v>
      </c>
      <c r="B74" s="55" t="s">
        <v>1355</v>
      </c>
      <c r="C74" s="55">
        <f t="shared" si="0"/>
        <v>1</v>
      </c>
      <c r="D74" s="55"/>
      <c r="E74" s="55"/>
      <c r="F74" s="55"/>
      <c r="G74" s="55"/>
      <c r="O74" s="55" t="s">
        <v>1076</v>
      </c>
      <c r="P74" s="73">
        <v>1030757</v>
      </c>
    </row>
    <row r="75" spans="1:16">
      <c r="A75" s="55">
        <v>71</v>
      </c>
      <c r="B75" s="55" t="s">
        <v>1356</v>
      </c>
      <c r="C75" s="55">
        <f t="shared" si="0"/>
        <v>1</v>
      </c>
      <c r="D75" s="55"/>
      <c r="E75" s="55"/>
      <c r="F75" s="55"/>
      <c r="G75" s="55"/>
      <c r="O75" s="55" t="s">
        <v>1104</v>
      </c>
      <c r="P75" s="73">
        <v>528036</v>
      </c>
    </row>
    <row r="76" spans="1:16">
      <c r="A76" s="55">
        <v>72</v>
      </c>
      <c r="B76" s="55" t="s">
        <v>429</v>
      </c>
      <c r="C76" s="55">
        <f t="shared" si="0"/>
        <v>1</v>
      </c>
      <c r="D76" s="55"/>
      <c r="E76" s="55"/>
      <c r="F76" s="55"/>
      <c r="G76" s="55"/>
      <c r="O76" s="55" t="s">
        <v>1358</v>
      </c>
      <c r="P76" s="73">
        <v>2599791</v>
      </c>
    </row>
    <row r="77" spans="1:16">
      <c r="A77" s="55">
        <v>73</v>
      </c>
      <c r="B77" s="55" t="s">
        <v>1360</v>
      </c>
      <c r="C77" s="55">
        <f t="shared" si="0"/>
        <v>1</v>
      </c>
      <c r="D77" s="55"/>
      <c r="E77" s="55"/>
      <c r="F77" s="55"/>
      <c r="G77" s="55"/>
      <c r="O77" s="55" t="s">
        <v>1362</v>
      </c>
      <c r="P77" s="73">
        <v>2012172</v>
      </c>
    </row>
    <row r="78" spans="1:16">
      <c r="A78" s="55">
        <v>74</v>
      </c>
      <c r="B78" s="55" t="s">
        <v>1639</v>
      </c>
      <c r="C78" s="55">
        <f t="shared" si="0"/>
        <v>0</v>
      </c>
      <c r="D78" s="55" t="s">
        <v>1162</v>
      </c>
      <c r="E78" s="55" t="s">
        <v>1163</v>
      </c>
      <c r="F78" s="55">
        <v>3882104752</v>
      </c>
      <c r="G78" s="55">
        <v>1</v>
      </c>
      <c r="K78" s="72" t="s">
        <v>1164</v>
      </c>
      <c r="O78" s="55" t="s">
        <v>1104</v>
      </c>
      <c r="P78" s="73">
        <v>509072</v>
      </c>
    </row>
    <row r="79" spans="1:16">
      <c r="A79" s="55">
        <v>75</v>
      </c>
      <c r="B79" s="55" t="s">
        <v>1640</v>
      </c>
      <c r="C79" s="55">
        <f t="shared" si="0"/>
        <v>1</v>
      </c>
      <c r="D79" s="55"/>
      <c r="E79" s="55"/>
      <c r="F79" s="55"/>
      <c r="G79" s="55"/>
      <c r="O79" s="55" t="s">
        <v>1198</v>
      </c>
      <c r="P79" s="73">
        <v>894363</v>
      </c>
    </row>
    <row r="80" spans="1:16">
      <c r="A80" s="55">
        <v>76</v>
      </c>
      <c r="B80" s="55" t="s">
        <v>1105</v>
      </c>
      <c r="C80" s="55">
        <f t="shared" si="0"/>
        <v>0</v>
      </c>
      <c r="D80" s="55" t="s">
        <v>1106</v>
      </c>
      <c r="E80" s="55" t="s">
        <v>1107</v>
      </c>
      <c r="F80" s="55">
        <v>1795150072</v>
      </c>
      <c r="G80" s="55" t="s">
        <v>464</v>
      </c>
      <c r="H80" s="55">
        <v>1955</v>
      </c>
      <c r="I80" s="55" t="s">
        <v>3838</v>
      </c>
      <c r="J80" s="55">
        <v>1570</v>
      </c>
      <c r="K80" s="72" t="s">
        <v>1108</v>
      </c>
      <c r="O80" s="55" t="s">
        <v>1109</v>
      </c>
      <c r="P80" s="73">
        <v>1273443</v>
      </c>
    </row>
    <row r="81" spans="1:16">
      <c r="A81" s="55">
        <v>77</v>
      </c>
      <c r="B81" s="55" t="s">
        <v>1055</v>
      </c>
      <c r="C81" s="55">
        <f t="shared" si="0"/>
        <v>0</v>
      </c>
      <c r="D81" s="55" t="s">
        <v>1056</v>
      </c>
      <c r="E81" s="72" t="s">
        <v>1057</v>
      </c>
      <c r="F81" s="55">
        <v>851583</v>
      </c>
      <c r="G81" s="55" t="s">
        <v>464</v>
      </c>
      <c r="H81" s="55">
        <v>2951</v>
      </c>
      <c r="I81" s="55" t="s">
        <v>3839</v>
      </c>
      <c r="J81" s="55">
        <v>991</v>
      </c>
      <c r="K81" s="72" t="s">
        <v>1058</v>
      </c>
      <c r="O81" s="55" t="s">
        <v>1059</v>
      </c>
      <c r="P81" s="73">
        <v>1593142</v>
      </c>
    </row>
    <row r="82" spans="1:16">
      <c r="A82" s="55">
        <v>78</v>
      </c>
      <c r="B82" s="55" t="s">
        <v>1366</v>
      </c>
      <c r="C82" s="55">
        <f t="shared" si="0"/>
        <v>1</v>
      </c>
      <c r="D82" s="55"/>
      <c r="E82" s="55"/>
      <c r="F82" s="55"/>
      <c r="G82" s="55"/>
      <c r="O82" s="55" t="s">
        <v>1198</v>
      </c>
      <c r="P82" s="73">
        <v>1354850</v>
      </c>
    </row>
    <row r="83" spans="1:16">
      <c r="A83" s="55">
        <v>79</v>
      </c>
      <c r="B83" s="55" t="s">
        <v>808</v>
      </c>
      <c r="C83" s="55">
        <f t="shared" si="0"/>
        <v>1</v>
      </c>
      <c r="D83" s="55"/>
      <c r="E83" s="55"/>
      <c r="F83" s="55"/>
      <c r="G83" s="55"/>
      <c r="O83" s="55" t="s">
        <v>1369</v>
      </c>
      <c r="P83" s="73">
        <v>2387970</v>
      </c>
    </row>
    <row r="84" spans="1:16">
      <c r="A84" s="55">
        <v>80</v>
      </c>
      <c r="B84" s="55" t="s">
        <v>1041</v>
      </c>
      <c r="C84" s="55">
        <f t="shared" si="0"/>
        <v>0</v>
      </c>
      <c r="D84" s="55" t="s">
        <v>1042</v>
      </c>
      <c r="E84" s="55" t="s">
        <v>1043</v>
      </c>
      <c r="F84" s="55">
        <v>5703523434</v>
      </c>
      <c r="G84" s="55" t="s">
        <v>464</v>
      </c>
      <c r="H84" s="55">
        <v>1756</v>
      </c>
      <c r="I84" s="55" t="s">
        <v>3840</v>
      </c>
      <c r="J84" s="55">
        <v>1481</v>
      </c>
      <c r="K84" s="72" t="s">
        <v>1044</v>
      </c>
      <c r="O84" s="55" t="s">
        <v>1001</v>
      </c>
      <c r="P84" s="73">
        <v>2843019</v>
      </c>
    </row>
    <row r="85" spans="1:16">
      <c r="A85" s="55">
        <v>81</v>
      </c>
      <c r="B85" s="55" t="s">
        <v>1370</v>
      </c>
      <c r="C85" s="55">
        <f t="shared" si="0"/>
        <v>1</v>
      </c>
      <c r="D85" s="55"/>
      <c r="E85" s="55"/>
      <c r="F85" s="55"/>
      <c r="G85" s="55"/>
      <c r="O85" s="55" t="s">
        <v>1198</v>
      </c>
      <c r="P85" s="73">
        <v>485115</v>
      </c>
    </row>
    <row r="86" spans="1:16">
      <c r="A86" s="55">
        <v>82</v>
      </c>
      <c r="B86" s="55" t="s">
        <v>1373</v>
      </c>
      <c r="C86" s="55">
        <f t="shared" si="0"/>
        <v>1</v>
      </c>
      <c r="D86" s="55"/>
      <c r="E86" s="55"/>
      <c r="F86" s="55"/>
      <c r="G86" s="55"/>
      <c r="O86" s="55" t="s">
        <v>1099</v>
      </c>
      <c r="P86" s="73">
        <v>671079</v>
      </c>
    </row>
    <row r="87" spans="1:16">
      <c r="A87" s="55">
        <v>83</v>
      </c>
      <c r="B87" s="55" t="s">
        <v>222</v>
      </c>
      <c r="C87" s="55">
        <f t="shared" si="0"/>
        <v>1</v>
      </c>
      <c r="D87" s="55"/>
      <c r="E87" s="55"/>
      <c r="F87" s="55"/>
      <c r="G87" s="55"/>
      <c r="O87" s="55" t="s">
        <v>1376</v>
      </c>
      <c r="P87" s="73">
        <v>2423665</v>
      </c>
    </row>
    <row r="88" spans="1:16">
      <c r="A88" s="55">
        <v>84</v>
      </c>
      <c r="B88" s="55" t="s">
        <v>1377</v>
      </c>
      <c r="C88" s="55">
        <f t="shared" si="0"/>
        <v>1</v>
      </c>
      <c r="D88" s="55"/>
      <c r="E88" s="55"/>
      <c r="F88" s="55"/>
      <c r="G88" s="55"/>
      <c r="O88" s="55" t="s">
        <v>1109</v>
      </c>
      <c r="P88" s="73">
        <v>2231047</v>
      </c>
    </row>
    <row r="89" spans="1:16">
      <c r="A89" s="55">
        <v>85</v>
      </c>
      <c r="B89" s="55" t="s">
        <v>1380</v>
      </c>
      <c r="C89" s="55">
        <f t="shared" si="0"/>
        <v>1</v>
      </c>
      <c r="D89" s="55"/>
      <c r="E89" s="55"/>
      <c r="F89" s="55"/>
      <c r="G89" s="55"/>
      <c r="O89" s="55" t="s">
        <v>1382</v>
      </c>
      <c r="P89" s="73">
        <v>979182</v>
      </c>
    </row>
    <row r="90" spans="1:16">
      <c r="A90" s="55">
        <v>86</v>
      </c>
      <c r="B90" s="55" t="s">
        <v>1383</v>
      </c>
      <c r="C90" s="55">
        <f t="shared" si="0"/>
        <v>1</v>
      </c>
      <c r="D90" s="55"/>
      <c r="E90" s="55"/>
      <c r="F90" s="55"/>
      <c r="G90" s="55"/>
      <c r="O90" s="55" t="s">
        <v>1104</v>
      </c>
      <c r="P90" s="73">
        <v>872819</v>
      </c>
    </row>
    <row r="91" spans="1:16">
      <c r="A91" s="55">
        <v>87</v>
      </c>
      <c r="B91" s="55" t="s">
        <v>1155</v>
      </c>
      <c r="C91" s="55">
        <f t="shared" si="0"/>
        <v>0</v>
      </c>
      <c r="D91" s="55" t="s">
        <v>1156</v>
      </c>
      <c r="E91" s="55" t="s">
        <v>1157</v>
      </c>
      <c r="F91" s="55">
        <v>32527641</v>
      </c>
      <c r="G91" s="55">
        <v>1</v>
      </c>
      <c r="K91" s="72" t="s">
        <v>1158</v>
      </c>
      <c r="O91" s="55" t="s">
        <v>1032</v>
      </c>
      <c r="P91" s="73">
        <v>5827634</v>
      </c>
    </row>
    <row r="92" spans="1:16">
      <c r="A92" s="55">
        <v>88</v>
      </c>
      <c r="B92" s="55" t="s">
        <v>1385</v>
      </c>
      <c r="C92" s="55">
        <f t="shared" si="0"/>
        <v>1</v>
      </c>
      <c r="D92" s="55"/>
      <c r="E92" s="55"/>
      <c r="F92" s="55"/>
      <c r="G92" s="55"/>
      <c r="O92" s="55" t="s">
        <v>1388</v>
      </c>
      <c r="P92" s="73">
        <v>1211490</v>
      </c>
    </row>
    <row r="93" spans="1:16">
      <c r="A93" s="55">
        <v>89</v>
      </c>
      <c r="B93" s="55" t="s">
        <v>1641</v>
      </c>
      <c r="C93" s="55">
        <f t="shared" si="0"/>
        <v>1</v>
      </c>
      <c r="D93" s="55"/>
      <c r="E93" s="55"/>
      <c r="F93" s="55"/>
      <c r="G93" s="55"/>
      <c r="O93" s="55" t="s">
        <v>1390</v>
      </c>
      <c r="P93" s="73">
        <v>1819617</v>
      </c>
    </row>
    <row r="94" spans="1:16">
      <c r="A94" s="55">
        <v>90</v>
      </c>
      <c r="B94" s="55" t="s">
        <v>1391</v>
      </c>
      <c r="C94" s="55">
        <f t="shared" si="0"/>
        <v>1</v>
      </c>
      <c r="D94" s="55"/>
      <c r="E94" s="55"/>
      <c r="F94" s="55"/>
      <c r="G94" s="55"/>
      <c r="O94" s="55" t="s">
        <v>1394</v>
      </c>
      <c r="P94" s="73">
        <v>1982132</v>
      </c>
    </row>
    <row r="95" spans="1:16">
      <c r="A95" s="55">
        <v>91</v>
      </c>
      <c r="B95" s="55" t="s">
        <v>1100</v>
      </c>
      <c r="C95" s="55">
        <f t="shared" si="0"/>
        <v>0</v>
      </c>
      <c r="D95" s="55" t="s">
        <v>1101</v>
      </c>
      <c r="E95" s="55" t="s">
        <v>1102</v>
      </c>
      <c r="F95" s="55">
        <v>1673522323</v>
      </c>
      <c r="G95" s="55" t="s">
        <v>464</v>
      </c>
      <c r="H95" s="55">
        <v>1359</v>
      </c>
      <c r="I95" s="55" t="s">
        <v>3841</v>
      </c>
      <c r="J95" s="55">
        <v>765</v>
      </c>
      <c r="K95" s="72" t="s">
        <v>1103</v>
      </c>
      <c r="O95" s="55" t="s">
        <v>1104</v>
      </c>
      <c r="P95" s="73">
        <v>734186</v>
      </c>
    </row>
    <row r="96" spans="1:16">
      <c r="A96" s="55">
        <v>92</v>
      </c>
      <c r="B96" s="55" t="s">
        <v>1395</v>
      </c>
      <c r="C96" s="55">
        <f t="shared" si="0"/>
        <v>1</v>
      </c>
      <c r="D96" s="55"/>
      <c r="E96" s="55"/>
      <c r="F96" s="55"/>
      <c r="G96" s="55"/>
      <c r="O96" s="55" t="s">
        <v>1001</v>
      </c>
      <c r="P96" s="73">
        <v>814167</v>
      </c>
    </row>
    <row r="97" spans="1:16">
      <c r="A97" s="55">
        <v>93</v>
      </c>
      <c r="B97" s="55" t="s">
        <v>1642</v>
      </c>
      <c r="C97" s="55">
        <f t="shared" si="0"/>
        <v>1</v>
      </c>
      <c r="D97" s="55"/>
      <c r="E97" s="55"/>
      <c r="F97" s="55"/>
      <c r="G97" s="55"/>
      <c r="O97" s="55" t="s">
        <v>1104</v>
      </c>
      <c r="P97" s="73">
        <v>639131</v>
      </c>
    </row>
    <row r="98" spans="1:16">
      <c r="A98" s="55">
        <v>94</v>
      </c>
      <c r="B98" s="55" t="s">
        <v>1400</v>
      </c>
      <c r="C98" s="55">
        <f t="shared" si="0"/>
        <v>1</v>
      </c>
      <c r="D98" s="55"/>
      <c r="E98" s="55"/>
      <c r="F98" s="55"/>
      <c r="G98" s="55"/>
      <c r="O98" s="55" t="s">
        <v>1026</v>
      </c>
      <c r="P98" s="73">
        <v>1004034</v>
      </c>
    </row>
    <row r="99" spans="1:16">
      <c r="A99" s="55">
        <v>95</v>
      </c>
      <c r="B99" s="55" t="s">
        <v>1402</v>
      </c>
      <c r="C99" s="55">
        <f t="shared" si="0"/>
        <v>1</v>
      </c>
      <c r="D99" s="55"/>
      <c r="E99" s="55"/>
      <c r="F99" s="55"/>
      <c r="G99" s="55"/>
      <c r="O99" s="55" t="s">
        <v>1034</v>
      </c>
      <c r="P99" s="73">
        <v>829503</v>
      </c>
    </row>
    <row r="100" spans="1:16">
      <c r="A100" s="55">
        <v>96</v>
      </c>
      <c r="B100" s="55" t="s">
        <v>1643</v>
      </c>
      <c r="C100" s="55">
        <f t="shared" si="0"/>
        <v>0</v>
      </c>
      <c r="D100" s="55" t="s">
        <v>1049</v>
      </c>
      <c r="E100" s="55" t="s">
        <v>1050</v>
      </c>
      <c r="F100" s="55">
        <v>2620202</v>
      </c>
      <c r="G100" s="55">
        <v>1</v>
      </c>
      <c r="H100" s="55">
        <v>3268</v>
      </c>
      <c r="I100" s="55" t="s">
        <v>3842</v>
      </c>
      <c r="J100" s="55">
        <v>477</v>
      </c>
      <c r="K100" s="72" t="s">
        <v>1051</v>
      </c>
      <c r="O100" s="55" t="s">
        <v>1052</v>
      </c>
      <c r="P100" s="73">
        <v>908108</v>
      </c>
    </row>
    <row r="101" spans="1:16">
      <c r="A101" s="55">
        <v>97</v>
      </c>
      <c r="B101" s="55" t="s">
        <v>1644</v>
      </c>
      <c r="C101" s="55">
        <f t="shared" si="0"/>
        <v>0</v>
      </c>
      <c r="D101" s="55" t="s">
        <v>1065</v>
      </c>
      <c r="E101" s="55" t="s">
        <v>1066</v>
      </c>
      <c r="F101" s="55">
        <v>3025123501</v>
      </c>
      <c r="G101" s="55" t="s">
        <v>464</v>
      </c>
      <c r="H101" s="55">
        <v>2068</v>
      </c>
      <c r="I101" s="55" t="s">
        <v>3840</v>
      </c>
      <c r="J101" s="55">
        <v>674</v>
      </c>
      <c r="K101" s="72" t="s">
        <v>1067</v>
      </c>
      <c r="O101" s="55" t="s">
        <v>1032</v>
      </c>
      <c r="P101" s="73">
        <v>1023344</v>
      </c>
    </row>
    <row r="102" spans="1:16">
      <c r="A102" s="55">
        <v>98</v>
      </c>
      <c r="B102" s="55" t="s">
        <v>309</v>
      </c>
      <c r="C102" s="55">
        <f t="shared" si="0"/>
        <v>1</v>
      </c>
      <c r="D102" s="55"/>
      <c r="E102" s="55"/>
      <c r="F102" s="55"/>
      <c r="G102" s="55"/>
      <c r="O102" s="55" t="s">
        <v>1405</v>
      </c>
      <c r="P102" s="73">
        <v>853725</v>
      </c>
    </row>
    <row r="103" spans="1:16">
      <c r="A103" s="55">
        <v>99</v>
      </c>
      <c r="B103" s="55" t="s">
        <v>1406</v>
      </c>
      <c r="C103" s="55">
        <f t="shared" si="0"/>
        <v>1</v>
      </c>
      <c r="D103" s="55"/>
      <c r="E103" s="55"/>
      <c r="F103" s="55"/>
      <c r="G103" s="55"/>
      <c r="O103" s="55" t="s">
        <v>1047</v>
      </c>
      <c r="P103" s="73">
        <v>1005714</v>
      </c>
    </row>
    <row r="104" spans="1:16">
      <c r="A104" s="55">
        <v>100</v>
      </c>
      <c r="B104" s="55" t="s">
        <v>1299</v>
      </c>
      <c r="C104" s="55">
        <f t="shared" si="0"/>
        <v>0</v>
      </c>
      <c r="D104" s="55" t="s">
        <v>1300</v>
      </c>
      <c r="E104" s="55" t="s">
        <v>1301</v>
      </c>
      <c r="F104" s="55">
        <v>1918317716</v>
      </c>
      <c r="G104" s="55">
        <v>1</v>
      </c>
      <c r="K104" s="72" t="s">
        <v>1302</v>
      </c>
      <c r="O104" s="55" t="s">
        <v>1303</v>
      </c>
      <c r="P104" s="73">
        <v>1696911</v>
      </c>
    </row>
    <row r="105" spans="1:16">
      <c r="A105" s="55">
        <v>101</v>
      </c>
      <c r="B105" s="55" t="s">
        <v>213</v>
      </c>
      <c r="C105" s="55">
        <f t="shared" si="0"/>
        <v>1</v>
      </c>
      <c r="D105" s="55"/>
      <c r="E105" s="55"/>
      <c r="F105" s="55"/>
      <c r="G105" s="55"/>
      <c r="O105" s="55" t="s">
        <v>1047</v>
      </c>
      <c r="P105" s="73">
        <v>955113</v>
      </c>
    </row>
    <row r="106" spans="1:16">
      <c r="A106" s="55">
        <v>102</v>
      </c>
      <c r="B106" s="55" t="s">
        <v>1411</v>
      </c>
      <c r="C106" s="55">
        <f t="shared" si="0"/>
        <v>1</v>
      </c>
      <c r="D106" s="55"/>
      <c r="E106" s="55"/>
      <c r="F106" s="55"/>
      <c r="G106" s="55"/>
      <c r="O106" s="55" t="s">
        <v>1146</v>
      </c>
      <c r="P106" s="73">
        <v>1558731</v>
      </c>
    </row>
    <row r="107" spans="1:16">
      <c r="A107" s="55">
        <v>103</v>
      </c>
      <c r="B107" s="55" t="s">
        <v>1646</v>
      </c>
      <c r="C107" s="55">
        <f t="shared" si="0"/>
        <v>1</v>
      </c>
      <c r="D107" s="55"/>
      <c r="E107" s="55"/>
      <c r="F107" s="55"/>
      <c r="G107" s="55"/>
      <c r="O107" s="55" t="s">
        <v>1416</v>
      </c>
      <c r="P107" s="73">
        <v>507446</v>
      </c>
    </row>
    <row r="108" spans="1:16">
      <c r="A108" s="55">
        <v>104</v>
      </c>
      <c r="B108" s="55" t="s">
        <v>1417</v>
      </c>
      <c r="C108" s="55">
        <f t="shared" si="0"/>
        <v>1</v>
      </c>
      <c r="D108" s="55"/>
      <c r="E108" s="55"/>
      <c r="F108" s="55"/>
      <c r="G108" s="55"/>
      <c r="O108" s="55" t="s">
        <v>1419</v>
      </c>
      <c r="P108" s="73">
        <v>446565</v>
      </c>
    </row>
    <row r="109" spans="1:16">
      <c r="A109" s="55">
        <v>105</v>
      </c>
      <c r="B109" s="55" t="s">
        <v>307</v>
      </c>
      <c r="C109" s="55">
        <f t="shared" si="0"/>
        <v>1</v>
      </c>
      <c r="D109" s="55"/>
      <c r="E109" s="55"/>
      <c r="F109" s="55"/>
      <c r="G109" s="55"/>
      <c r="O109" s="55" t="s">
        <v>1034</v>
      </c>
      <c r="P109" s="73">
        <v>685495</v>
      </c>
    </row>
    <row r="110" spans="1:16">
      <c r="A110" s="55">
        <v>106</v>
      </c>
      <c r="B110" s="55" t="s">
        <v>1647</v>
      </c>
      <c r="C110" s="55">
        <f t="shared" si="0"/>
        <v>1</v>
      </c>
      <c r="D110" s="55"/>
      <c r="E110" s="55"/>
      <c r="F110" s="55"/>
      <c r="G110" s="55"/>
      <c r="O110" s="55" t="s">
        <v>1047</v>
      </c>
      <c r="P110" s="73">
        <v>930506</v>
      </c>
    </row>
    <row r="111" spans="1:16">
      <c r="A111" s="55">
        <v>107</v>
      </c>
      <c r="B111" s="55" t="s">
        <v>175</v>
      </c>
      <c r="C111" s="55">
        <f t="shared" si="0"/>
        <v>1</v>
      </c>
      <c r="D111" s="55"/>
      <c r="E111" s="55"/>
      <c r="F111" s="55"/>
      <c r="G111" s="55"/>
      <c r="O111" s="55" t="s">
        <v>1146</v>
      </c>
      <c r="P111" s="73">
        <v>1516587</v>
      </c>
    </row>
    <row r="112" spans="1:16">
      <c r="A112" s="55">
        <v>108</v>
      </c>
      <c r="B112" s="55" t="s">
        <v>1077</v>
      </c>
      <c r="C112" s="55">
        <f t="shared" si="0"/>
        <v>0</v>
      </c>
      <c r="D112" s="55" t="s">
        <v>1078</v>
      </c>
      <c r="E112" s="55" t="s">
        <v>1079</v>
      </c>
      <c r="F112" s="55">
        <v>5694299090</v>
      </c>
      <c r="G112" s="55">
        <v>1</v>
      </c>
      <c r="H112" s="55">
        <v>579</v>
      </c>
      <c r="I112" s="55" t="s">
        <v>3843</v>
      </c>
      <c r="J112" s="55">
        <v>262</v>
      </c>
      <c r="K112" s="72" t="s">
        <v>1080</v>
      </c>
      <c r="O112" s="55" t="s">
        <v>1032</v>
      </c>
      <c r="P112" s="73">
        <v>4368119</v>
      </c>
    </row>
    <row r="113" spans="1:16">
      <c r="A113" s="55">
        <v>109</v>
      </c>
      <c r="B113" s="55" t="s">
        <v>1115</v>
      </c>
      <c r="C113" s="55">
        <f t="shared" si="0"/>
        <v>0</v>
      </c>
      <c r="D113" s="55" t="s">
        <v>1116</v>
      </c>
      <c r="E113" s="55" t="s">
        <v>1117</v>
      </c>
      <c r="F113" s="55">
        <v>588016383</v>
      </c>
      <c r="G113" s="55">
        <v>1</v>
      </c>
      <c r="H113" s="55">
        <v>2543</v>
      </c>
      <c r="I113" s="55" t="s">
        <v>3844</v>
      </c>
      <c r="J113" s="55">
        <v>116</v>
      </c>
      <c r="K113" s="72" t="s">
        <v>1118</v>
      </c>
      <c r="O113" s="55" t="s">
        <v>1032</v>
      </c>
      <c r="P113" s="73">
        <v>983918</v>
      </c>
    </row>
    <row r="114" spans="1:16">
      <c r="A114" s="55">
        <v>110</v>
      </c>
      <c r="B114" s="55" t="s">
        <v>1649</v>
      </c>
      <c r="C114" s="55">
        <f t="shared" si="0"/>
        <v>0</v>
      </c>
      <c r="D114" s="55" t="s">
        <v>1177</v>
      </c>
      <c r="E114" s="55" t="s">
        <v>1649</v>
      </c>
      <c r="F114" s="55" t="s">
        <v>161</v>
      </c>
      <c r="G114" s="55">
        <v>144080454</v>
      </c>
      <c r="H114" s="55">
        <v>1</v>
      </c>
      <c r="L114" s="72" t="s">
        <v>660</v>
      </c>
      <c r="O114" s="55" t="s">
        <v>1104</v>
      </c>
      <c r="P114" s="73">
        <v>719070</v>
      </c>
    </row>
    <row r="115" spans="1:16">
      <c r="A115" s="55">
        <v>111</v>
      </c>
      <c r="B115" s="55" t="s">
        <v>1190</v>
      </c>
      <c r="C115" s="55">
        <f t="shared" si="0"/>
        <v>0</v>
      </c>
      <c r="D115" s="55" t="s">
        <v>1191</v>
      </c>
      <c r="E115" s="55" t="s">
        <v>1192</v>
      </c>
      <c r="F115" s="55">
        <v>2926479106</v>
      </c>
      <c r="G115" s="55">
        <v>1</v>
      </c>
      <c r="K115" s="72" t="s">
        <v>1193</v>
      </c>
      <c r="O115" s="55" t="s">
        <v>1032</v>
      </c>
      <c r="P115" s="73">
        <v>575346</v>
      </c>
    </row>
    <row r="116" spans="1:16">
      <c r="A116" s="55">
        <v>112</v>
      </c>
      <c r="B116" s="55" t="s">
        <v>1650</v>
      </c>
      <c r="C116" s="55">
        <f t="shared" si="0"/>
        <v>1</v>
      </c>
      <c r="D116" s="55"/>
      <c r="E116" s="55"/>
      <c r="F116" s="55"/>
      <c r="G116" s="55"/>
      <c r="O116" s="55" t="s">
        <v>1047</v>
      </c>
      <c r="P116" s="73">
        <v>1686717</v>
      </c>
    </row>
    <row r="117" spans="1:16">
      <c r="A117" s="55">
        <v>113</v>
      </c>
      <c r="B117" s="55" t="s">
        <v>1094</v>
      </c>
      <c r="C117" s="55">
        <f t="shared" si="0"/>
        <v>0</v>
      </c>
      <c r="D117" s="55" t="s">
        <v>704</v>
      </c>
      <c r="E117" s="55" t="s">
        <v>705</v>
      </c>
      <c r="F117" s="55">
        <v>371630480</v>
      </c>
      <c r="G117" s="55" t="s">
        <v>464</v>
      </c>
      <c r="H117" s="55">
        <v>8174</v>
      </c>
      <c r="I117" s="55" t="s">
        <v>3845</v>
      </c>
      <c r="J117" s="55">
        <v>2246</v>
      </c>
      <c r="K117" s="72" t="s">
        <v>706</v>
      </c>
      <c r="O117" s="55" t="s">
        <v>1001</v>
      </c>
      <c r="P117" s="73">
        <v>2522901</v>
      </c>
    </row>
    <row r="118" spans="1:16">
      <c r="A118" s="55">
        <v>114</v>
      </c>
      <c r="B118" s="55" t="s">
        <v>1426</v>
      </c>
      <c r="C118" s="55">
        <f t="shared" si="0"/>
        <v>1</v>
      </c>
      <c r="D118" s="55"/>
      <c r="E118" s="55"/>
      <c r="F118" s="55"/>
      <c r="G118" s="55"/>
      <c r="O118" s="55" t="s">
        <v>1428</v>
      </c>
      <c r="P118" s="73">
        <v>737905</v>
      </c>
    </row>
    <row r="119" spans="1:16">
      <c r="A119" s="55">
        <v>115</v>
      </c>
      <c r="B119" s="55" t="s">
        <v>335</v>
      </c>
      <c r="C119" s="55">
        <f t="shared" si="0"/>
        <v>0</v>
      </c>
      <c r="D119" s="55" t="s">
        <v>335</v>
      </c>
      <c r="E119" s="55" t="s">
        <v>866</v>
      </c>
      <c r="F119" s="55">
        <v>1972535324</v>
      </c>
      <c r="G119" s="55">
        <v>1</v>
      </c>
      <c r="H119" s="55">
        <v>1327</v>
      </c>
      <c r="I119" s="55" t="s">
        <v>3846</v>
      </c>
      <c r="J119" s="55">
        <v>141</v>
      </c>
      <c r="K119" s="72" t="s">
        <v>867</v>
      </c>
      <c r="O119" s="55" t="s">
        <v>1006</v>
      </c>
      <c r="P119" s="73">
        <v>1563768</v>
      </c>
    </row>
    <row r="120" spans="1:16">
      <c r="A120" s="55">
        <v>116</v>
      </c>
      <c r="B120" s="55" t="s">
        <v>219</v>
      </c>
      <c r="C120" s="55">
        <f t="shared" si="0"/>
        <v>1</v>
      </c>
      <c r="D120" s="55"/>
      <c r="E120" s="55"/>
      <c r="F120" s="55"/>
      <c r="G120" s="55"/>
      <c r="O120" s="55" t="s">
        <v>1104</v>
      </c>
      <c r="P120" s="73">
        <v>2496068</v>
      </c>
    </row>
    <row r="121" spans="1:16">
      <c r="A121" s="55">
        <v>117</v>
      </c>
      <c r="B121" s="55" t="s">
        <v>1652</v>
      </c>
      <c r="C121" s="55">
        <f t="shared" si="0"/>
        <v>1</v>
      </c>
      <c r="D121" s="55"/>
      <c r="E121" s="55"/>
      <c r="F121" s="55"/>
      <c r="G121" s="55"/>
      <c r="O121" s="55" t="s">
        <v>1433</v>
      </c>
      <c r="P121" s="73">
        <v>723962</v>
      </c>
    </row>
    <row r="122" spans="1:16">
      <c r="A122" s="55">
        <v>118</v>
      </c>
      <c r="B122" s="55" t="s">
        <v>1653</v>
      </c>
      <c r="C122" s="55">
        <f t="shared" si="0"/>
        <v>0</v>
      </c>
      <c r="D122" s="55" t="s">
        <v>1291</v>
      </c>
      <c r="E122" s="55" t="s">
        <v>1292</v>
      </c>
      <c r="F122" s="55" t="s">
        <v>1293</v>
      </c>
      <c r="G122" s="55">
        <v>356292460</v>
      </c>
      <c r="H122" s="55">
        <v>1</v>
      </c>
      <c r="L122" s="72" t="s">
        <v>1294</v>
      </c>
      <c r="O122" s="55" t="s">
        <v>1169</v>
      </c>
      <c r="P122" s="73">
        <v>566318</v>
      </c>
    </row>
    <row r="123" spans="1:16">
      <c r="A123" s="55">
        <v>119</v>
      </c>
      <c r="B123" s="55" t="s">
        <v>1654</v>
      </c>
      <c r="C123" s="55">
        <f t="shared" si="0"/>
        <v>1</v>
      </c>
      <c r="D123" s="55"/>
      <c r="E123" s="55"/>
      <c r="F123" s="55"/>
      <c r="G123" s="55"/>
      <c r="O123" s="55" t="s">
        <v>1010</v>
      </c>
      <c r="P123" s="73">
        <v>607302</v>
      </c>
    </row>
    <row r="124" spans="1:16">
      <c r="A124" s="55">
        <v>120</v>
      </c>
      <c r="B124" s="55" t="s">
        <v>462</v>
      </c>
      <c r="C124" s="55">
        <f t="shared" si="0"/>
        <v>0</v>
      </c>
      <c r="D124" s="55" t="s">
        <v>462</v>
      </c>
      <c r="E124" s="55" t="s">
        <v>463</v>
      </c>
      <c r="F124" s="55">
        <v>2113732341</v>
      </c>
      <c r="G124" s="55" t="s">
        <v>464</v>
      </c>
      <c r="H124" s="55">
        <v>4181</v>
      </c>
      <c r="I124" s="55" t="s">
        <v>3847</v>
      </c>
      <c r="J124" s="55">
        <v>700</v>
      </c>
      <c r="K124" s="72" t="s">
        <v>465</v>
      </c>
      <c r="L124" s="55"/>
      <c r="O124" s="55" t="s">
        <v>1071</v>
      </c>
      <c r="P124" s="73">
        <v>1202900</v>
      </c>
    </row>
    <row r="125" spans="1:16">
      <c r="A125" s="55">
        <v>121</v>
      </c>
      <c r="B125" s="55" t="s">
        <v>1655</v>
      </c>
      <c r="C125" s="55">
        <f t="shared" si="0"/>
        <v>1</v>
      </c>
      <c r="D125" s="55"/>
      <c r="E125" s="55"/>
      <c r="F125" s="55"/>
      <c r="G125" s="55"/>
      <c r="O125" s="55" t="s">
        <v>1405</v>
      </c>
      <c r="P125" s="73">
        <v>628247</v>
      </c>
    </row>
    <row r="126" spans="1:16">
      <c r="A126" s="55">
        <v>122</v>
      </c>
      <c r="B126" s="55" t="s">
        <v>1656</v>
      </c>
      <c r="C126" s="55">
        <f t="shared" si="0"/>
        <v>1</v>
      </c>
      <c r="D126" s="55"/>
      <c r="E126" s="55"/>
      <c r="F126" s="55"/>
      <c r="G126" s="55"/>
      <c r="O126" s="55" t="s">
        <v>1443</v>
      </c>
      <c r="P126" s="73">
        <v>1691167</v>
      </c>
    </row>
    <row r="127" spans="1:16">
      <c r="A127" s="55">
        <v>123</v>
      </c>
      <c r="B127" s="55" t="s">
        <v>1657</v>
      </c>
      <c r="C127" s="55">
        <f t="shared" si="0"/>
        <v>1</v>
      </c>
      <c r="D127" s="55"/>
      <c r="E127" s="55"/>
      <c r="F127" s="55"/>
      <c r="G127" s="55"/>
      <c r="O127" s="55" t="s">
        <v>1026</v>
      </c>
      <c r="P127" s="73">
        <v>1522665</v>
      </c>
    </row>
    <row r="128" spans="1:16">
      <c r="A128" s="55">
        <v>124</v>
      </c>
      <c r="B128" s="55" t="s">
        <v>1138</v>
      </c>
      <c r="C128" s="55">
        <f t="shared" si="0"/>
        <v>0</v>
      </c>
      <c r="D128" s="55" t="s">
        <v>1139</v>
      </c>
      <c r="E128" s="55" t="s">
        <v>1140</v>
      </c>
      <c r="F128" s="55">
        <v>10724137476</v>
      </c>
      <c r="G128" s="55">
        <v>1</v>
      </c>
      <c r="H128" s="55"/>
      <c r="K128" s="72" t="s">
        <v>1141</v>
      </c>
      <c r="L128" s="55"/>
      <c r="O128" s="55" t="s">
        <v>1142</v>
      </c>
      <c r="P128" s="73">
        <v>1776982</v>
      </c>
    </row>
    <row r="129" spans="1:16">
      <c r="A129" s="55">
        <v>125</v>
      </c>
      <c r="B129" s="55" t="s">
        <v>1658</v>
      </c>
      <c r="C129" s="55">
        <f t="shared" si="0"/>
        <v>1</v>
      </c>
      <c r="D129" s="55"/>
      <c r="E129" s="55"/>
      <c r="F129" s="55"/>
      <c r="G129" s="55"/>
      <c r="O129" s="55" t="s">
        <v>1341</v>
      </c>
      <c r="P129" s="73">
        <v>585869</v>
      </c>
    </row>
    <row r="130" spans="1:16">
      <c r="A130" s="55">
        <v>126</v>
      </c>
      <c r="B130" s="55" t="s">
        <v>1659</v>
      </c>
      <c r="C130" s="55">
        <f t="shared" si="0"/>
        <v>1</v>
      </c>
      <c r="D130" s="55"/>
      <c r="E130" s="55"/>
      <c r="F130" s="55"/>
      <c r="G130" s="55"/>
      <c r="O130" s="55" t="s">
        <v>1099</v>
      </c>
      <c r="P130" s="73">
        <v>548777</v>
      </c>
    </row>
    <row r="131" spans="1:16">
      <c r="A131" s="55">
        <v>127</v>
      </c>
      <c r="B131" s="55" t="s">
        <v>1453</v>
      </c>
      <c r="C131" s="55">
        <f t="shared" si="0"/>
        <v>1</v>
      </c>
      <c r="D131" s="55"/>
      <c r="E131" s="55"/>
      <c r="F131" s="55"/>
      <c r="G131" s="55"/>
      <c r="O131" s="55" t="s">
        <v>1456</v>
      </c>
      <c r="P131" s="73">
        <v>563247</v>
      </c>
    </row>
    <row r="132" spans="1:16">
      <c r="A132" s="55">
        <v>128</v>
      </c>
      <c r="B132" s="55" t="s">
        <v>1458</v>
      </c>
      <c r="C132" s="55">
        <f t="shared" si="0"/>
        <v>1</v>
      </c>
      <c r="D132" s="55"/>
      <c r="E132" s="55"/>
      <c r="F132" s="55"/>
      <c r="G132" s="55"/>
      <c r="O132" s="55" t="s">
        <v>1460</v>
      </c>
      <c r="P132" s="73">
        <v>614509</v>
      </c>
    </row>
    <row r="133" spans="1:16">
      <c r="A133" s="55">
        <v>129</v>
      </c>
      <c r="B133" s="55" t="s">
        <v>208</v>
      </c>
      <c r="C133" s="55">
        <f t="shared" si="0"/>
        <v>1</v>
      </c>
      <c r="D133" s="55"/>
      <c r="E133" s="55"/>
      <c r="F133" s="55"/>
      <c r="G133" s="55"/>
      <c r="O133" s="55" t="s">
        <v>1462</v>
      </c>
      <c r="P133" s="73">
        <v>1652165</v>
      </c>
    </row>
    <row r="134" spans="1:16">
      <c r="A134" s="55">
        <v>130</v>
      </c>
      <c r="B134" s="55" t="s">
        <v>1660</v>
      </c>
      <c r="C134" s="55">
        <f t="shared" si="0"/>
        <v>1</v>
      </c>
      <c r="D134" s="55"/>
      <c r="E134" s="55"/>
      <c r="F134" s="55"/>
      <c r="G134" s="55"/>
      <c r="O134" s="55" t="s">
        <v>1034</v>
      </c>
      <c r="P134" s="73">
        <v>668474</v>
      </c>
    </row>
    <row r="135" spans="1:16">
      <c r="A135" s="55">
        <v>131</v>
      </c>
      <c r="B135" s="55" t="s">
        <v>1661</v>
      </c>
      <c r="C135" s="55">
        <f t="shared" si="0"/>
        <v>1</v>
      </c>
      <c r="D135" s="55"/>
      <c r="E135" s="55"/>
      <c r="F135" s="55"/>
      <c r="G135" s="55"/>
      <c r="O135" s="55" t="s">
        <v>1274</v>
      </c>
      <c r="P135" s="73">
        <v>1026129</v>
      </c>
    </row>
    <row r="136" spans="1:16">
      <c r="A136" s="55">
        <v>132</v>
      </c>
      <c r="B136" s="55" t="s">
        <v>1090</v>
      </c>
      <c r="C136" s="55">
        <f t="shared" si="0"/>
        <v>1</v>
      </c>
      <c r="D136" s="55"/>
      <c r="E136" s="55"/>
      <c r="F136" s="55"/>
      <c r="G136" s="55"/>
      <c r="O136" s="55" t="s">
        <v>1093</v>
      </c>
      <c r="P136" s="73">
        <v>2077332</v>
      </c>
    </row>
    <row r="137" spans="1:16">
      <c r="A137" s="55">
        <v>133</v>
      </c>
      <c r="B137" s="55" t="s">
        <v>1467</v>
      </c>
      <c r="C137" s="55">
        <f t="shared" si="0"/>
        <v>1</v>
      </c>
      <c r="D137" s="55"/>
      <c r="E137" s="55"/>
      <c r="F137" s="55"/>
      <c r="G137" s="55"/>
      <c r="O137" s="55" t="s">
        <v>1169</v>
      </c>
      <c r="P137" s="73">
        <v>247476</v>
      </c>
    </row>
    <row r="138" spans="1:16">
      <c r="A138" s="55">
        <v>134</v>
      </c>
      <c r="B138" s="55" t="s">
        <v>375</v>
      </c>
      <c r="C138" s="55">
        <f t="shared" si="0"/>
        <v>1</v>
      </c>
      <c r="D138" s="55"/>
      <c r="E138" s="55"/>
      <c r="F138" s="55"/>
      <c r="G138" s="55"/>
      <c r="O138" s="55" t="s">
        <v>1169</v>
      </c>
      <c r="P138" s="73">
        <v>373424</v>
      </c>
    </row>
    <row r="139" spans="1:16">
      <c r="A139" s="55">
        <v>135</v>
      </c>
      <c r="B139" s="55" t="s">
        <v>1470</v>
      </c>
      <c r="C139" s="55">
        <f t="shared" si="0"/>
        <v>1</v>
      </c>
      <c r="D139" s="55"/>
      <c r="E139" s="55"/>
      <c r="F139" s="55"/>
      <c r="G139" s="55"/>
      <c r="O139" s="55" t="s">
        <v>1032</v>
      </c>
      <c r="P139" s="73">
        <v>1797351</v>
      </c>
    </row>
    <row r="140" spans="1:16">
      <c r="A140" s="55">
        <v>136</v>
      </c>
      <c r="B140" s="55" t="s">
        <v>1662</v>
      </c>
      <c r="C140" s="55">
        <f t="shared" si="0"/>
        <v>1</v>
      </c>
      <c r="D140" s="55"/>
      <c r="E140" s="55"/>
      <c r="F140" s="55"/>
      <c r="G140" s="55"/>
      <c r="O140" s="55" t="s">
        <v>1251</v>
      </c>
      <c r="P140" s="73">
        <v>1032038</v>
      </c>
    </row>
    <row r="141" spans="1:16">
      <c r="A141" s="55">
        <v>137</v>
      </c>
      <c r="B141" s="55" t="s">
        <v>1663</v>
      </c>
      <c r="C141" s="55">
        <f t="shared" si="0"/>
        <v>1</v>
      </c>
      <c r="D141" s="55"/>
      <c r="E141" s="55"/>
      <c r="F141" s="55"/>
      <c r="G141" s="55"/>
      <c r="O141" s="55" t="s">
        <v>1479</v>
      </c>
      <c r="P141" s="73">
        <v>922505</v>
      </c>
    </row>
    <row r="142" spans="1:16">
      <c r="A142" s="55">
        <v>138</v>
      </c>
      <c r="B142" s="55" t="s">
        <v>316</v>
      </c>
      <c r="C142" s="55">
        <f t="shared" si="0"/>
        <v>1</v>
      </c>
      <c r="D142" s="55"/>
      <c r="E142" s="55"/>
      <c r="F142" s="55"/>
      <c r="G142" s="55"/>
      <c r="O142" s="55" t="s">
        <v>1303</v>
      </c>
      <c r="P142" s="73">
        <v>871207</v>
      </c>
    </row>
    <row r="143" spans="1:16">
      <c r="A143" s="55">
        <v>139</v>
      </c>
      <c r="B143" s="55" t="s">
        <v>1482</v>
      </c>
      <c r="C143" s="55">
        <f t="shared" si="0"/>
        <v>1</v>
      </c>
      <c r="D143" s="55"/>
      <c r="E143" s="55"/>
      <c r="F143" s="55"/>
      <c r="G143" s="55"/>
      <c r="O143" s="55" t="s">
        <v>1104</v>
      </c>
      <c r="P143" s="73">
        <v>1424527</v>
      </c>
    </row>
    <row r="144" spans="1:16">
      <c r="A144" s="55">
        <v>140</v>
      </c>
      <c r="B144" s="55" t="s">
        <v>1485</v>
      </c>
      <c r="C144" s="55">
        <f t="shared" si="0"/>
        <v>1</v>
      </c>
      <c r="D144" s="55"/>
      <c r="E144" s="55"/>
      <c r="F144" s="55"/>
      <c r="G144" s="55"/>
      <c r="O144" s="55" t="s">
        <v>1146</v>
      </c>
      <c r="P144" s="73">
        <v>619791</v>
      </c>
    </row>
    <row r="145" spans="1:16">
      <c r="A145" s="55">
        <v>141</v>
      </c>
      <c r="B145" s="55" t="s">
        <v>1244</v>
      </c>
      <c r="C145" s="55">
        <f t="shared" si="0"/>
        <v>0</v>
      </c>
      <c r="D145" s="55" t="s">
        <v>964</v>
      </c>
      <c r="E145" s="55" t="s">
        <v>965</v>
      </c>
      <c r="F145" s="55">
        <v>646090220</v>
      </c>
      <c r="G145" s="55">
        <v>1</v>
      </c>
      <c r="K145" s="72" t="s">
        <v>966</v>
      </c>
      <c r="O145" s="55" t="s">
        <v>1245</v>
      </c>
      <c r="P145" s="73">
        <v>1407444</v>
      </c>
    </row>
    <row r="146" spans="1:16">
      <c r="A146" s="55">
        <v>142</v>
      </c>
      <c r="B146" s="55" t="s">
        <v>1664</v>
      </c>
      <c r="C146" s="55">
        <f t="shared" si="0"/>
        <v>1</v>
      </c>
      <c r="D146" s="55"/>
      <c r="E146" s="55"/>
      <c r="F146" s="55"/>
      <c r="G146" s="55"/>
      <c r="O146" s="55" t="s">
        <v>1082</v>
      </c>
      <c r="P146" s="73">
        <v>552284</v>
      </c>
    </row>
    <row r="147" spans="1:16">
      <c r="A147" s="55">
        <v>143</v>
      </c>
      <c r="B147" s="55" t="s">
        <v>1665</v>
      </c>
      <c r="C147" s="55">
        <f t="shared" si="0"/>
        <v>1</v>
      </c>
      <c r="D147" s="55"/>
      <c r="E147" s="55"/>
      <c r="F147" s="55"/>
      <c r="G147" s="55"/>
      <c r="O147" s="55" t="s">
        <v>1034</v>
      </c>
      <c r="P147" s="73">
        <v>1686541</v>
      </c>
    </row>
    <row r="148" spans="1:16">
      <c r="A148" s="55">
        <v>144</v>
      </c>
      <c r="B148" s="55" t="s">
        <v>1493</v>
      </c>
      <c r="C148" s="55">
        <f t="shared" si="0"/>
        <v>1</v>
      </c>
      <c r="D148" s="55"/>
      <c r="E148" s="55"/>
      <c r="F148" s="55"/>
      <c r="G148" s="55"/>
      <c r="O148" s="55" t="s">
        <v>1496</v>
      </c>
      <c r="P148" s="73">
        <v>888181</v>
      </c>
    </row>
    <row r="149" spans="1:16">
      <c r="A149" s="55">
        <v>145</v>
      </c>
      <c r="B149" s="55" t="s">
        <v>1073</v>
      </c>
      <c r="C149" s="55">
        <f t="shared" si="0"/>
        <v>1</v>
      </c>
      <c r="D149" s="55"/>
      <c r="E149" s="55"/>
      <c r="F149" s="55"/>
      <c r="G149" s="55"/>
      <c r="O149" s="55" t="s">
        <v>1076</v>
      </c>
      <c r="P149" s="73">
        <v>1440564</v>
      </c>
    </row>
    <row r="150" spans="1:16">
      <c r="A150" s="55">
        <v>146</v>
      </c>
      <c r="B150" s="55" t="s">
        <v>1666</v>
      </c>
      <c r="C150" s="55">
        <f t="shared" si="0"/>
        <v>1</v>
      </c>
      <c r="D150" s="55"/>
      <c r="E150" s="55"/>
      <c r="F150" s="55"/>
      <c r="G150" s="55"/>
      <c r="O150" s="55" t="s">
        <v>1104</v>
      </c>
      <c r="P150" s="73">
        <v>1033337</v>
      </c>
    </row>
    <row r="151" spans="1:16">
      <c r="A151" s="55">
        <v>147</v>
      </c>
      <c r="B151" s="55" t="s">
        <v>1667</v>
      </c>
      <c r="C151" s="55">
        <f t="shared" si="0"/>
        <v>1</v>
      </c>
      <c r="D151" s="55"/>
      <c r="E151" s="55"/>
      <c r="F151" s="55"/>
      <c r="G151" s="55"/>
      <c r="O151" s="55" t="s">
        <v>1010</v>
      </c>
      <c r="P151" s="73">
        <v>956197</v>
      </c>
    </row>
    <row r="152" spans="1:16">
      <c r="A152" s="55">
        <v>148</v>
      </c>
      <c r="B152" s="55" t="s">
        <v>1503</v>
      </c>
      <c r="C152" s="55">
        <f t="shared" si="0"/>
        <v>1</v>
      </c>
      <c r="D152" s="55"/>
      <c r="E152" s="55"/>
      <c r="F152" s="55"/>
      <c r="G152" s="55"/>
      <c r="O152" s="55" t="s">
        <v>1104</v>
      </c>
      <c r="P152" s="73">
        <v>701202</v>
      </c>
    </row>
    <row r="153" spans="1:16">
      <c r="A153" s="55">
        <v>149</v>
      </c>
      <c r="B153" s="55" t="s">
        <v>1506</v>
      </c>
      <c r="C153" s="55">
        <f t="shared" si="0"/>
        <v>1</v>
      </c>
      <c r="D153" s="55"/>
      <c r="E153" s="55"/>
      <c r="F153" s="55"/>
      <c r="G153" s="55"/>
      <c r="O153" s="55" t="s">
        <v>1416</v>
      </c>
      <c r="P153" s="73">
        <v>1694569</v>
      </c>
    </row>
    <row r="154" spans="1:16">
      <c r="A154" s="55">
        <v>150</v>
      </c>
      <c r="B154" s="55" t="s">
        <v>1187</v>
      </c>
      <c r="C154" s="55">
        <f t="shared" si="0"/>
        <v>0</v>
      </c>
      <c r="D154" s="55" t="s">
        <v>1187</v>
      </c>
      <c r="E154" s="55" t="s">
        <v>1188</v>
      </c>
      <c r="F154" s="55">
        <v>331734673</v>
      </c>
      <c r="G154" s="55">
        <v>1</v>
      </c>
      <c r="K154" s="72" t="s">
        <v>1189</v>
      </c>
      <c r="O154" s="55" t="s">
        <v>1047</v>
      </c>
      <c r="P154" s="73">
        <v>710899</v>
      </c>
    </row>
    <row r="155" spans="1:16">
      <c r="A155" s="55">
        <v>151</v>
      </c>
      <c r="B155" s="55" t="s">
        <v>1507</v>
      </c>
      <c r="C155" s="55">
        <f t="shared" si="0"/>
        <v>1</v>
      </c>
      <c r="D155" s="55"/>
      <c r="E155" s="55"/>
      <c r="F155" s="55"/>
      <c r="G155" s="55"/>
      <c r="O155" s="55" t="s">
        <v>1146</v>
      </c>
      <c r="P155" s="73">
        <v>483792</v>
      </c>
    </row>
    <row r="156" spans="1:16">
      <c r="A156" s="55">
        <v>152</v>
      </c>
      <c r="B156" s="55" t="s">
        <v>1509</v>
      </c>
      <c r="C156" s="55">
        <f t="shared" si="0"/>
        <v>1</v>
      </c>
      <c r="D156" s="55"/>
      <c r="E156" s="55"/>
      <c r="F156" s="55"/>
      <c r="G156" s="55"/>
      <c r="O156" s="55" t="s">
        <v>1010</v>
      </c>
      <c r="P156" s="73">
        <v>337191</v>
      </c>
    </row>
    <row r="157" spans="1:16">
      <c r="A157" s="55">
        <v>153</v>
      </c>
      <c r="B157" s="55" t="s">
        <v>1668</v>
      </c>
      <c r="C157" s="55">
        <f t="shared" si="0"/>
        <v>1</v>
      </c>
      <c r="D157" s="55"/>
      <c r="E157" s="55"/>
      <c r="F157" s="55"/>
      <c r="G157" s="55"/>
      <c r="O157" s="55" t="s">
        <v>1514</v>
      </c>
      <c r="P157" s="73">
        <v>611022</v>
      </c>
    </row>
    <row r="158" spans="1:16">
      <c r="A158" s="55">
        <v>154</v>
      </c>
      <c r="B158" s="55" t="s">
        <v>1669</v>
      </c>
      <c r="C158" s="55">
        <f t="shared" si="0"/>
        <v>1</v>
      </c>
      <c r="D158" s="55"/>
      <c r="E158" s="55"/>
      <c r="F158" s="55"/>
      <c r="G158" s="55"/>
      <c r="O158" s="55" t="s">
        <v>1198</v>
      </c>
      <c r="P158" s="73">
        <v>791762</v>
      </c>
    </row>
    <row r="159" spans="1:16">
      <c r="A159" s="55">
        <v>155</v>
      </c>
      <c r="B159" s="55" t="s">
        <v>1670</v>
      </c>
      <c r="C159" s="55">
        <f t="shared" si="0"/>
        <v>1</v>
      </c>
      <c r="D159" s="55"/>
      <c r="E159" s="55"/>
      <c r="F159" s="55"/>
      <c r="G159" s="55"/>
      <c r="O159" s="55" t="s">
        <v>1082</v>
      </c>
      <c r="P159" s="73">
        <v>749304</v>
      </c>
    </row>
    <row r="160" spans="1:16">
      <c r="A160" s="55">
        <v>156</v>
      </c>
      <c r="B160" s="55" t="s">
        <v>1521</v>
      </c>
      <c r="C160" s="55">
        <f t="shared" si="0"/>
        <v>1</v>
      </c>
      <c r="D160" s="55"/>
      <c r="E160" s="55"/>
      <c r="F160" s="55"/>
      <c r="G160" s="55"/>
      <c r="O160" s="55" t="s">
        <v>1524</v>
      </c>
      <c r="P160" s="73">
        <v>1412029</v>
      </c>
    </row>
    <row r="161" spans="1:16">
      <c r="A161" s="55">
        <v>157</v>
      </c>
      <c r="B161" s="55" t="s">
        <v>1525</v>
      </c>
      <c r="C161" s="55">
        <f t="shared" si="0"/>
        <v>1</v>
      </c>
      <c r="D161" s="55"/>
      <c r="E161" s="55"/>
      <c r="F161" s="55"/>
      <c r="G161" s="55"/>
      <c r="O161" s="55" t="s">
        <v>1198</v>
      </c>
      <c r="P161" s="73">
        <v>595237</v>
      </c>
    </row>
    <row r="162" spans="1:16">
      <c r="A162" s="55">
        <v>158</v>
      </c>
      <c r="B162" s="55" t="s">
        <v>1671</v>
      </c>
      <c r="C162" s="55">
        <f t="shared" si="0"/>
        <v>1</v>
      </c>
      <c r="D162" s="55"/>
      <c r="E162" s="55"/>
      <c r="F162" s="55"/>
      <c r="G162" s="55"/>
      <c r="O162" s="55" t="s">
        <v>1026</v>
      </c>
      <c r="P162" s="73">
        <v>991200</v>
      </c>
    </row>
    <row r="163" spans="1:16">
      <c r="A163" s="55">
        <v>159</v>
      </c>
      <c r="B163" s="55" t="s">
        <v>1672</v>
      </c>
      <c r="C163" s="55">
        <f t="shared" si="0"/>
        <v>1</v>
      </c>
      <c r="D163" s="55"/>
      <c r="E163" s="55"/>
      <c r="F163" s="55"/>
      <c r="G163" s="55"/>
      <c r="O163" s="55" t="s">
        <v>1251</v>
      </c>
      <c r="P163" s="73">
        <v>479550</v>
      </c>
    </row>
    <row r="164" spans="1:16">
      <c r="A164" s="55">
        <v>160</v>
      </c>
      <c r="B164" s="55" t="s">
        <v>1673</v>
      </c>
      <c r="C164" s="55">
        <f t="shared" si="0"/>
        <v>1</v>
      </c>
      <c r="D164" s="55"/>
      <c r="E164" s="55"/>
      <c r="F164" s="55"/>
      <c r="G164" s="55"/>
      <c r="O164" s="55" t="s">
        <v>1093</v>
      </c>
      <c r="P164" s="73">
        <v>1118627</v>
      </c>
    </row>
    <row r="165" spans="1:16">
      <c r="A165" s="55">
        <v>161</v>
      </c>
      <c r="B165" s="55" t="s">
        <v>1533</v>
      </c>
      <c r="C165" s="55">
        <f t="shared" si="0"/>
        <v>1</v>
      </c>
      <c r="D165" s="55"/>
      <c r="E165" s="55"/>
      <c r="F165" s="55"/>
      <c r="G165" s="55"/>
      <c r="O165" s="55" t="s">
        <v>1443</v>
      </c>
      <c r="P165" s="73">
        <v>872030</v>
      </c>
    </row>
    <row r="166" spans="1:16">
      <c r="A166" s="55">
        <v>162</v>
      </c>
      <c r="B166" s="55" t="s">
        <v>1536</v>
      </c>
      <c r="C166" s="55">
        <f t="shared" si="0"/>
        <v>1</v>
      </c>
      <c r="D166" s="55"/>
      <c r="E166" s="55"/>
      <c r="F166" s="55"/>
      <c r="G166" s="55"/>
      <c r="O166" s="55" t="s">
        <v>1034</v>
      </c>
      <c r="P166" s="73">
        <v>648334</v>
      </c>
    </row>
    <row r="167" spans="1:16">
      <c r="A167" s="55">
        <v>163</v>
      </c>
      <c r="B167" s="55" t="s">
        <v>1284</v>
      </c>
      <c r="C167" s="55">
        <f t="shared" si="0"/>
        <v>0</v>
      </c>
      <c r="D167" s="55" t="s">
        <v>1285</v>
      </c>
      <c r="E167" s="55" t="s">
        <v>532</v>
      </c>
      <c r="F167" s="55">
        <v>18346291</v>
      </c>
      <c r="G167" s="55" t="s">
        <v>464</v>
      </c>
      <c r="K167" s="72" t="s">
        <v>533</v>
      </c>
      <c r="O167" s="55" t="s">
        <v>1286</v>
      </c>
      <c r="P167" s="73">
        <v>636488</v>
      </c>
    </row>
    <row r="168" spans="1:16">
      <c r="A168" s="55">
        <v>164</v>
      </c>
      <c r="B168" s="55" t="s">
        <v>1539</v>
      </c>
      <c r="C168" s="55">
        <f t="shared" si="0"/>
        <v>1</v>
      </c>
      <c r="D168" s="55"/>
      <c r="E168" s="55"/>
      <c r="F168" s="55"/>
      <c r="G168" s="55"/>
      <c r="O168" s="55" t="s">
        <v>1001</v>
      </c>
      <c r="P168" s="73">
        <v>1498023</v>
      </c>
    </row>
    <row r="169" spans="1:16">
      <c r="A169" s="55">
        <v>165</v>
      </c>
      <c r="B169" s="55" t="s">
        <v>1308</v>
      </c>
      <c r="C169" s="55">
        <f t="shared" si="0"/>
        <v>0</v>
      </c>
      <c r="D169" s="55" t="s">
        <v>1308</v>
      </c>
      <c r="E169" s="55" t="s">
        <v>1309</v>
      </c>
      <c r="F169" s="55">
        <v>259690279</v>
      </c>
      <c r="G169" s="55">
        <v>999</v>
      </c>
      <c r="K169" s="72" t="s">
        <v>1310</v>
      </c>
      <c r="O169" s="55" t="s">
        <v>1010</v>
      </c>
      <c r="P169" s="73">
        <v>1115065</v>
      </c>
    </row>
    <row r="170" spans="1:16">
      <c r="A170" s="55">
        <v>166</v>
      </c>
      <c r="B170" s="55" t="s">
        <v>1542</v>
      </c>
      <c r="C170" s="55">
        <f t="shared" si="0"/>
        <v>1</v>
      </c>
      <c r="D170" s="55"/>
      <c r="E170" s="55"/>
      <c r="F170" s="55"/>
      <c r="G170" s="55"/>
      <c r="O170" s="55" t="s">
        <v>1001</v>
      </c>
      <c r="P170" s="73">
        <v>441395</v>
      </c>
    </row>
    <row r="171" spans="1:16">
      <c r="A171" s="55">
        <v>167</v>
      </c>
      <c r="B171" s="55" t="s">
        <v>1544</v>
      </c>
      <c r="C171" s="55">
        <f t="shared" si="0"/>
        <v>1</v>
      </c>
      <c r="D171" s="55"/>
      <c r="E171" s="55"/>
      <c r="F171" s="55"/>
      <c r="G171" s="55"/>
      <c r="O171" s="55" t="s">
        <v>1006</v>
      </c>
      <c r="P171" s="73">
        <v>1336423</v>
      </c>
    </row>
    <row r="172" spans="1:16">
      <c r="A172" s="55">
        <v>168</v>
      </c>
      <c r="B172" s="55" t="s">
        <v>1546</v>
      </c>
      <c r="C172" s="55">
        <f t="shared" si="0"/>
        <v>1</v>
      </c>
      <c r="D172" s="55"/>
      <c r="E172" s="55"/>
      <c r="F172" s="55"/>
      <c r="G172" s="55"/>
      <c r="O172" s="55" t="s">
        <v>1032</v>
      </c>
      <c r="P172" s="73">
        <v>1142370</v>
      </c>
    </row>
    <row r="173" spans="1:16">
      <c r="A173" s="55">
        <v>169</v>
      </c>
      <c r="B173" s="55" t="s">
        <v>1549</v>
      </c>
      <c r="C173" s="55">
        <f t="shared" si="0"/>
        <v>1</v>
      </c>
      <c r="D173" s="55"/>
      <c r="E173" s="55"/>
      <c r="F173" s="55"/>
      <c r="G173" s="55"/>
      <c r="O173" s="55" t="s">
        <v>1552</v>
      </c>
      <c r="P173" s="73">
        <v>522762</v>
      </c>
    </row>
    <row r="174" spans="1:16">
      <c r="A174" s="55">
        <v>170</v>
      </c>
      <c r="B174" s="55" t="s">
        <v>1553</v>
      </c>
      <c r="C174" s="55">
        <f t="shared" si="0"/>
        <v>1</v>
      </c>
      <c r="D174" s="55"/>
      <c r="E174" s="55"/>
      <c r="F174" s="55"/>
      <c r="G174" s="55"/>
      <c r="O174" s="55" t="s">
        <v>1001</v>
      </c>
      <c r="P174" s="73">
        <v>1902422</v>
      </c>
    </row>
    <row r="175" spans="1:16">
      <c r="A175" s="55">
        <v>171</v>
      </c>
      <c r="B175" s="55" t="s">
        <v>181</v>
      </c>
      <c r="C175" s="55">
        <f t="shared" si="0"/>
        <v>1</v>
      </c>
      <c r="D175" s="55"/>
      <c r="E175" s="55"/>
      <c r="F175" s="55"/>
      <c r="G175" s="55"/>
      <c r="O175" s="55" t="s">
        <v>1010</v>
      </c>
      <c r="P175" s="73">
        <v>598756</v>
      </c>
    </row>
    <row r="176" spans="1:16">
      <c r="A176" s="55">
        <v>172</v>
      </c>
      <c r="B176" s="55" t="s">
        <v>1222</v>
      </c>
      <c r="C176" s="55">
        <f t="shared" si="0"/>
        <v>0</v>
      </c>
      <c r="D176" s="55" t="s">
        <v>1222</v>
      </c>
      <c r="E176" s="55" t="s">
        <v>1223</v>
      </c>
      <c r="F176" s="55">
        <v>1269919808</v>
      </c>
      <c r="G176" s="55">
        <v>1</v>
      </c>
      <c r="K176" s="72" t="s">
        <v>1224</v>
      </c>
      <c r="O176" s="55" t="s">
        <v>1225</v>
      </c>
      <c r="P176" s="73">
        <v>819296</v>
      </c>
    </row>
    <row r="177" spans="1:16">
      <c r="A177" s="55">
        <v>173</v>
      </c>
      <c r="B177" s="55" t="s">
        <v>1204</v>
      </c>
      <c r="C177" s="55">
        <f t="shared" si="0"/>
        <v>0</v>
      </c>
      <c r="D177" s="55" t="s">
        <v>1205</v>
      </c>
      <c r="E177" s="55" t="s">
        <v>1206</v>
      </c>
      <c r="F177" s="55">
        <v>594657</v>
      </c>
      <c r="G177" s="55" t="s">
        <v>464</v>
      </c>
      <c r="K177" s="72" t="s">
        <v>1207</v>
      </c>
      <c r="O177" s="55" t="s">
        <v>1208</v>
      </c>
      <c r="P177" s="73">
        <v>837218</v>
      </c>
    </row>
    <row r="178" spans="1:16">
      <c r="A178" s="55">
        <v>174</v>
      </c>
      <c r="B178" s="55" t="s">
        <v>1555</v>
      </c>
      <c r="C178" s="55">
        <f t="shared" si="0"/>
        <v>1</v>
      </c>
      <c r="D178" s="55"/>
      <c r="E178" s="55"/>
      <c r="F178" s="55"/>
      <c r="G178" s="55"/>
      <c r="O178" s="55" t="s">
        <v>1026</v>
      </c>
      <c r="P178" s="73">
        <v>990029</v>
      </c>
    </row>
    <row r="179" spans="1:16">
      <c r="A179" s="55">
        <v>175</v>
      </c>
      <c r="B179" s="55" t="s">
        <v>1557</v>
      </c>
      <c r="C179" s="55">
        <f t="shared" si="0"/>
        <v>1</v>
      </c>
      <c r="D179" s="55"/>
      <c r="E179" s="55"/>
      <c r="F179" s="55"/>
      <c r="G179" s="55"/>
      <c r="O179" s="55" t="s">
        <v>1104</v>
      </c>
      <c r="P179" s="73">
        <v>680208</v>
      </c>
    </row>
    <row r="180" spans="1:16">
      <c r="A180" s="55">
        <v>176</v>
      </c>
      <c r="B180" s="55" t="s">
        <v>1560</v>
      </c>
      <c r="C180" s="55">
        <f t="shared" si="0"/>
        <v>1</v>
      </c>
      <c r="D180" s="55"/>
      <c r="E180" s="55"/>
      <c r="F180" s="55"/>
      <c r="G180" s="55"/>
      <c r="O180" s="55" t="s">
        <v>1083</v>
      </c>
      <c r="P180" s="73">
        <v>383926</v>
      </c>
    </row>
    <row r="181" spans="1:16">
      <c r="A181" s="55">
        <v>177</v>
      </c>
      <c r="B181" s="55" t="s">
        <v>1674</v>
      </c>
      <c r="C181" s="55">
        <f t="shared" si="0"/>
        <v>1</v>
      </c>
      <c r="D181" s="55"/>
      <c r="E181" s="55"/>
      <c r="F181" s="55"/>
      <c r="G181" s="55"/>
      <c r="O181" s="55" t="s">
        <v>1246</v>
      </c>
      <c r="P181" s="73">
        <v>2501639</v>
      </c>
    </row>
    <row r="182" spans="1:16">
      <c r="A182" s="55">
        <v>178</v>
      </c>
      <c r="B182" s="55" t="s">
        <v>1566</v>
      </c>
      <c r="C182" s="55">
        <f t="shared" si="0"/>
        <v>1</v>
      </c>
      <c r="D182" s="55"/>
      <c r="E182" s="55"/>
      <c r="F182" s="55"/>
      <c r="G182" s="55"/>
      <c r="O182" s="55" t="s">
        <v>1109</v>
      </c>
      <c r="P182" s="73">
        <v>436111</v>
      </c>
    </row>
    <row r="183" spans="1:16">
      <c r="A183" s="55">
        <v>179</v>
      </c>
      <c r="B183" s="55" t="s">
        <v>1209</v>
      </c>
      <c r="C183" s="55">
        <f t="shared" si="0"/>
        <v>0</v>
      </c>
      <c r="D183" s="55" t="s">
        <v>1210</v>
      </c>
      <c r="E183" s="55" t="s">
        <v>1211</v>
      </c>
      <c r="F183" s="55">
        <v>987577757</v>
      </c>
      <c r="G183" s="55">
        <v>1</v>
      </c>
      <c r="K183" s="72" t="s">
        <v>1212</v>
      </c>
      <c r="O183" s="55" t="s">
        <v>1047</v>
      </c>
      <c r="P183" s="73">
        <v>605210</v>
      </c>
    </row>
    <row r="184" spans="1:16">
      <c r="A184" s="55">
        <v>180</v>
      </c>
      <c r="B184" s="55" t="s">
        <v>68</v>
      </c>
      <c r="C184" s="55">
        <f t="shared" si="0"/>
        <v>1</v>
      </c>
      <c r="D184" s="55"/>
      <c r="E184" s="55"/>
      <c r="F184" s="55"/>
      <c r="G184" s="55"/>
      <c r="O184" s="55" t="s">
        <v>1514</v>
      </c>
      <c r="P184" s="73">
        <v>880486</v>
      </c>
    </row>
    <row r="185" spans="1:16">
      <c r="A185" s="55">
        <v>181</v>
      </c>
      <c r="B185" s="55" t="s">
        <v>1570</v>
      </c>
      <c r="C185" s="55">
        <f t="shared" si="0"/>
        <v>1</v>
      </c>
      <c r="D185" s="55"/>
      <c r="E185" s="55"/>
      <c r="F185" s="55"/>
      <c r="G185" s="55"/>
      <c r="O185" s="55" t="s">
        <v>1110</v>
      </c>
      <c r="P185" s="73">
        <v>1598097</v>
      </c>
    </row>
    <row r="186" spans="1:16">
      <c r="A186" s="55">
        <v>182</v>
      </c>
      <c r="B186" s="55" t="s">
        <v>1572</v>
      </c>
      <c r="C186" s="55">
        <f t="shared" si="0"/>
        <v>1</v>
      </c>
      <c r="D186" s="55"/>
      <c r="E186" s="55"/>
      <c r="F186" s="55"/>
      <c r="G186" s="55"/>
      <c r="O186" s="55" t="s">
        <v>1104</v>
      </c>
      <c r="P186" s="73">
        <v>531378</v>
      </c>
    </row>
    <row r="187" spans="1:16">
      <c r="A187" s="55">
        <v>183</v>
      </c>
      <c r="B187" s="55" t="s">
        <v>1575</v>
      </c>
      <c r="C187" s="55">
        <f t="shared" si="0"/>
        <v>1</v>
      </c>
      <c r="D187" s="55"/>
      <c r="E187" s="55"/>
      <c r="F187" s="55"/>
      <c r="G187" s="55"/>
      <c r="O187" s="55" t="s">
        <v>1093</v>
      </c>
      <c r="P187" s="73">
        <v>709430</v>
      </c>
    </row>
    <row r="188" spans="1:16">
      <c r="A188" s="55">
        <v>184</v>
      </c>
      <c r="B188" s="55" t="s">
        <v>1675</v>
      </c>
      <c r="C188" s="55">
        <f t="shared" si="0"/>
        <v>1</v>
      </c>
      <c r="D188" s="55"/>
      <c r="E188" s="55"/>
      <c r="F188" s="55"/>
      <c r="G188" s="55"/>
      <c r="O188" s="55" t="s">
        <v>1082</v>
      </c>
      <c r="P188" s="73">
        <v>471194</v>
      </c>
    </row>
    <row r="189" spans="1:16">
      <c r="A189" s="55">
        <v>185</v>
      </c>
      <c r="B189" s="55" t="s">
        <v>243</v>
      </c>
      <c r="C189" s="55">
        <f t="shared" si="0"/>
        <v>1</v>
      </c>
      <c r="D189" s="55"/>
      <c r="E189" s="55"/>
      <c r="F189" s="55"/>
      <c r="G189" s="55"/>
      <c r="O189" s="55" t="s">
        <v>1104</v>
      </c>
      <c r="P189" s="73">
        <v>600978</v>
      </c>
    </row>
    <row r="190" spans="1:16">
      <c r="A190" s="55">
        <v>186</v>
      </c>
      <c r="B190" s="55" t="s">
        <v>1676</v>
      </c>
      <c r="C190" s="55">
        <f t="shared" si="0"/>
        <v>1</v>
      </c>
      <c r="D190" s="55"/>
      <c r="E190" s="55"/>
      <c r="F190" s="55"/>
      <c r="G190" s="55"/>
      <c r="O190" s="55" t="s">
        <v>1585</v>
      </c>
      <c r="P190" s="73">
        <v>775128</v>
      </c>
    </row>
    <row r="191" spans="1:16">
      <c r="A191" s="55">
        <v>187</v>
      </c>
      <c r="B191" s="55" t="s">
        <v>1677</v>
      </c>
      <c r="C191" s="55">
        <f t="shared" si="0"/>
        <v>1</v>
      </c>
      <c r="D191" s="55"/>
      <c r="E191" s="55"/>
      <c r="F191" s="55"/>
      <c r="G191" s="55"/>
      <c r="O191" s="55" t="s">
        <v>1589</v>
      </c>
      <c r="P191" s="73">
        <v>385480</v>
      </c>
    </row>
    <row r="192" spans="1:16">
      <c r="A192" s="55">
        <v>188</v>
      </c>
      <c r="B192" s="55" t="s">
        <v>1279</v>
      </c>
      <c r="C192" s="55">
        <f t="shared" si="0"/>
        <v>0</v>
      </c>
      <c r="D192" s="55" t="s">
        <v>1280</v>
      </c>
      <c r="E192" s="55" t="s">
        <v>1281</v>
      </c>
      <c r="F192" s="55">
        <v>334198510</v>
      </c>
      <c r="G192" s="55">
        <v>1</v>
      </c>
      <c r="K192" s="72" t="s">
        <v>1282</v>
      </c>
      <c r="O192" s="55" t="s">
        <v>1283</v>
      </c>
      <c r="P192" s="73">
        <v>3061851</v>
      </c>
    </row>
    <row r="193" spans="1:16">
      <c r="A193" s="55">
        <v>189</v>
      </c>
      <c r="B193" s="55" t="s">
        <v>1590</v>
      </c>
      <c r="C193" s="55">
        <f t="shared" si="0"/>
        <v>1</v>
      </c>
      <c r="D193" s="55"/>
      <c r="E193" s="55"/>
      <c r="F193" s="55"/>
      <c r="G193" s="55"/>
      <c r="O193" s="55" t="s">
        <v>1082</v>
      </c>
      <c r="P193" s="73">
        <v>566970</v>
      </c>
    </row>
    <row r="194" spans="1:16">
      <c r="A194" s="55">
        <v>190</v>
      </c>
      <c r="B194" s="55" t="s">
        <v>1593</v>
      </c>
      <c r="C194" s="55">
        <f t="shared" si="0"/>
        <v>1</v>
      </c>
      <c r="D194" s="55"/>
      <c r="E194" s="55"/>
      <c r="F194" s="55"/>
      <c r="G194" s="55"/>
      <c r="O194" s="55" t="s">
        <v>1099</v>
      </c>
      <c r="P194" s="73">
        <v>623531</v>
      </c>
    </row>
    <row r="195" spans="1:16">
      <c r="A195" s="55">
        <v>191</v>
      </c>
      <c r="B195" s="55" t="s">
        <v>1213</v>
      </c>
      <c r="C195" s="55">
        <f t="shared" si="0"/>
        <v>0</v>
      </c>
      <c r="D195" s="55" t="s">
        <v>1214</v>
      </c>
      <c r="E195" s="55" t="s">
        <v>1215</v>
      </c>
      <c r="F195" s="55">
        <v>2616472977</v>
      </c>
      <c r="G195" s="55">
        <v>1</v>
      </c>
      <c r="K195" s="72" t="s">
        <v>1216</v>
      </c>
      <c r="O195" s="55" t="s">
        <v>1109</v>
      </c>
      <c r="P195" s="73">
        <v>1328649</v>
      </c>
    </row>
    <row r="196" spans="1:16">
      <c r="A196" s="55">
        <v>192</v>
      </c>
      <c r="B196" s="55" t="s">
        <v>1678</v>
      </c>
      <c r="C196" s="55">
        <f t="shared" si="0"/>
        <v>1</v>
      </c>
      <c r="D196" s="55"/>
      <c r="E196" s="55"/>
      <c r="F196" s="55"/>
      <c r="G196" s="55"/>
      <c r="O196" s="55" t="s">
        <v>1059</v>
      </c>
      <c r="P196" s="73">
        <v>799101</v>
      </c>
    </row>
    <row r="197" spans="1:16">
      <c r="A197" s="55">
        <v>193</v>
      </c>
      <c r="B197" s="55" t="s">
        <v>1679</v>
      </c>
      <c r="C197" s="55">
        <f t="shared" si="0"/>
        <v>1</v>
      </c>
      <c r="D197" s="55"/>
      <c r="E197" s="55"/>
      <c r="F197" s="55"/>
      <c r="G197" s="55"/>
      <c r="O197" s="55" t="s">
        <v>1082</v>
      </c>
      <c r="P197" s="73">
        <v>760115</v>
      </c>
    </row>
    <row r="198" spans="1:16">
      <c r="A198" s="55">
        <v>194</v>
      </c>
      <c r="B198" s="55" t="s">
        <v>1601</v>
      </c>
      <c r="C198" s="55">
        <f t="shared" si="0"/>
        <v>1</v>
      </c>
      <c r="D198" s="55"/>
      <c r="E198" s="55"/>
      <c r="F198" s="55"/>
      <c r="G198" s="55"/>
      <c r="O198" s="55" t="s">
        <v>1603</v>
      </c>
      <c r="P198" s="73">
        <v>540704</v>
      </c>
    </row>
    <row r="199" spans="1:16">
      <c r="A199" s="55">
        <v>195</v>
      </c>
      <c r="B199" s="55" t="s">
        <v>1217</v>
      </c>
      <c r="C199" s="55">
        <f t="shared" si="0"/>
        <v>0</v>
      </c>
      <c r="D199" s="55" t="s">
        <v>1218</v>
      </c>
      <c r="E199" s="55" t="s">
        <v>1219</v>
      </c>
      <c r="F199" s="55">
        <v>515352630</v>
      </c>
      <c r="G199" s="55" t="s">
        <v>464</v>
      </c>
      <c r="K199" s="72" t="s">
        <v>1220</v>
      </c>
      <c r="O199" s="55" t="s">
        <v>1221</v>
      </c>
      <c r="P199" s="73">
        <v>676777</v>
      </c>
    </row>
    <row r="200" spans="1:16">
      <c r="A200" s="55">
        <v>196</v>
      </c>
      <c r="B200" s="55" t="s">
        <v>1604</v>
      </c>
      <c r="C200" s="55">
        <f t="shared" si="0"/>
        <v>1</v>
      </c>
      <c r="D200" s="55"/>
      <c r="E200" s="55"/>
      <c r="F200" s="55"/>
      <c r="G200" s="55"/>
      <c r="O200" s="55" t="s">
        <v>1251</v>
      </c>
      <c r="P200" s="73">
        <v>484173</v>
      </c>
    </row>
    <row r="201" spans="1:16">
      <c r="A201" s="55">
        <v>197</v>
      </c>
      <c r="B201" s="55" t="s">
        <v>1606</v>
      </c>
      <c r="C201" s="55">
        <f t="shared" si="0"/>
        <v>1</v>
      </c>
      <c r="D201" s="55"/>
      <c r="E201" s="55"/>
      <c r="F201" s="55"/>
      <c r="G201" s="55"/>
      <c r="O201" s="55" t="s">
        <v>1609</v>
      </c>
      <c r="P201" s="73">
        <v>2292749</v>
      </c>
    </row>
    <row r="202" spans="1:16">
      <c r="A202" s="55">
        <v>198</v>
      </c>
      <c r="B202" s="55" t="s">
        <v>1680</v>
      </c>
      <c r="C202" s="55">
        <f t="shared" si="0"/>
        <v>1</v>
      </c>
      <c r="D202" s="55"/>
      <c r="E202" s="55"/>
      <c r="F202" s="55"/>
      <c r="G202" s="55"/>
      <c r="O202" s="55" t="s">
        <v>1303</v>
      </c>
      <c r="P202" s="73">
        <v>574149</v>
      </c>
    </row>
    <row r="203" spans="1:16">
      <c r="A203" s="55">
        <v>199</v>
      </c>
      <c r="B203" s="55" t="s">
        <v>1613</v>
      </c>
      <c r="C203" s="55">
        <f t="shared" si="0"/>
        <v>1</v>
      </c>
      <c r="D203" s="55"/>
      <c r="E203" s="55"/>
      <c r="F203" s="55"/>
      <c r="G203" s="55"/>
      <c r="O203" s="55" t="s">
        <v>1181</v>
      </c>
      <c r="P203" s="73">
        <v>1181965</v>
      </c>
    </row>
    <row r="204" spans="1:16">
      <c r="A204" s="55">
        <v>200</v>
      </c>
      <c r="B204" s="55" t="s">
        <v>1681</v>
      </c>
      <c r="C204" s="55">
        <f t="shared" si="0"/>
        <v>1</v>
      </c>
      <c r="D204" s="55"/>
      <c r="E204" s="55"/>
      <c r="F204" s="55"/>
      <c r="G204" s="55"/>
      <c r="O204" s="55" t="s">
        <v>1169</v>
      </c>
      <c r="P204" s="73">
        <v>620988</v>
      </c>
    </row>
  </sheetData>
  <autoFilter ref="A1:P204" xr:uid="{00000000-0009-0000-0000-00000C000000}"/>
  <phoneticPr fontId="32" type="noConversion"/>
  <hyperlinks>
    <hyperlink ref="K2" r:id="rId1" xr:uid="{00000000-0004-0000-0C00-000000000000}"/>
    <hyperlink ref="K3" r:id="rId2" xr:uid="{00000000-0004-0000-0C00-000001000000}"/>
    <hyperlink ref="K4" r:id="rId3" xr:uid="{00000000-0004-0000-0C00-000002000000}"/>
    <hyperlink ref="K5" r:id="rId4" xr:uid="{00000000-0004-0000-0C00-000003000000}"/>
    <hyperlink ref="K6" r:id="rId5" xr:uid="{00000000-0004-0000-0C00-000004000000}"/>
    <hyperlink ref="K7" r:id="rId6" xr:uid="{00000000-0004-0000-0C00-000005000000}"/>
    <hyperlink ref="K8" r:id="rId7" xr:uid="{00000000-0004-0000-0C00-000006000000}"/>
    <hyperlink ref="K9" r:id="rId8" xr:uid="{00000000-0004-0000-0C00-000007000000}"/>
    <hyperlink ref="K10" r:id="rId9" xr:uid="{00000000-0004-0000-0C00-000008000000}"/>
    <hyperlink ref="K11" r:id="rId10" xr:uid="{00000000-0004-0000-0C00-000009000000}"/>
    <hyperlink ref="G12" r:id="rId11" xr:uid="{00000000-0004-0000-0C00-00000A000000}"/>
    <hyperlink ref="K15" r:id="rId12" xr:uid="{00000000-0004-0000-0C00-00000B000000}"/>
    <hyperlink ref="K16" r:id="rId13" xr:uid="{00000000-0004-0000-0C00-00000C000000}"/>
    <hyperlink ref="K17" r:id="rId14" xr:uid="{00000000-0004-0000-0C00-00000D000000}"/>
    <hyperlink ref="K18" r:id="rId15" xr:uid="{00000000-0004-0000-0C00-00000E000000}"/>
    <hyperlink ref="K19" r:id="rId16" xr:uid="{00000000-0004-0000-0C00-00000F000000}"/>
    <hyperlink ref="K20" r:id="rId17" xr:uid="{00000000-0004-0000-0C00-000010000000}"/>
    <hyperlink ref="K21" r:id="rId18" xr:uid="{00000000-0004-0000-0C00-000011000000}"/>
    <hyperlink ref="K22" r:id="rId19" xr:uid="{00000000-0004-0000-0C00-000012000000}"/>
    <hyperlink ref="K23" r:id="rId20" xr:uid="{00000000-0004-0000-0C00-000013000000}"/>
    <hyperlink ref="K24" r:id="rId21" xr:uid="{00000000-0004-0000-0C00-000014000000}"/>
    <hyperlink ref="K25" r:id="rId22" xr:uid="{00000000-0004-0000-0C00-000015000000}"/>
    <hyperlink ref="K26" r:id="rId23" xr:uid="{00000000-0004-0000-0C00-000016000000}"/>
    <hyperlink ref="K27" r:id="rId24" xr:uid="{00000000-0004-0000-0C00-000017000000}"/>
    <hyperlink ref="K28" r:id="rId25" xr:uid="{00000000-0004-0000-0C00-000018000000}"/>
    <hyperlink ref="K30" r:id="rId26" xr:uid="{00000000-0004-0000-0C00-000019000000}"/>
    <hyperlink ref="K32" r:id="rId27" xr:uid="{00000000-0004-0000-0C00-00001A000000}"/>
    <hyperlink ref="K33" r:id="rId28" xr:uid="{00000000-0004-0000-0C00-00001B000000}"/>
    <hyperlink ref="K34" r:id="rId29" xr:uid="{00000000-0004-0000-0C00-00001C000000}"/>
    <hyperlink ref="K36" r:id="rId30" xr:uid="{00000000-0004-0000-0C00-00001D000000}"/>
    <hyperlink ref="K37" r:id="rId31" xr:uid="{00000000-0004-0000-0C00-00001E000000}"/>
    <hyperlink ref="K38" r:id="rId32" xr:uid="{00000000-0004-0000-0C00-00001F000000}"/>
    <hyperlink ref="K39" r:id="rId33" xr:uid="{00000000-0004-0000-0C00-000020000000}"/>
    <hyperlink ref="K40" r:id="rId34" xr:uid="{00000000-0004-0000-0C00-000021000000}"/>
    <hyperlink ref="K41" r:id="rId35" xr:uid="{00000000-0004-0000-0C00-000022000000}"/>
    <hyperlink ref="K42" r:id="rId36" xr:uid="{00000000-0004-0000-0C00-000023000000}"/>
    <hyperlink ref="K43" r:id="rId37" xr:uid="{00000000-0004-0000-0C00-000024000000}"/>
    <hyperlink ref="K45" r:id="rId38" xr:uid="{00000000-0004-0000-0C00-000025000000}"/>
    <hyperlink ref="K47" r:id="rId39" xr:uid="{00000000-0004-0000-0C00-000026000000}"/>
    <hyperlink ref="K49" r:id="rId40" xr:uid="{00000000-0004-0000-0C00-000027000000}"/>
    <hyperlink ref="K50" r:id="rId41" xr:uid="{00000000-0004-0000-0C00-000028000000}"/>
    <hyperlink ref="K51" r:id="rId42" xr:uid="{00000000-0004-0000-0C00-000029000000}"/>
    <hyperlink ref="K52" r:id="rId43" xr:uid="{00000000-0004-0000-0C00-00002A000000}"/>
    <hyperlink ref="K54" r:id="rId44" xr:uid="{00000000-0004-0000-0C00-00002B000000}"/>
    <hyperlink ref="K55" r:id="rId45" xr:uid="{00000000-0004-0000-0C00-00002C000000}"/>
    <hyperlink ref="K57" r:id="rId46" xr:uid="{00000000-0004-0000-0C00-00002D000000}"/>
    <hyperlink ref="K60" r:id="rId47" xr:uid="{00000000-0004-0000-0C00-00002E000000}"/>
    <hyperlink ref="K61" r:id="rId48" xr:uid="{00000000-0004-0000-0C00-00002F000000}"/>
    <hyperlink ref="K62" r:id="rId49" xr:uid="{00000000-0004-0000-0C00-000030000000}"/>
    <hyperlink ref="K64" r:id="rId50" xr:uid="{00000000-0004-0000-0C00-000031000000}"/>
    <hyperlink ref="K67" r:id="rId51" xr:uid="{00000000-0004-0000-0C00-000032000000}"/>
    <hyperlink ref="K68" r:id="rId52" xr:uid="{00000000-0004-0000-0C00-000033000000}"/>
    <hyperlink ref="K69" r:id="rId53" xr:uid="{00000000-0004-0000-0C00-000034000000}"/>
    <hyperlink ref="K71" r:id="rId54" xr:uid="{00000000-0004-0000-0C00-000035000000}"/>
    <hyperlink ref="K78" r:id="rId55" xr:uid="{00000000-0004-0000-0C00-000036000000}"/>
    <hyperlink ref="K80" r:id="rId56" xr:uid="{00000000-0004-0000-0C00-000037000000}"/>
    <hyperlink ref="E81" r:id="rId57" xr:uid="{00000000-0004-0000-0C00-000038000000}"/>
    <hyperlink ref="K81" r:id="rId58" xr:uid="{00000000-0004-0000-0C00-000039000000}"/>
    <hyperlink ref="K84" r:id="rId59" xr:uid="{00000000-0004-0000-0C00-00003A000000}"/>
    <hyperlink ref="K91" r:id="rId60" xr:uid="{00000000-0004-0000-0C00-00003B000000}"/>
    <hyperlink ref="K95" r:id="rId61" xr:uid="{00000000-0004-0000-0C00-00003C000000}"/>
    <hyperlink ref="K100" r:id="rId62" xr:uid="{00000000-0004-0000-0C00-00003D000000}"/>
    <hyperlink ref="K101" r:id="rId63" xr:uid="{00000000-0004-0000-0C00-00003E000000}"/>
    <hyperlink ref="K104" r:id="rId64" xr:uid="{00000000-0004-0000-0C00-00003F000000}"/>
    <hyperlink ref="K112" r:id="rId65" xr:uid="{00000000-0004-0000-0C00-000040000000}"/>
    <hyperlink ref="K113" r:id="rId66" xr:uid="{00000000-0004-0000-0C00-000041000000}"/>
    <hyperlink ref="L114" r:id="rId67" xr:uid="{00000000-0004-0000-0C00-000042000000}"/>
    <hyperlink ref="K115" r:id="rId68" xr:uid="{00000000-0004-0000-0C00-000043000000}"/>
    <hyperlink ref="K117" r:id="rId69" xr:uid="{00000000-0004-0000-0C00-000044000000}"/>
    <hyperlink ref="K119" r:id="rId70" xr:uid="{00000000-0004-0000-0C00-000045000000}"/>
    <hyperlink ref="L122" r:id="rId71" xr:uid="{00000000-0004-0000-0C00-000046000000}"/>
    <hyperlink ref="K124" r:id="rId72" xr:uid="{00000000-0004-0000-0C00-000047000000}"/>
    <hyperlink ref="K128" r:id="rId73" xr:uid="{00000000-0004-0000-0C00-000048000000}"/>
    <hyperlink ref="K145" r:id="rId74" xr:uid="{00000000-0004-0000-0C00-000049000000}"/>
    <hyperlink ref="K154" r:id="rId75" xr:uid="{00000000-0004-0000-0C00-00004A000000}"/>
    <hyperlink ref="K167" r:id="rId76" xr:uid="{00000000-0004-0000-0C00-00004B000000}"/>
    <hyperlink ref="K169" r:id="rId77" xr:uid="{00000000-0004-0000-0C00-00004C000000}"/>
    <hyperlink ref="K176" r:id="rId78" xr:uid="{00000000-0004-0000-0C00-00004D000000}"/>
    <hyperlink ref="K177" r:id="rId79" xr:uid="{00000000-0004-0000-0C00-00004E000000}"/>
    <hyperlink ref="K183" r:id="rId80" xr:uid="{00000000-0004-0000-0C00-00004F000000}"/>
    <hyperlink ref="K192" r:id="rId81" xr:uid="{00000000-0004-0000-0C00-000050000000}"/>
    <hyperlink ref="K195" r:id="rId82" xr:uid="{00000000-0004-0000-0C00-000051000000}"/>
    <hyperlink ref="K199" r:id="rId83" xr:uid="{00000000-0004-0000-0C00-000052000000}"/>
  </hyperlinks>
  <pageMargins left="0.7" right="0.7" top="0.75" bottom="0.75" header="0.3" footer="0.3"/>
  <legacyDrawing r:id="rId8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P26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42578125" customWidth="1"/>
    <col min="2" max="2" width="5.7109375" customWidth="1"/>
    <col min="3" max="3" width="4.28515625" customWidth="1"/>
    <col min="4" max="4" width="21.140625" customWidth="1"/>
    <col min="5" max="5" width="40.140625" customWidth="1"/>
    <col min="12" max="12" width="37.42578125" customWidth="1"/>
  </cols>
  <sheetData>
    <row r="1" spans="1:16">
      <c r="A1" s="55" t="s">
        <v>993</v>
      </c>
      <c r="B1" s="55" t="s">
        <v>449</v>
      </c>
      <c r="C1" s="55" t="s">
        <v>3848</v>
      </c>
      <c r="D1" s="55" t="s">
        <v>1</v>
      </c>
      <c r="E1" s="55" t="s">
        <v>450</v>
      </c>
      <c r="F1" s="55" t="s">
        <v>451</v>
      </c>
      <c r="G1" s="55" t="s">
        <v>994</v>
      </c>
      <c r="H1" s="55" t="s">
        <v>452</v>
      </c>
      <c r="I1" s="55" t="s">
        <v>995</v>
      </c>
      <c r="J1" s="55" t="s">
        <v>996</v>
      </c>
      <c r="K1" s="55" t="s">
        <v>997</v>
      </c>
      <c r="L1" s="55" t="s">
        <v>453</v>
      </c>
      <c r="M1" s="55" t="s">
        <v>454</v>
      </c>
      <c r="N1" s="55" t="s">
        <v>455</v>
      </c>
      <c r="O1" s="55" t="s">
        <v>456</v>
      </c>
      <c r="P1" s="55" t="s">
        <v>2</v>
      </c>
    </row>
    <row r="2" spans="1:16">
      <c r="A2" s="75">
        <v>1</v>
      </c>
      <c r="B2" s="75">
        <v>2</v>
      </c>
      <c r="C2" s="55" t="s">
        <v>3849</v>
      </c>
      <c r="D2" s="55" t="s">
        <v>5</v>
      </c>
      <c r="E2" s="55" t="s">
        <v>6</v>
      </c>
      <c r="F2" s="55" t="s">
        <v>460</v>
      </c>
      <c r="G2" s="75">
        <v>45717781</v>
      </c>
      <c r="H2" s="75">
        <v>1</v>
      </c>
      <c r="L2" s="72" t="s">
        <v>461</v>
      </c>
      <c r="P2" s="72" t="s">
        <v>7</v>
      </c>
    </row>
    <row r="3" spans="1:16">
      <c r="A3" s="75">
        <v>2</v>
      </c>
      <c r="C3" s="76"/>
      <c r="D3" s="55" t="s">
        <v>1003</v>
      </c>
      <c r="E3" s="55" t="s">
        <v>1003</v>
      </c>
      <c r="F3" s="55" t="s">
        <v>1004</v>
      </c>
      <c r="G3" s="75">
        <v>1455058965</v>
      </c>
      <c r="H3" s="75">
        <v>1</v>
      </c>
      <c r="L3" s="72" t="s">
        <v>1005</v>
      </c>
      <c r="P3" s="76"/>
    </row>
    <row r="4" spans="1:16">
      <c r="A4" s="75">
        <v>3</v>
      </c>
      <c r="C4" s="76"/>
      <c r="D4" s="55" t="s">
        <v>1007</v>
      </c>
      <c r="E4" s="55" t="s">
        <v>1007</v>
      </c>
      <c r="F4" s="55" t="s">
        <v>1008</v>
      </c>
      <c r="G4" s="75">
        <v>1399123752</v>
      </c>
      <c r="H4" s="55">
        <v>1</v>
      </c>
      <c r="I4" s="75">
        <v>4527</v>
      </c>
      <c r="J4" s="55" t="s">
        <v>3819</v>
      </c>
      <c r="K4" s="75">
        <v>159</v>
      </c>
      <c r="L4" s="72" t="s">
        <v>1009</v>
      </c>
      <c r="P4" s="76"/>
    </row>
    <row r="5" spans="1:16">
      <c r="A5" s="75">
        <v>4</v>
      </c>
      <c r="C5" s="76"/>
      <c r="D5" s="55" t="s">
        <v>1011</v>
      </c>
      <c r="E5" s="55" t="s">
        <v>1011</v>
      </c>
      <c r="F5" s="55" t="s">
        <v>1012</v>
      </c>
      <c r="G5" s="75">
        <v>484667815</v>
      </c>
      <c r="H5" s="55" t="s">
        <v>464</v>
      </c>
      <c r="L5" s="72" t="s">
        <v>1013</v>
      </c>
      <c r="P5" s="76"/>
    </row>
    <row r="6" spans="1:16">
      <c r="A6" s="75">
        <v>5</v>
      </c>
      <c r="B6" s="75">
        <v>123</v>
      </c>
      <c r="C6" s="55" t="s">
        <v>3849</v>
      </c>
      <c r="D6" s="55" t="s">
        <v>274</v>
      </c>
      <c r="E6" s="55" t="s">
        <v>794</v>
      </c>
      <c r="F6" s="55" t="s">
        <v>795</v>
      </c>
      <c r="G6" s="75">
        <v>1701651749</v>
      </c>
      <c r="H6" s="75">
        <v>1</v>
      </c>
      <c r="L6" s="72" t="s">
        <v>796</v>
      </c>
      <c r="P6" s="72" t="s">
        <v>276</v>
      </c>
    </row>
    <row r="7" spans="1:16">
      <c r="A7" s="75">
        <v>6</v>
      </c>
      <c r="B7" s="75">
        <v>62</v>
      </c>
      <c r="C7" s="55" t="s">
        <v>3849</v>
      </c>
      <c r="D7" s="55" t="s">
        <v>139</v>
      </c>
      <c r="E7" s="55" t="s">
        <v>140</v>
      </c>
      <c r="F7" s="55" t="s">
        <v>632</v>
      </c>
      <c r="G7" s="75">
        <v>2214964723</v>
      </c>
      <c r="H7" s="75">
        <v>1</v>
      </c>
      <c r="L7" s="72" t="s">
        <v>633</v>
      </c>
      <c r="P7" s="72" t="s">
        <v>141</v>
      </c>
    </row>
    <row r="8" spans="1:16">
      <c r="A8" s="75">
        <v>7</v>
      </c>
      <c r="B8" s="75">
        <v>161</v>
      </c>
      <c r="C8" s="55" t="s">
        <v>3849</v>
      </c>
      <c r="D8" s="55" t="s">
        <v>359</v>
      </c>
      <c r="E8" s="55" t="s">
        <v>360</v>
      </c>
      <c r="F8" s="55" t="s">
        <v>889</v>
      </c>
      <c r="G8" s="75">
        <v>453456033</v>
      </c>
      <c r="H8" s="55" t="s">
        <v>464</v>
      </c>
      <c r="I8" s="75">
        <v>2021</v>
      </c>
      <c r="J8" s="55" t="s">
        <v>3833</v>
      </c>
      <c r="K8" s="75">
        <v>938</v>
      </c>
      <c r="L8" s="72" t="s">
        <v>890</v>
      </c>
      <c r="P8" s="72" t="s">
        <v>361</v>
      </c>
    </row>
    <row r="9" spans="1:16">
      <c r="A9" s="75">
        <v>8</v>
      </c>
      <c r="D9" s="55" t="s">
        <v>1017</v>
      </c>
      <c r="E9" s="55" t="s">
        <v>1018</v>
      </c>
      <c r="F9" s="55" t="s">
        <v>1019</v>
      </c>
      <c r="G9" s="75">
        <v>4053642540</v>
      </c>
      <c r="H9" s="75">
        <v>1</v>
      </c>
      <c r="L9" s="72" t="s">
        <v>1020</v>
      </c>
      <c r="P9" s="76"/>
    </row>
    <row r="10" spans="1:16">
      <c r="A10" s="75">
        <v>9</v>
      </c>
      <c r="D10" s="55" t="s">
        <v>1021</v>
      </c>
      <c r="E10" s="55" t="s">
        <v>1022</v>
      </c>
      <c r="F10" s="55" t="s">
        <v>1023</v>
      </c>
      <c r="G10" s="75">
        <v>360484090</v>
      </c>
      <c r="H10" s="55" t="s">
        <v>464</v>
      </c>
      <c r="L10" s="72" t="s">
        <v>1024</v>
      </c>
      <c r="P10" s="76"/>
    </row>
    <row r="11" spans="1:16">
      <c r="A11" s="75">
        <v>10</v>
      </c>
      <c r="B11" s="75">
        <v>77</v>
      </c>
      <c r="C11" s="55" t="s">
        <v>3849</v>
      </c>
      <c r="D11" s="55" t="s">
        <v>171</v>
      </c>
      <c r="E11" s="55" t="s">
        <v>171</v>
      </c>
      <c r="F11" s="55" t="s">
        <v>673</v>
      </c>
      <c r="G11" s="75">
        <v>313471712</v>
      </c>
      <c r="H11" s="75">
        <v>1</v>
      </c>
      <c r="I11" s="75">
        <v>3490</v>
      </c>
      <c r="J11" s="55" t="s">
        <v>3821</v>
      </c>
      <c r="K11" s="75">
        <v>1038</v>
      </c>
      <c r="L11" s="72" t="s">
        <v>674</v>
      </c>
      <c r="P11" s="72" t="s">
        <v>172</v>
      </c>
    </row>
    <row r="12" spans="1:16">
      <c r="A12" s="75">
        <v>11</v>
      </c>
      <c r="D12" s="55" t="s">
        <v>3850</v>
      </c>
      <c r="E12" s="55" t="s">
        <v>1028</v>
      </c>
      <c r="F12" s="55" t="s">
        <v>1029</v>
      </c>
      <c r="G12" s="75">
        <v>5556187464</v>
      </c>
      <c r="H12" s="75">
        <v>1</v>
      </c>
      <c r="L12" s="72" t="s">
        <v>1030</v>
      </c>
      <c r="P12" s="76"/>
    </row>
    <row r="13" spans="1:16">
      <c r="A13" s="75">
        <v>12</v>
      </c>
      <c r="B13" s="75">
        <v>7</v>
      </c>
      <c r="C13" s="55" t="s">
        <v>3849</v>
      </c>
      <c r="D13" s="55" t="s">
        <v>17</v>
      </c>
      <c r="E13" s="55" t="s">
        <v>474</v>
      </c>
      <c r="F13" s="55" t="s">
        <v>475</v>
      </c>
      <c r="G13" s="75">
        <v>2122019014</v>
      </c>
      <c r="H13" s="75">
        <v>1</v>
      </c>
      <c r="L13" s="72" t="s">
        <v>476</v>
      </c>
      <c r="P13" s="72" t="s">
        <v>18</v>
      </c>
    </row>
    <row r="14" spans="1:16">
      <c r="A14" s="75">
        <v>13</v>
      </c>
      <c r="B14" s="75">
        <v>56</v>
      </c>
      <c r="C14" s="55" t="s">
        <v>3849</v>
      </c>
      <c r="D14" s="55" t="s">
        <v>97</v>
      </c>
      <c r="E14" s="55" t="s">
        <v>569</v>
      </c>
      <c r="F14" s="55" t="s">
        <v>570</v>
      </c>
      <c r="G14" s="75">
        <v>1959578996</v>
      </c>
      <c r="H14" s="55" t="s">
        <v>464</v>
      </c>
      <c r="I14" s="75">
        <v>1061</v>
      </c>
      <c r="J14" s="55" t="s">
        <v>3825</v>
      </c>
      <c r="K14" s="75">
        <v>2826</v>
      </c>
      <c r="L14" s="72" t="s">
        <v>571</v>
      </c>
      <c r="P14" s="72" t="s">
        <v>127</v>
      </c>
    </row>
    <row r="15" spans="1:16">
      <c r="A15" s="75">
        <v>14</v>
      </c>
      <c r="D15" s="55" t="s">
        <v>1036</v>
      </c>
      <c r="E15" s="55" t="s">
        <v>1036</v>
      </c>
      <c r="F15" s="55" t="s">
        <v>1037</v>
      </c>
      <c r="G15" s="75">
        <v>534488377</v>
      </c>
      <c r="H15" s="55" t="s">
        <v>464</v>
      </c>
      <c r="L15" s="72" t="s">
        <v>1038</v>
      </c>
      <c r="P15" s="76"/>
    </row>
    <row r="16" spans="1:16">
      <c r="A16" s="75">
        <v>15</v>
      </c>
      <c r="B16" s="75">
        <v>54</v>
      </c>
      <c r="C16" s="55" t="s">
        <v>3849</v>
      </c>
      <c r="D16" s="55" t="s">
        <v>123</v>
      </c>
      <c r="E16" s="55" t="s">
        <v>605</v>
      </c>
      <c r="F16" s="55" t="s">
        <v>606</v>
      </c>
      <c r="G16" s="75">
        <v>3417748590</v>
      </c>
      <c r="H16" s="75">
        <v>1</v>
      </c>
      <c r="L16" s="72" t="s">
        <v>607</v>
      </c>
      <c r="P16" s="72" t="s">
        <v>124</v>
      </c>
    </row>
    <row r="17" spans="1:16">
      <c r="A17" s="75">
        <v>15</v>
      </c>
      <c r="B17" s="75">
        <v>54</v>
      </c>
      <c r="C17" s="55" t="s">
        <v>3849</v>
      </c>
      <c r="D17" s="55" t="s">
        <v>123</v>
      </c>
      <c r="E17" s="55" t="s">
        <v>608</v>
      </c>
      <c r="F17" s="55" t="s">
        <v>609</v>
      </c>
      <c r="G17" s="75">
        <v>3656815405</v>
      </c>
      <c r="H17" s="75">
        <v>1</v>
      </c>
      <c r="L17" s="72" t="s">
        <v>610</v>
      </c>
      <c r="P17" s="72" t="s">
        <v>124</v>
      </c>
    </row>
    <row r="18" spans="1:16">
      <c r="A18" s="75">
        <v>15</v>
      </c>
      <c r="B18" s="75">
        <v>54</v>
      </c>
      <c r="C18" s="55" t="s">
        <v>3849</v>
      </c>
      <c r="D18" s="55" t="s">
        <v>123</v>
      </c>
      <c r="E18" s="55" t="s">
        <v>611</v>
      </c>
      <c r="F18" s="55" t="s">
        <v>612</v>
      </c>
      <c r="G18" s="75">
        <v>53675526308</v>
      </c>
      <c r="H18" s="75">
        <v>1</v>
      </c>
      <c r="L18" s="72" t="s">
        <v>613</v>
      </c>
      <c r="P18" s="72" t="s">
        <v>124</v>
      </c>
    </row>
    <row r="19" spans="1:16">
      <c r="A19" s="75">
        <v>16</v>
      </c>
      <c r="C19" s="76"/>
      <c r="D19" s="55" t="s">
        <v>1041</v>
      </c>
      <c r="E19" s="55" t="s">
        <v>1042</v>
      </c>
      <c r="F19" s="55" t="s">
        <v>1043</v>
      </c>
      <c r="G19" s="75">
        <v>5703523434</v>
      </c>
      <c r="H19" s="55" t="s">
        <v>464</v>
      </c>
      <c r="I19" s="75">
        <v>1756</v>
      </c>
      <c r="J19" s="55" t="s">
        <v>3840</v>
      </c>
      <c r="K19" s="75">
        <v>1481</v>
      </c>
      <c r="L19" s="72" t="s">
        <v>1044</v>
      </c>
      <c r="P19" s="76"/>
    </row>
    <row r="20" spans="1:16">
      <c r="A20" s="75">
        <v>17</v>
      </c>
      <c r="B20" s="75">
        <v>199</v>
      </c>
      <c r="C20" s="55" t="s">
        <v>3849</v>
      </c>
      <c r="D20" s="55" t="s">
        <v>444</v>
      </c>
      <c r="E20" s="55" t="s">
        <v>987</v>
      </c>
      <c r="F20" s="55" t="s">
        <v>988</v>
      </c>
      <c r="G20" s="75">
        <v>47642521277</v>
      </c>
      <c r="H20" s="75">
        <v>1</v>
      </c>
      <c r="L20" s="72" t="s">
        <v>989</v>
      </c>
      <c r="P20" s="72" t="s">
        <v>446</v>
      </c>
    </row>
    <row r="21" spans="1:16">
      <c r="A21" s="75">
        <v>18</v>
      </c>
      <c r="B21" s="75">
        <v>63</v>
      </c>
      <c r="C21" s="55" t="s">
        <v>3849</v>
      </c>
      <c r="D21" s="55" t="s">
        <v>142</v>
      </c>
      <c r="E21" s="55" t="s">
        <v>634</v>
      </c>
      <c r="F21" s="55" t="s">
        <v>635</v>
      </c>
      <c r="G21" s="75">
        <v>254432523</v>
      </c>
      <c r="H21" s="55" t="s">
        <v>464</v>
      </c>
      <c r="I21" s="75">
        <v>989</v>
      </c>
      <c r="J21" s="55" t="s">
        <v>3820</v>
      </c>
      <c r="K21" s="75">
        <v>962</v>
      </c>
      <c r="L21" s="72" t="s">
        <v>636</v>
      </c>
      <c r="P21" s="72" t="s">
        <v>144</v>
      </c>
    </row>
    <row r="22" spans="1:16">
      <c r="A22" s="75">
        <v>19</v>
      </c>
      <c r="C22" s="76"/>
      <c r="D22" s="55" t="s">
        <v>1643</v>
      </c>
      <c r="E22" s="55" t="s">
        <v>1049</v>
      </c>
      <c r="F22" s="55" t="s">
        <v>1050</v>
      </c>
      <c r="G22" s="75">
        <v>2620202</v>
      </c>
      <c r="H22" s="75">
        <v>1</v>
      </c>
      <c r="I22" s="75">
        <v>3268</v>
      </c>
      <c r="J22" s="55" t="s">
        <v>3842</v>
      </c>
      <c r="K22" s="75">
        <v>477</v>
      </c>
      <c r="L22" s="72" t="s">
        <v>1051</v>
      </c>
      <c r="P22" s="76"/>
    </row>
    <row r="23" spans="1:16">
      <c r="A23" s="75">
        <v>20</v>
      </c>
      <c r="B23" s="75">
        <v>1</v>
      </c>
      <c r="C23" s="55" t="s">
        <v>3849</v>
      </c>
      <c r="D23" s="55" t="s">
        <v>3</v>
      </c>
      <c r="E23" s="55" t="s">
        <v>457</v>
      </c>
      <c r="F23" s="55" t="s">
        <v>458</v>
      </c>
      <c r="G23" s="75">
        <v>3791242285</v>
      </c>
      <c r="H23" s="55">
        <v>1</v>
      </c>
      <c r="J23" s="76"/>
      <c r="L23" s="72" t="s">
        <v>459</v>
      </c>
      <c r="P23" s="72" t="s">
        <v>4</v>
      </c>
    </row>
    <row r="24" spans="1:16">
      <c r="A24" s="75">
        <v>21</v>
      </c>
      <c r="C24" s="76"/>
      <c r="D24" s="55" t="s">
        <v>1056</v>
      </c>
      <c r="E24" s="55" t="s">
        <v>1056</v>
      </c>
      <c r="F24" s="72" t="s">
        <v>1057</v>
      </c>
      <c r="G24" s="75">
        <v>851583</v>
      </c>
      <c r="H24" s="55" t="s">
        <v>464</v>
      </c>
      <c r="I24" s="75">
        <v>2951</v>
      </c>
      <c r="J24" s="55" t="s">
        <v>3839</v>
      </c>
      <c r="K24" s="75">
        <v>991</v>
      </c>
      <c r="L24" s="72" t="s">
        <v>1058</v>
      </c>
      <c r="P24" s="76"/>
    </row>
    <row r="25" spans="1:16">
      <c r="A25" s="75">
        <v>22</v>
      </c>
      <c r="B25" s="75">
        <v>36</v>
      </c>
      <c r="C25" s="55" t="s">
        <v>3849</v>
      </c>
      <c r="D25" s="55" t="s">
        <v>84</v>
      </c>
      <c r="E25" s="55" t="s">
        <v>556</v>
      </c>
      <c r="F25" s="55" t="s">
        <v>557</v>
      </c>
      <c r="G25" s="75">
        <v>262292089</v>
      </c>
      <c r="H25" s="55" t="s">
        <v>464</v>
      </c>
      <c r="I25" s="75">
        <v>5210</v>
      </c>
      <c r="J25" s="55" t="s">
        <v>3827</v>
      </c>
      <c r="K25" s="75">
        <v>2400</v>
      </c>
      <c r="L25" s="72" t="s">
        <v>558</v>
      </c>
      <c r="P25" s="72" t="s">
        <v>85</v>
      </c>
    </row>
    <row r="26" spans="1:16">
      <c r="A26" s="75">
        <v>23</v>
      </c>
      <c r="B26" s="75">
        <v>81</v>
      </c>
      <c r="C26" s="55" t="s">
        <v>3849</v>
      </c>
      <c r="D26" s="55" t="s">
        <v>179</v>
      </c>
      <c r="E26" s="55" t="s">
        <v>1062</v>
      </c>
      <c r="F26" s="55" t="s">
        <v>683</v>
      </c>
      <c r="G26" s="75">
        <v>6505088311</v>
      </c>
      <c r="H26" s="75">
        <v>1</v>
      </c>
      <c r="L26" s="72" t="s">
        <v>1063</v>
      </c>
      <c r="P26" s="72" t="s">
        <v>180</v>
      </c>
    </row>
    <row r="27" spans="1:16">
      <c r="A27" s="75">
        <v>24</v>
      </c>
      <c r="C27" s="76"/>
      <c r="D27" s="55" t="s">
        <v>1644</v>
      </c>
      <c r="E27" s="55" t="s">
        <v>1065</v>
      </c>
      <c r="F27" s="55" t="s">
        <v>1066</v>
      </c>
      <c r="G27" s="75">
        <v>3025123501</v>
      </c>
      <c r="H27" s="55" t="s">
        <v>464</v>
      </c>
      <c r="I27" s="75">
        <v>2068</v>
      </c>
      <c r="J27" s="55" t="s">
        <v>3840</v>
      </c>
      <c r="K27" s="75">
        <v>674</v>
      </c>
      <c r="L27" s="72" t="s">
        <v>1067</v>
      </c>
      <c r="P27" s="76"/>
    </row>
    <row r="28" spans="1:16">
      <c r="A28" s="75">
        <v>25</v>
      </c>
      <c r="B28" s="75">
        <v>104</v>
      </c>
      <c r="C28" s="55" t="s">
        <v>3849</v>
      </c>
      <c r="D28" s="55" t="s">
        <v>228</v>
      </c>
      <c r="E28" s="55" t="s">
        <v>747</v>
      </c>
      <c r="F28" s="55" t="s">
        <v>748</v>
      </c>
      <c r="G28" s="75">
        <v>6666970922</v>
      </c>
      <c r="H28" s="55">
        <v>1</v>
      </c>
      <c r="J28" s="76"/>
      <c r="L28" s="72" t="s">
        <v>749</v>
      </c>
      <c r="P28" s="72" t="s">
        <v>229</v>
      </c>
    </row>
    <row r="29" spans="1:16">
      <c r="A29" s="75">
        <v>26</v>
      </c>
      <c r="B29" s="75">
        <v>187</v>
      </c>
      <c r="C29" s="55" t="s">
        <v>3849</v>
      </c>
      <c r="D29" s="55" t="s">
        <v>415</v>
      </c>
      <c r="E29" s="55" t="s">
        <v>416</v>
      </c>
      <c r="F29" s="55" t="s">
        <v>956</v>
      </c>
      <c r="G29" s="75">
        <v>22597217534</v>
      </c>
      <c r="H29" s="75">
        <v>1</v>
      </c>
      <c r="L29" s="72" t="s">
        <v>957</v>
      </c>
      <c r="P29" s="72" t="s">
        <v>417</v>
      </c>
    </row>
    <row r="30" spans="1:16">
      <c r="A30" s="75">
        <v>27</v>
      </c>
      <c r="B30" s="75">
        <v>3</v>
      </c>
      <c r="C30" s="55" t="s">
        <v>3849</v>
      </c>
      <c r="D30" s="55" t="s">
        <v>8</v>
      </c>
      <c r="E30" s="55" t="s">
        <v>462</v>
      </c>
      <c r="F30" s="55" t="s">
        <v>463</v>
      </c>
      <c r="G30" s="75">
        <v>2113732341</v>
      </c>
      <c r="H30" s="55" t="s">
        <v>464</v>
      </c>
      <c r="I30" s="75">
        <v>4181</v>
      </c>
      <c r="J30" s="55" t="s">
        <v>3847</v>
      </c>
      <c r="K30" s="75">
        <v>700</v>
      </c>
      <c r="L30" s="72" t="s">
        <v>465</v>
      </c>
      <c r="P30" s="72" t="s">
        <v>9</v>
      </c>
    </row>
    <row r="31" spans="1:16">
      <c r="A31" s="75">
        <v>28</v>
      </c>
      <c r="C31" s="76"/>
      <c r="D31" s="55" t="s">
        <v>1073</v>
      </c>
      <c r="E31" s="55" t="s">
        <v>1073</v>
      </c>
      <c r="F31" s="55" t="s">
        <v>1074</v>
      </c>
      <c r="G31" s="75">
        <v>2059966</v>
      </c>
      <c r="H31" s="55" t="s">
        <v>464</v>
      </c>
      <c r="I31" s="75">
        <v>3584</v>
      </c>
      <c r="J31" s="55" t="s">
        <v>3851</v>
      </c>
      <c r="K31" s="75">
        <v>931</v>
      </c>
      <c r="L31" s="72" t="s">
        <v>1075</v>
      </c>
      <c r="P31" s="76"/>
    </row>
    <row r="32" spans="1:16">
      <c r="A32" s="75">
        <v>29</v>
      </c>
      <c r="C32" s="76"/>
      <c r="D32" s="55" t="s">
        <v>1648</v>
      </c>
      <c r="E32" s="55" t="s">
        <v>1078</v>
      </c>
      <c r="F32" s="55" t="s">
        <v>1079</v>
      </c>
      <c r="G32" s="75">
        <v>5694299090</v>
      </c>
      <c r="H32" s="55">
        <v>1</v>
      </c>
      <c r="I32" s="75">
        <v>579</v>
      </c>
      <c r="J32" s="55" t="s">
        <v>3843</v>
      </c>
      <c r="K32" s="75">
        <v>262</v>
      </c>
      <c r="L32" s="72" t="s">
        <v>1080</v>
      </c>
      <c r="P32" s="76"/>
    </row>
    <row r="33" spans="1:16">
      <c r="A33" s="75">
        <v>30</v>
      </c>
      <c r="B33" s="75">
        <v>83</v>
      </c>
      <c r="C33" s="55" t="s">
        <v>3849</v>
      </c>
      <c r="D33" s="55" t="s">
        <v>183</v>
      </c>
      <c r="E33" s="55" t="s">
        <v>687</v>
      </c>
      <c r="F33" s="55" t="s">
        <v>688</v>
      </c>
      <c r="G33" s="75">
        <v>328949039</v>
      </c>
      <c r="H33" s="55" t="s">
        <v>464</v>
      </c>
      <c r="I33" s="75">
        <v>1636</v>
      </c>
      <c r="J33" s="55" t="s">
        <v>3830</v>
      </c>
      <c r="K33" s="75">
        <v>1266</v>
      </c>
      <c r="L33" s="72" t="s">
        <v>689</v>
      </c>
      <c r="P33" s="72" t="s">
        <v>184</v>
      </c>
    </row>
    <row r="34" spans="1:16">
      <c r="A34" s="75">
        <v>31</v>
      </c>
      <c r="B34" s="75">
        <v>177</v>
      </c>
      <c r="C34" s="55" t="s">
        <v>3849</v>
      </c>
      <c r="D34" s="55" t="s">
        <v>394</v>
      </c>
      <c r="E34" s="55" t="s">
        <v>394</v>
      </c>
      <c r="F34" s="55" t="s">
        <v>930</v>
      </c>
      <c r="G34" s="75">
        <v>22917989</v>
      </c>
      <c r="H34" s="55" t="s">
        <v>464</v>
      </c>
      <c r="I34" s="75">
        <v>3128</v>
      </c>
      <c r="J34" s="55" t="s">
        <v>3829</v>
      </c>
      <c r="K34" s="75">
        <v>1251</v>
      </c>
      <c r="L34" s="72" t="s">
        <v>931</v>
      </c>
      <c r="P34" s="72" t="s">
        <v>395</v>
      </c>
    </row>
    <row r="35" spans="1:16">
      <c r="A35" s="75">
        <v>32</v>
      </c>
      <c r="C35" s="76"/>
      <c r="D35" s="55" t="s">
        <v>1084</v>
      </c>
      <c r="E35" s="55" t="s">
        <v>1085</v>
      </c>
      <c r="F35" s="55" t="s">
        <v>1086</v>
      </c>
      <c r="G35" s="75">
        <v>30136496472</v>
      </c>
      <c r="H35" s="55" t="s">
        <v>464</v>
      </c>
      <c r="I35" s="75">
        <v>1898</v>
      </c>
      <c r="J35" s="55" t="s">
        <v>3823</v>
      </c>
      <c r="K35" s="75">
        <v>621</v>
      </c>
      <c r="L35" s="72" t="s">
        <v>1087</v>
      </c>
      <c r="P35" s="76"/>
    </row>
    <row r="36" spans="1:16">
      <c r="A36" s="75">
        <v>33</v>
      </c>
      <c r="D36" s="55" t="s">
        <v>1089</v>
      </c>
      <c r="E36" s="55" t="s">
        <v>1090</v>
      </c>
      <c r="F36" s="55" t="s">
        <v>1091</v>
      </c>
      <c r="G36" s="75">
        <v>506333587</v>
      </c>
      <c r="H36" s="75">
        <v>1</v>
      </c>
      <c r="I36" s="75">
        <v>1521</v>
      </c>
      <c r="J36" s="55" t="s">
        <v>3852</v>
      </c>
      <c r="K36" s="75">
        <v>558</v>
      </c>
      <c r="L36" s="72" t="s">
        <v>1092</v>
      </c>
      <c r="P36" s="76"/>
    </row>
    <row r="37" spans="1:16">
      <c r="A37" s="75">
        <v>34</v>
      </c>
      <c r="B37" s="75">
        <v>88</v>
      </c>
      <c r="C37" s="55" t="s">
        <v>3849</v>
      </c>
      <c r="D37" s="55" t="s">
        <v>193</v>
      </c>
      <c r="E37" s="55" t="s">
        <v>704</v>
      </c>
      <c r="F37" s="55" t="s">
        <v>705</v>
      </c>
      <c r="G37" s="75">
        <v>371630480</v>
      </c>
      <c r="H37" s="55" t="s">
        <v>464</v>
      </c>
      <c r="I37" s="75">
        <v>8174</v>
      </c>
      <c r="J37" s="55" t="s">
        <v>3845</v>
      </c>
      <c r="K37" s="75">
        <v>2246</v>
      </c>
      <c r="L37" s="72" t="s">
        <v>706</v>
      </c>
      <c r="P37" s="72" t="s">
        <v>194</v>
      </c>
    </row>
    <row r="38" spans="1:16">
      <c r="A38" s="75">
        <v>35</v>
      </c>
      <c r="C38" s="76"/>
      <c r="D38" s="55" t="s">
        <v>1638</v>
      </c>
      <c r="E38" s="55" t="s">
        <v>1096</v>
      </c>
      <c r="F38" s="55" t="s">
        <v>1097</v>
      </c>
      <c r="G38" s="75">
        <v>3638274950</v>
      </c>
      <c r="H38" s="55" t="s">
        <v>464</v>
      </c>
      <c r="I38" s="75">
        <v>546</v>
      </c>
      <c r="J38" s="55" t="s">
        <v>3837</v>
      </c>
      <c r="K38" s="75">
        <v>300</v>
      </c>
      <c r="L38" s="72" t="s">
        <v>1098</v>
      </c>
      <c r="P38" s="76"/>
    </row>
    <row r="39" spans="1:16">
      <c r="A39" s="75">
        <v>36</v>
      </c>
      <c r="C39" s="76"/>
      <c r="D39" s="55" t="s">
        <v>1101</v>
      </c>
      <c r="E39" s="55" t="s">
        <v>1101</v>
      </c>
      <c r="F39" s="55" t="s">
        <v>1102</v>
      </c>
      <c r="G39" s="75">
        <v>1673522323</v>
      </c>
      <c r="H39" s="55" t="s">
        <v>464</v>
      </c>
      <c r="I39" s="75">
        <v>1359</v>
      </c>
      <c r="J39" s="55" t="s">
        <v>3841</v>
      </c>
      <c r="K39" s="75">
        <v>765</v>
      </c>
      <c r="L39" s="72" t="s">
        <v>1103</v>
      </c>
      <c r="P39" s="76"/>
    </row>
    <row r="40" spans="1:16">
      <c r="A40" s="75">
        <v>37</v>
      </c>
      <c r="D40" s="55" t="s">
        <v>1105</v>
      </c>
      <c r="E40" s="55" t="s">
        <v>1106</v>
      </c>
      <c r="F40" s="55" t="s">
        <v>1107</v>
      </c>
      <c r="G40" s="75">
        <v>1795150072</v>
      </c>
      <c r="H40" s="55" t="s">
        <v>464</v>
      </c>
      <c r="I40" s="75">
        <v>1955</v>
      </c>
      <c r="J40" s="55" t="s">
        <v>3838</v>
      </c>
      <c r="K40" s="75">
        <v>1570</v>
      </c>
      <c r="L40" s="72" t="s">
        <v>1108</v>
      </c>
      <c r="P40" s="76"/>
    </row>
    <row r="41" spans="1:16">
      <c r="A41" s="75">
        <v>38</v>
      </c>
      <c r="B41" s="75">
        <v>4</v>
      </c>
      <c r="C41" s="55" t="s">
        <v>3849</v>
      </c>
      <c r="D41" s="55" t="s">
        <v>10</v>
      </c>
      <c r="E41" s="55" t="s">
        <v>10</v>
      </c>
      <c r="F41" s="55" t="s">
        <v>466</v>
      </c>
      <c r="G41" s="75">
        <v>8047388429</v>
      </c>
      <c r="H41" s="55">
        <v>1</v>
      </c>
      <c r="J41" s="76"/>
      <c r="L41" s="72" t="s">
        <v>467</v>
      </c>
      <c r="P41" s="72" t="s">
        <v>11</v>
      </c>
    </row>
    <row r="42" spans="1:16">
      <c r="A42" s="75">
        <v>39</v>
      </c>
      <c r="D42" s="55" t="s">
        <v>1111</v>
      </c>
      <c r="E42" s="55" t="s">
        <v>1111</v>
      </c>
      <c r="F42" s="55" t="s">
        <v>1112</v>
      </c>
      <c r="G42" s="75">
        <v>1422088439</v>
      </c>
      <c r="H42" s="75">
        <v>1</v>
      </c>
      <c r="I42" s="75">
        <v>920</v>
      </c>
      <c r="J42" s="55" t="s">
        <v>3835</v>
      </c>
      <c r="K42" s="75">
        <v>207</v>
      </c>
      <c r="L42" s="72" t="s">
        <v>1113</v>
      </c>
      <c r="P42" s="76"/>
    </row>
    <row r="43" spans="1:16">
      <c r="A43" s="75">
        <v>40</v>
      </c>
      <c r="B43" s="75">
        <v>186</v>
      </c>
      <c r="C43" s="55" t="s">
        <v>3849</v>
      </c>
      <c r="D43" s="55" t="s">
        <v>412</v>
      </c>
      <c r="E43" s="55" t="s">
        <v>413</v>
      </c>
      <c r="F43" s="55" t="s">
        <v>954</v>
      </c>
      <c r="G43" s="75">
        <v>1387337609</v>
      </c>
      <c r="H43" s="55">
        <v>1</v>
      </c>
      <c r="I43" s="75">
        <v>1231</v>
      </c>
      <c r="J43" s="55" t="s">
        <v>3828</v>
      </c>
      <c r="K43" s="75">
        <v>2</v>
      </c>
      <c r="L43" s="72" t="s">
        <v>955</v>
      </c>
      <c r="P43" s="72" t="s">
        <v>414</v>
      </c>
    </row>
    <row r="44" spans="1:16">
      <c r="A44" s="75">
        <v>41</v>
      </c>
      <c r="C44" s="76"/>
      <c r="D44" s="55" t="s">
        <v>1115</v>
      </c>
      <c r="E44" s="55" t="s">
        <v>1116</v>
      </c>
      <c r="F44" s="55" t="s">
        <v>1117</v>
      </c>
      <c r="G44" s="75">
        <v>588016383</v>
      </c>
      <c r="H44" s="75">
        <v>1</v>
      </c>
      <c r="I44" s="75">
        <v>2543</v>
      </c>
      <c r="J44" s="55" t="s">
        <v>3844</v>
      </c>
      <c r="K44" s="75">
        <v>116</v>
      </c>
      <c r="L44" s="72" t="s">
        <v>1118</v>
      </c>
      <c r="P44" s="76"/>
    </row>
    <row r="45" spans="1:16">
      <c r="A45" s="75">
        <v>42</v>
      </c>
      <c r="C45" s="76"/>
      <c r="D45" s="55" t="s">
        <v>1119</v>
      </c>
      <c r="E45" s="55" t="s">
        <v>1120</v>
      </c>
      <c r="F45" s="55" t="s">
        <v>1121</v>
      </c>
      <c r="G45" s="75">
        <v>3179636262</v>
      </c>
      <c r="H45" s="75">
        <v>1</v>
      </c>
      <c r="I45" s="75">
        <v>2365</v>
      </c>
      <c r="J45" s="55" t="s">
        <v>3834</v>
      </c>
      <c r="K45" s="75">
        <v>15</v>
      </c>
      <c r="L45" s="72" t="s">
        <v>1122</v>
      </c>
      <c r="P45" s="76"/>
    </row>
    <row r="46" spans="1:16">
      <c r="A46" s="75">
        <v>43</v>
      </c>
      <c r="B46" s="75">
        <v>30</v>
      </c>
      <c r="C46" s="55" t="s">
        <v>3849</v>
      </c>
      <c r="D46" s="55" t="s">
        <v>70</v>
      </c>
      <c r="E46" s="55" t="s">
        <v>70</v>
      </c>
      <c r="F46" s="55" t="s">
        <v>540</v>
      </c>
      <c r="G46" s="75">
        <v>6231869789</v>
      </c>
      <c r="H46" s="75">
        <v>1</v>
      </c>
      <c r="L46" s="72" t="s">
        <v>541</v>
      </c>
      <c r="P46" s="72" t="s">
        <v>71</v>
      </c>
    </row>
    <row r="47" spans="1:16">
      <c r="A47" s="75">
        <v>44</v>
      </c>
      <c r="B47" s="75">
        <v>91</v>
      </c>
      <c r="C47" s="55" t="s">
        <v>3849</v>
      </c>
      <c r="D47" s="55" t="s">
        <v>199</v>
      </c>
      <c r="E47" s="55" t="s">
        <v>713</v>
      </c>
      <c r="F47" s="55" t="s">
        <v>714</v>
      </c>
      <c r="G47" s="75">
        <v>192726292</v>
      </c>
      <c r="H47" s="75">
        <v>1</v>
      </c>
      <c r="L47" s="72" t="s">
        <v>715</v>
      </c>
      <c r="P47" s="72" t="s">
        <v>200</v>
      </c>
    </row>
    <row r="48" spans="1:16">
      <c r="A48" s="75">
        <v>45</v>
      </c>
      <c r="C48" s="76"/>
      <c r="D48" s="55" t="s">
        <v>1125</v>
      </c>
      <c r="E48" s="55" t="s">
        <v>1126</v>
      </c>
      <c r="F48" s="55" t="s">
        <v>1127</v>
      </c>
      <c r="G48" s="75">
        <v>328078093</v>
      </c>
      <c r="I48" s="75">
        <v>1841</v>
      </c>
      <c r="J48" s="55" t="s">
        <v>3822</v>
      </c>
      <c r="K48" s="75">
        <v>4009</v>
      </c>
      <c r="L48" s="72" t="s">
        <v>1128</v>
      </c>
      <c r="P48" s="76"/>
    </row>
    <row r="49" spans="1:16">
      <c r="A49" s="75">
        <v>46</v>
      </c>
      <c r="D49" s="55" t="s">
        <v>1129</v>
      </c>
      <c r="E49" s="55" t="s">
        <v>1130</v>
      </c>
      <c r="F49" s="55" t="s">
        <v>1131</v>
      </c>
      <c r="G49" s="75">
        <v>270217123</v>
      </c>
      <c r="L49" s="72" t="s">
        <v>1132</v>
      </c>
      <c r="P49" s="76"/>
    </row>
    <row r="50" spans="1:16">
      <c r="A50" s="75">
        <v>47</v>
      </c>
      <c r="B50" s="75">
        <v>21</v>
      </c>
      <c r="C50" s="55" t="s">
        <v>3849</v>
      </c>
      <c r="D50" s="55" t="s">
        <v>47</v>
      </c>
      <c r="E50" s="55" t="s">
        <v>48</v>
      </c>
      <c r="F50" s="55" t="s">
        <v>513</v>
      </c>
      <c r="G50" s="75">
        <v>4017891221</v>
      </c>
      <c r="H50" s="55">
        <v>1</v>
      </c>
      <c r="J50" s="76"/>
      <c r="L50" s="72" t="s">
        <v>514</v>
      </c>
      <c r="P50" s="72" t="s">
        <v>49</v>
      </c>
    </row>
    <row r="51" spans="1:16">
      <c r="A51" s="75">
        <v>48</v>
      </c>
      <c r="D51" s="55" t="s">
        <v>1134</v>
      </c>
      <c r="E51" s="55" t="s">
        <v>1134</v>
      </c>
      <c r="F51" s="55" t="s">
        <v>1135</v>
      </c>
      <c r="G51" s="75">
        <v>1962736611</v>
      </c>
      <c r="L51" s="72" t="s">
        <v>1136</v>
      </c>
      <c r="P51" s="76"/>
    </row>
    <row r="52" spans="1:16">
      <c r="A52" s="75">
        <v>49</v>
      </c>
      <c r="D52" s="55" t="s">
        <v>1138</v>
      </c>
      <c r="E52" s="55" t="s">
        <v>1139</v>
      </c>
      <c r="F52" s="55" t="s">
        <v>1140</v>
      </c>
      <c r="G52" s="75">
        <v>10724137476</v>
      </c>
      <c r="L52" s="72" t="s">
        <v>1141</v>
      </c>
      <c r="P52" s="76"/>
    </row>
    <row r="53" spans="1:16">
      <c r="A53" s="75">
        <v>50</v>
      </c>
      <c r="D53" s="55" t="s">
        <v>1143</v>
      </c>
      <c r="E53" s="55" t="s">
        <v>1143</v>
      </c>
      <c r="F53" s="55" t="s">
        <v>1144</v>
      </c>
      <c r="G53" s="75">
        <v>485234984</v>
      </c>
      <c r="L53" s="72" t="s">
        <v>1145</v>
      </c>
      <c r="P53" s="76"/>
    </row>
    <row r="54" spans="1:16">
      <c r="A54" s="75">
        <v>51</v>
      </c>
      <c r="D54" s="55" t="s">
        <v>1147</v>
      </c>
      <c r="E54" s="55" t="s">
        <v>1148</v>
      </c>
      <c r="F54" s="55" t="s">
        <v>1149</v>
      </c>
      <c r="G54" s="75">
        <v>1612217393</v>
      </c>
      <c r="L54" s="72" t="s">
        <v>1150</v>
      </c>
      <c r="P54" s="76"/>
    </row>
    <row r="55" spans="1:16">
      <c r="A55" s="75">
        <v>52</v>
      </c>
      <c r="C55" s="76"/>
      <c r="D55" s="55" t="s">
        <v>1630</v>
      </c>
      <c r="E55" s="55" t="s">
        <v>1152</v>
      </c>
      <c r="F55" s="55" t="s">
        <v>1153</v>
      </c>
      <c r="G55" s="75">
        <v>2036845994</v>
      </c>
      <c r="H55" s="76"/>
      <c r="J55" s="76"/>
      <c r="L55" s="72" t="s">
        <v>1154</v>
      </c>
      <c r="P55" s="76"/>
    </row>
    <row r="56" spans="1:16">
      <c r="A56" s="75">
        <v>53</v>
      </c>
      <c r="C56" s="76"/>
      <c r="D56" s="55" t="s">
        <v>1156</v>
      </c>
      <c r="E56" s="55" t="s">
        <v>1156</v>
      </c>
      <c r="F56" s="55" t="s">
        <v>1157</v>
      </c>
      <c r="G56" s="75">
        <v>32527641</v>
      </c>
      <c r="L56" s="72" t="s">
        <v>1158</v>
      </c>
      <c r="P56" s="76"/>
    </row>
    <row r="57" spans="1:16">
      <c r="A57" s="75">
        <v>54</v>
      </c>
      <c r="B57" s="75">
        <v>48</v>
      </c>
      <c r="C57" s="55" t="s">
        <v>3849</v>
      </c>
      <c r="D57" s="55" t="s">
        <v>111</v>
      </c>
      <c r="E57" s="55" t="s">
        <v>588</v>
      </c>
      <c r="F57" s="55" t="s">
        <v>589</v>
      </c>
      <c r="G57" s="75">
        <v>1981431196</v>
      </c>
      <c r="H57" s="55" t="s">
        <v>464</v>
      </c>
      <c r="I57" s="75">
        <v>1172</v>
      </c>
      <c r="J57" s="55" t="s">
        <v>3824</v>
      </c>
      <c r="K57" s="75">
        <v>921</v>
      </c>
      <c r="L57" s="72" t="s">
        <v>590</v>
      </c>
      <c r="P57" s="72" t="s">
        <v>112</v>
      </c>
    </row>
    <row r="58" spans="1:16">
      <c r="A58" s="75">
        <v>55</v>
      </c>
      <c r="B58" s="75">
        <v>122</v>
      </c>
      <c r="C58" s="55" t="s">
        <v>3849</v>
      </c>
      <c r="D58" s="55" t="s">
        <v>271</v>
      </c>
      <c r="E58" s="55" t="s">
        <v>272</v>
      </c>
      <c r="F58" s="55" t="s">
        <v>789</v>
      </c>
      <c r="G58" s="75">
        <v>2214961036</v>
      </c>
      <c r="H58" s="75">
        <v>1</v>
      </c>
      <c r="L58" s="72" t="s">
        <v>790</v>
      </c>
      <c r="P58" s="72" t="s">
        <v>273</v>
      </c>
    </row>
    <row r="59" spans="1:16">
      <c r="A59" s="75">
        <v>55</v>
      </c>
      <c r="B59" s="75">
        <v>122</v>
      </c>
      <c r="C59" s="55" t="s">
        <v>3849</v>
      </c>
      <c r="D59" s="55" t="s">
        <v>271</v>
      </c>
      <c r="E59" s="55" t="s">
        <v>791</v>
      </c>
      <c r="F59" s="55" t="s">
        <v>792</v>
      </c>
      <c r="G59" s="75">
        <v>6183789581</v>
      </c>
      <c r="H59" s="75">
        <v>1</v>
      </c>
      <c r="L59" s="72" t="s">
        <v>793</v>
      </c>
      <c r="P59" s="72" t="s">
        <v>273</v>
      </c>
    </row>
    <row r="60" spans="1:16">
      <c r="A60" s="75">
        <v>56</v>
      </c>
      <c r="D60" s="55" t="s">
        <v>1639</v>
      </c>
      <c r="E60" s="55" t="s">
        <v>1162</v>
      </c>
      <c r="F60" s="55" t="s">
        <v>1163</v>
      </c>
      <c r="G60" s="75">
        <v>3882104752</v>
      </c>
      <c r="L60" s="72" t="s">
        <v>1164</v>
      </c>
      <c r="P60" s="76"/>
    </row>
    <row r="61" spans="1:16">
      <c r="A61" s="75">
        <v>57</v>
      </c>
      <c r="B61" s="75">
        <v>71</v>
      </c>
      <c r="C61" s="55" t="s">
        <v>3849</v>
      </c>
      <c r="D61" s="55" t="s">
        <v>159</v>
      </c>
      <c r="E61" s="55" t="s">
        <v>159</v>
      </c>
      <c r="F61" s="55" t="s">
        <v>657</v>
      </c>
      <c r="G61" s="75">
        <v>323227199</v>
      </c>
      <c r="H61" s="75">
        <v>1</v>
      </c>
      <c r="L61" s="72" t="s">
        <v>658</v>
      </c>
      <c r="P61" s="72" t="s">
        <v>160</v>
      </c>
    </row>
    <row r="62" spans="1:16">
      <c r="A62" s="75">
        <v>58</v>
      </c>
      <c r="C62" s="76"/>
      <c r="D62" s="55" t="s">
        <v>1165</v>
      </c>
      <c r="E62" s="55" t="s">
        <v>1166</v>
      </c>
      <c r="F62" s="55" t="s">
        <v>1167</v>
      </c>
      <c r="G62" s="75">
        <v>2945747715</v>
      </c>
      <c r="L62" s="72" t="s">
        <v>1168</v>
      </c>
      <c r="P62" s="76"/>
    </row>
    <row r="63" spans="1:16">
      <c r="A63" s="75">
        <v>59</v>
      </c>
      <c r="D63" s="55" t="s">
        <v>3853</v>
      </c>
      <c r="E63" s="55" t="s">
        <v>1171</v>
      </c>
      <c r="F63" s="55" t="s">
        <v>1172</v>
      </c>
      <c r="G63" s="75">
        <v>564962343</v>
      </c>
      <c r="L63" s="72" t="s">
        <v>1173</v>
      </c>
      <c r="P63" s="76"/>
    </row>
    <row r="64" spans="1:16">
      <c r="A64" s="75">
        <v>60</v>
      </c>
      <c r="D64" s="55" t="s">
        <v>1174</v>
      </c>
      <c r="E64" s="55" t="s">
        <v>1174</v>
      </c>
      <c r="F64" s="55" t="s">
        <v>1175</v>
      </c>
      <c r="G64" s="75">
        <v>1247496433</v>
      </c>
      <c r="L64" s="72" t="s">
        <v>1176</v>
      </c>
      <c r="P64" s="76"/>
    </row>
    <row r="65" spans="1:16">
      <c r="A65" s="75">
        <v>61</v>
      </c>
      <c r="B65" s="75">
        <v>72</v>
      </c>
      <c r="C65" s="55" t="s">
        <v>3849</v>
      </c>
      <c r="D65" s="55" t="s">
        <v>161</v>
      </c>
      <c r="E65" s="55" t="s">
        <v>659</v>
      </c>
      <c r="F65" s="55" t="s">
        <v>161</v>
      </c>
      <c r="G65" s="75">
        <v>144080454</v>
      </c>
      <c r="H65" s="55">
        <v>1</v>
      </c>
      <c r="J65" s="76"/>
      <c r="L65" s="72" t="s">
        <v>660</v>
      </c>
      <c r="P65" s="72" t="s">
        <v>162</v>
      </c>
    </row>
    <row r="66" spans="1:16">
      <c r="A66" s="75">
        <v>62</v>
      </c>
      <c r="C66" s="76"/>
      <c r="D66" s="55" t="s">
        <v>1178</v>
      </c>
      <c r="E66" s="55" t="s">
        <v>1178</v>
      </c>
      <c r="F66" s="55" t="s">
        <v>1179</v>
      </c>
      <c r="G66" s="75">
        <v>2319795781</v>
      </c>
      <c r="H66" s="76"/>
      <c r="J66" s="76"/>
      <c r="L66" s="72" t="s">
        <v>1180</v>
      </c>
      <c r="P66" s="76"/>
    </row>
    <row r="67" spans="1:16">
      <c r="A67" s="75">
        <v>63</v>
      </c>
      <c r="D67" s="55" t="s">
        <v>1182</v>
      </c>
      <c r="E67" s="55" t="s">
        <v>1183</v>
      </c>
      <c r="F67" s="55" t="s">
        <v>1184</v>
      </c>
      <c r="G67" s="75">
        <v>6023506533</v>
      </c>
      <c r="L67" s="72" t="s">
        <v>1185</v>
      </c>
      <c r="P67" s="76"/>
    </row>
    <row r="68" spans="1:16">
      <c r="A68" s="75">
        <v>64</v>
      </c>
      <c r="B68" s="75">
        <v>80</v>
      </c>
      <c r="C68" s="55" t="s">
        <v>3849</v>
      </c>
      <c r="D68" s="55" t="s">
        <v>177</v>
      </c>
      <c r="E68" s="55" t="s">
        <v>679</v>
      </c>
      <c r="F68" s="55" t="s">
        <v>680</v>
      </c>
      <c r="G68" s="75">
        <v>8743462644</v>
      </c>
      <c r="H68" s="55" t="s">
        <v>464</v>
      </c>
      <c r="I68" s="75">
        <v>1517</v>
      </c>
      <c r="J68" s="55" t="s">
        <v>3826</v>
      </c>
      <c r="K68" s="75">
        <v>744</v>
      </c>
      <c r="L68" s="72" t="s">
        <v>681</v>
      </c>
      <c r="P68" s="72" t="s">
        <v>178</v>
      </c>
    </row>
    <row r="69" spans="1:16">
      <c r="A69" s="75">
        <v>65</v>
      </c>
      <c r="D69" s="55" t="s">
        <v>1187</v>
      </c>
      <c r="E69" s="55" t="s">
        <v>1187</v>
      </c>
      <c r="F69" s="55" t="s">
        <v>1188</v>
      </c>
      <c r="G69" s="75">
        <v>331734673</v>
      </c>
      <c r="L69" s="72" t="s">
        <v>1189</v>
      </c>
      <c r="P69" s="76"/>
    </row>
    <row r="70" spans="1:16">
      <c r="A70" s="75">
        <v>66</v>
      </c>
      <c r="D70" s="55" t="s">
        <v>1190</v>
      </c>
      <c r="E70" s="55" t="s">
        <v>1191</v>
      </c>
      <c r="F70" s="55" t="s">
        <v>1192</v>
      </c>
      <c r="G70" s="75">
        <v>2926479106</v>
      </c>
      <c r="L70" s="72" t="s">
        <v>1193</v>
      </c>
      <c r="P70" s="76"/>
    </row>
    <row r="71" spans="1:16">
      <c r="A71" s="75">
        <v>67</v>
      </c>
      <c r="D71" s="55" t="s">
        <v>1195</v>
      </c>
      <c r="E71" s="55" t="s">
        <v>1195</v>
      </c>
      <c r="F71" s="55" t="s">
        <v>1196</v>
      </c>
      <c r="G71" s="75">
        <v>333041115</v>
      </c>
      <c r="L71" s="72" t="s">
        <v>1197</v>
      </c>
      <c r="P71" s="76"/>
    </row>
    <row r="72" spans="1:16">
      <c r="A72" s="75">
        <v>68</v>
      </c>
      <c r="D72" s="55" t="s">
        <v>1199</v>
      </c>
      <c r="E72" s="55" t="s">
        <v>1200</v>
      </c>
      <c r="F72" s="55" t="s">
        <v>1201</v>
      </c>
      <c r="G72" s="75">
        <v>396335627</v>
      </c>
      <c r="L72" s="72" t="s">
        <v>1202</v>
      </c>
      <c r="P72" s="76"/>
    </row>
    <row r="73" spans="1:16">
      <c r="A73" s="75">
        <v>69</v>
      </c>
      <c r="D73" s="55" t="s">
        <v>1204</v>
      </c>
      <c r="E73" s="55" t="s">
        <v>1205</v>
      </c>
      <c r="F73" s="55" t="s">
        <v>1206</v>
      </c>
      <c r="G73" s="75">
        <v>594657</v>
      </c>
      <c r="L73" s="72" t="s">
        <v>1207</v>
      </c>
      <c r="P73" s="76"/>
    </row>
    <row r="74" spans="1:16">
      <c r="A74" s="75">
        <v>70</v>
      </c>
      <c r="C74" s="76"/>
      <c r="D74" s="55" t="s">
        <v>1209</v>
      </c>
      <c r="E74" s="55" t="s">
        <v>1210</v>
      </c>
      <c r="F74" s="55" t="s">
        <v>1211</v>
      </c>
      <c r="G74" s="75">
        <v>987577757</v>
      </c>
      <c r="L74" s="72" t="s">
        <v>1212</v>
      </c>
      <c r="P74" s="76"/>
    </row>
    <row r="75" spans="1:16">
      <c r="A75" s="75">
        <v>71</v>
      </c>
      <c r="C75" s="76"/>
      <c r="D75" s="55" t="s">
        <v>1213</v>
      </c>
      <c r="E75" s="55" t="s">
        <v>1214</v>
      </c>
      <c r="F75" s="55" t="s">
        <v>1215</v>
      </c>
      <c r="G75" s="75">
        <v>2616472977</v>
      </c>
      <c r="L75" s="72" t="s">
        <v>1216</v>
      </c>
      <c r="P75" s="76"/>
    </row>
    <row r="76" spans="1:16">
      <c r="A76" s="75">
        <v>72</v>
      </c>
      <c r="D76" s="55" t="s">
        <v>1217</v>
      </c>
      <c r="E76" s="55" t="s">
        <v>1218</v>
      </c>
      <c r="F76" s="55" t="s">
        <v>1219</v>
      </c>
      <c r="G76" s="75">
        <v>515352630</v>
      </c>
      <c r="L76" s="72" t="s">
        <v>1220</v>
      </c>
      <c r="P76" s="76"/>
    </row>
    <row r="77" spans="1:16">
      <c r="A77" s="75">
        <v>73</v>
      </c>
      <c r="D77" s="55" t="s">
        <v>1222</v>
      </c>
      <c r="E77" s="55" t="s">
        <v>1222</v>
      </c>
      <c r="F77" s="55" t="s">
        <v>1223</v>
      </c>
      <c r="G77" s="75">
        <v>1269919808</v>
      </c>
      <c r="L77" s="72" t="s">
        <v>1224</v>
      </c>
      <c r="P77" s="76"/>
    </row>
    <row r="78" spans="1:16">
      <c r="A78" s="75">
        <v>74</v>
      </c>
      <c r="C78" s="76"/>
      <c r="D78" s="55" t="s">
        <v>1226</v>
      </c>
      <c r="E78" s="55" t="s">
        <v>1226</v>
      </c>
      <c r="F78" s="55" t="s">
        <v>1227</v>
      </c>
      <c r="G78" s="75">
        <v>5422332449</v>
      </c>
      <c r="H78" s="76"/>
      <c r="J78" s="76"/>
      <c r="L78" s="72" t="s">
        <v>1228</v>
      </c>
      <c r="P78" s="76"/>
    </row>
    <row r="79" spans="1:16">
      <c r="A79" s="75">
        <v>75</v>
      </c>
      <c r="C79" s="76"/>
      <c r="D79" s="55" t="s">
        <v>1723</v>
      </c>
      <c r="E79" s="55" t="s">
        <v>1230</v>
      </c>
      <c r="F79" s="55" t="s">
        <v>1231</v>
      </c>
      <c r="G79" s="75">
        <v>563340443</v>
      </c>
      <c r="J79" s="76"/>
      <c r="L79" s="72" t="s">
        <v>1232</v>
      </c>
      <c r="P79" s="76"/>
    </row>
    <row r="80" spans="1:16">
      <c r="A80" s="75">
        <v>76</v>
      </c>
      <c r="C80" s="76"/>
      <c r="D80" s="55" t="s">
        <v>1234</v>
      </c>
      <c r="E80" s="55" t="s">
        <v>1234</v>
      </c>
      <c r="F80" s="55" t="s">
        <v>1235</v>
      </c>
      <c r="G80" s="75">
        <v>310596431</v>
      </c>
      <c r="J80" s="76"/>
      <c r="L80" s="72" t="s">
        <v>1236</v>
      </c>
      <c r="P80" s="76"/>
    </row>
    <row r="81" spans="1:16">
      <c r="A81" s="75">
        <v>77</v>
      </c>
      <c r="B81" s="75">
        <v>39</v>
      </c>
      <c r="C81" s="55" t="s">
        <v>3849</v>
      </c>
      <c r="D81" s="55" t="s">
        <v>91</v>
      </c>
      <c r="E81" s="55" t="s">
        <v>92</v>
      </c>
      <c r="F81" s="55" t="s">
        <v>564</v>
      </c>
      <c r="G81" s="75">
        <v>264560267</v>
      </c>
      <c r="H81" s="55" t="s">
        <v>464</v>
      </c>
      <c r="I81" s="75">
        <v>1728</v>
      </c>
      <c r="J81" s="55" t="s">
        <v>3832</v>
      </c>
      <c r="K81" s="75">
        <v>769</v>
      </c>
      <c r="L81" s="72" t="s">
        <v>565</v>
      </c>
      <c r="P81" s="72" t="s">
        <v>93</v>
      </c>
    </row>
    <row r="82" spans="1:16">
      <c r="A82" s="75">
        <v>78</v>
      </c>
      <c r="B82" s="75">
        <v>151</v>
      </c>
      <c r="C82" s="55" t="s">
        <v>3849</v>
      </c>
      <c r="D82" s="55" t="s">
        <v>335</v>
      </c>
      <c r="E82" s="55" t="s">
        <v>335</v>
      </c>
      <c r="F82" s="55" t="s">
        <v>866</v>
      </c>
      <c r="G82" s="75">
        <v>1972535324</v>
      </c>
      <c r="H82" s="75">
        <v>1</v>
      </c>
      <c r="I82" s="75">
        <v>1327</v>
      </c>
      <c r="J82" s="55" t="s">
        <v>3846</v>
      </c>
      <c r="K82" s="75">
        <v>141</v>
      </c>
      <c r="L82" s="72" t="s">
        <v>867</v>
      </c>
      <c r="P82" s="72" t="s">
        <v>336</v>
      </c>
    </row>
    <row r="83" spans="1:16">
      <c r="A83" s="75">
        <v>79</v>
      </c>
      <c r="B83" s="75">
        <v>6</v>
      </c>
      <c r="C83" s="55" t="s">
        <v>3849</v>
      </c>
      <c r="D83" s="55" t="s">
        <v>14</v>
      </c>
      <c r="E83" s="55" t="s">
        <v>471</v>
      </c>
      <c r="F83" s="55" t="s">
        <v>472</v>
      </c>
      <c r="G83" s="75">
        <v>7011513421</v>
      </c>
      <c r="H83" s="55">
        <v>1</v>
      </c>
      <c r="J83" s="76"/>
      <c r="L83" s="72" t="s">
        <v>473</v>
      </c>
      <c r="P83" s="72" t="s">
        <v>16</v>
      </c>
    </row>
    <row r="84" spans="1:16">
      <c r="A84" s="75">
        <v>80</v>
      </c>
      <c r="C84" s="76"/>
      <c r="D84" s="55" t="s">
        <v>1240</v>
      </c>
      <c r="E84" s="55" t="s">
        <v>1240</v>
      </c>
      <c r="F84" s="55" t="s">
        <v>1241</v>
      </c>
      <c r="G84" s="75">
        <v>8320554996</v>
      </c>
      <c r="H84" s="76"/>
      <c r="J84" s="76"/>
      <c r="L84" s="72" t="s">
        <v>1242</v>
      </c>
      <c r="P84" s="76"/>
    </row>
    <row r="85" spans="1:16">
      <c r="A85" s="75">
        <v>81</v>
      </c>
      <c r="B85" s="75">
        <v>182</v>
      </c>
      <c r="C85" s="55" t="s">
        <v>3849</v>
      </c>
      <c r="D85" s="55" t="s">
        <v>404</v>
      </c>
      <c r="E85" s="55" t="s">
        <v>942</v>
      </c>
      <c r="F85" s="55" t="s">
        <v>943</v>
      </c>
      <c r="G85" s="75">
        <v>255612709</v>
      </c>
      <c r="H85" s="75">
        <v>1</v>
      </c>
      <c r="L85" s="72" t="s">
        <v>944</v>
      </c>
      <c r="P85" s="72" t="s">
        <v>405</v>
      </c>
    </row>
    <row r="86" spans="1:16">
      <c r="A86" s="75">
        <v>82</v>
      </c>
      <c r="B86" s="75">
        <v>190</v>
      </c>
      <c r="C86" s="55" t="s">
        <v>3849</v>
      </c>
      <c r="D86" s="55" t="s">
        <v>423</v>
      </c>
      <c r="E86" s="55" t="s">
        <v>964</v>
      </c>
      <c r="F86" s="55" t="s">
        <v>965</v>
      </c>
      <c r="G86" s="75">
        <v>646090220</v>
      </c>
      <c r="H86" s="55">
        <v>1</v>
      </c>
      <c r="J86" s="76"/>
      <c r="L86" s="72" t="s">
        <v>966</v>
      </c>
      <c r="P86" s="72" t="s">
        <v>424</v>
      </c>
    </row>
    <row r="87" spans="1:16">
      <c r="A87" s="75">
        <v>83</v>
      </c>
      <c r="B87" s="75">
        <v>26</v>
      </c>
      <c r="C87" s="55" t="s">
        <v>3849</v>
      </c>
      <c r="D87" s="55" t="s">
        <v>60</v>
      </c>
      <c r="E87" s="55" t="s">
        <v>61</v>
      </c>
      <c r="F87" s="55" t="s">
        <v>529</v>
      </c>
      <c r="G87" s="75">
        <v>143625</v>
      </c>
      <c r="H87" s="55" t="s">
        <v>464</v>
      </c>
      <c r="I87" s="75">
        <v>980</v>
      </c>
      <c r="J87" s="55" t="s">
        <v>3854</v>
      </c>
      <c r="K87" s="75">
        <v>720</v>
      </c>
      <c r="L87" s="72" t="s">
        <v>530</v>
      </c>
      <c r="P87" s="72" t="s">
        <v>62</v>
      </c>
    </row>
    <row r="88" spans="1:16">
      <c r="A88" s="75">
        <v>84</v>
      </c>
      <c r="D88" s="55" t="s">
        <v>1672</v>
      </c>
      <c r="E88" s="55" t="s">
        <v>1248</v>
      </c>
      <c r="F88" s="55" t="s">
        <v>1249</v>
      </c>
      <c r="G88" s="75">
        <v>6994695601</v>
      </c>
      <c r="L88" s="72" t="s">
        <v>1250</v>
      </c>
      <c r="P88" s="76"/>
    </row>
    <row r="89" spans="1:16">
      <c r="A89" s="75">
        <v>85</v>
      </c>
      <c r="D89" s="55" t="s">
        <v>1252</v>
      </c>
      <c r="E89" s="55" t="s">
        <v>1253</v>
      </c>
      <c r="F89" s="55" t="s">
        <v>1254</v>
      </c>
      <c r="G89" s="75">
        <v>212901855</v>
      </c>
      <c r="L89" s="72" t="s">
        <v>1255</v>
      </c>
      <c r="P89" s="76"/>
    </row>
    <row r="90" spans="1:16">
      <c r="A90" s="75">
        <v>86</v>
      </c>
      <c r="B90" s="75">
        <v>120</v>
      </c>
      <c r="C90" s="55" t="s">
        <v>3849</v>
      </c>
      <c r="D90" s="55" t="s">
        <v>266</v>
      </c>
      <c r="E90" s="55" t="s">
        <v>784</v>
      </c>
      <c r="F90" s="55" t="s">
        <v>785</v>
      </c>
      <c r="G90" s="75">
        <v>589042879</v>
      </c>
      <c r="H90" s="55" t="s">
        <v>464</v>
      </c>
      <c r="I90" s="75">
        <v>1332</v>
      </c>
      <c r="J90" s="55" t="s">
        <v>3831</v>
      </c>
      <c r="K90" s="75">
        <v>693</v>
      </c>
      <c r="L90" s="72" t="s">
        <v>786</v>
      </c>
      <c r="P90" s="72" t="s">
        <v>268</v>
      </c>
    </row>
    <row r="91" spans="1:16">
      <c r="A91" s="75">
        <v>87</v>
      </c>
      <c r="D91" s="55" t="s">
        <v>1257</v>
      </c>
      <c r="E91" s="55" t="s">
        <v>1258</v>
      </c>
      <c r="F91" s="55" t="s">
        <v>1259</v>
      </c>
      <c r="G91" s="75">
        <v>39431801958</v>
      </c>
      <c r="L91" s="72" t="s">
        <v>1260</v>
      </c>
      <c r="P91" s="76"/>
    </row>
    <row r="92" spans="1:16">
      <c r="A92" s="75">
        <v>88</v>
      </c>
      <c r="C92" s="76"/>
      <c r="D92" s="55" t="s">
        <v>1262</v>
      </c>
      <c r="E92" s="55" t="s">
        <v>1262</v>
      </c>
      <c r="F92" s="55" t="s">
        <v>1263</v>
      </c>
      <c r="G92" s="75">
        <v>2373420238</v>
      </c>
      <c r="H92" s="76"/>
      <c r="J92" s="76"/>
      <c r="L92" s="72" t="s">
        <v>1264</v>
      </c>
      <c r="P92" s="76"/>
    </row>
    <row r="93" spans="1:16">
      <c r="A93" s="75">
        <v>89</v>
      </c>
      <c r="D93" s="55" t="s">
        <v>1265</v>
      </c>
      <c r="E93" s="55" t="s">
        <v>1266</v>
      </c>
      <c r="F93" s="55" t="s">
        <v>1267</v>
      </c>
      <c r="G93" s="75">
        <v>13854284478</v>
      </c>
      <c r="L93" s="72" t="s">
        <v>1268</v>
      </c>
      <c r="P93" s="76"/>
    </row>
    <row r="94" spans="1:16">
      <c r="A94" s="75">
        <v>90</v>
      </c>
      <c r="C94" s="76"/>
      <c r="D94" s="55" t="s">
        <v>1661</v>
      </c>
      <c r="E94" s="55" t="s">
        <v>1271</v>
      </c>
      <c r="F94" s="55" t="s">
        <v>1272</v>
      </c>
      <c r="G94" s="75">
        <v>330953157</v>
      </c>
      <c r="L94" s="72" t="s">
        <v>1273</v>
      </c>
      <c r="P94" s="76"/>
    </row>
    <row r="95" spans="1:16">
      <c r="A95" s="75">
        <v>91</v>
      </c>
      <c r="C95" s="76"/>
      <c r="D95" s="55" t="s">
        <v>1275</v>
      </c>
      <c r="E95" s="55" t="s">
        <v>1276</v>
      </c>
      <c r="F95" s="55" t="s">
        <v>1277</v>
      </c>
      <c r="G95" s="75">
        <v>4029942073</v>
      </c>
      <c r="L95" s="72" t="s">
        <v>1278</v>
      </c>
      <c r="P95" s="76"/>
    </row>
    <row r="96" spans="1:16">
      <c r="A96" s="75">
        <v>92</v>
      </c>
      <c r="D96" s="55" t="s">
        <v>1279</v>
      </c>
      <c r="E96" s="55" t="s">
        <v>1280</v>
      </c>
      <c r="F96" s="55" t="s">
        <v>1281</v>
      </c>
      <c r="G96" s="75">
        <v>334198510</v>
      </c>
      <c r="L96" s="72" t="s">
        <v>1282</v>
      </c>
      <c r="P96" s="76"/>
    </row>
    <row r="97" spans="1:16">
      <c r="A97" s="75">
        <v>93</v>
      </c>
      <c r="B97" s="75">
        <v>27</v>
      </c>
      <c r="C97" s="55" t="s">
        <v>3849</v>
      </c>
      <c r="D97" s="55" t="s">
        <v>63</v>
      </c>
      <c r="E97" s="55" t="s">
        <v>1285</v>
      </c>
      <c r="F97" s="55" t="s">
        <v>532</v>
      </c>
      <c r="G97" s="75">
        <v>18346291</v>
      </c>
      <c r="L97" s="72" t="s">
        <v>533</v>
      </c>
      <c r="P97" s="72" t="s">
        <v>64</v>
      </c>
    </row>
    <row r="98" spans="1:16">
      <c r="A98" s="75">
        <v>94</v>
      </c>
      <c r="D98" s="55" t="s">
        <v>3855</v>
      </c>
      <c r="E98" s="55" t="s">
        <v>1288</v>
      </c>
      <c r="F98" s="55" t="s">
        <v>1289</v>
      </c>
      <c r="G98" s="75">
        <v>336804104</v>
      </c>
      <c r="L98" s="72" t="s">
        <v>1290</v>
      </c>
      <c r="P98" s="76"/>
    </row>
    <row r="99" spans="1:16">
      <c r="A99" s="75">
        <v>95</v>
      </c>
      <c r="D99" s="55" t="s">
        <v>3856</v>
      </c>
      <c r="E99" s="55" t="s">
        <v>1292</v>
      </c>
      <c r="F99" s="55" t="s">
        <v>1293</v>
      </c>
      <c r="G99" s="75">
        <v>356292460</v>
      </c>
      <c r="L99" s="72" t="s">
        <v>1294</v>
      </c>
      <c r="P99" s="76"/>
    </row>
    <row r="100" spans="1:16">
      <c r="A100" s="75">
        <v>96</v>
      </c>
      <c r="D100" s="55" t="s">
        <v>1295</v>
      </c>
      <c r="E100" s="55" t="s">
        <v>1296</v>
      </c>
      <c r="F100" s="55" t="s">
        <v>1297</v>
      </c>
      <c r="G100" s="75">
        <v>255423608</v>
      </c>
      <c r="L100" s="72" t="s">
        <v>1298</v>
      </c>
      <c r="P100" s="76"/>
    </row>
    <row r="101" spans="1:16">
      <c r="A101" s="75">
        <v>97</v>
      </c>
      <c r="D101" s="55" t="s">
        <v>1299</v>
      </c>
      <c r="E101" s="55" t="s">
        <v>1300</v>
      </c>
      <c r="F101" s="55" t="s">
        <v>1301</v>
      </c>
      <c r="G101" s="75">
        <v>1918317716</v>
      </c>
      <c r="L101" s="72" t="s">
        <v>1302</v>
      </c>
      <c r="P101" s="76"/>
    </row>
    <row r="102" spans="1:16">
      <c r="A102" s="75">
        <v>98</v>
      </c>
      <c r="D102" s="55" t="s">
        <v>1304</v>
      </c>
      <c r="E102" s="55" t="s">
        <v>1305</v>
      </c>
      <c r="F102" s="55" t="s">
        <v>1306</v>
      </c>
      <c r="G102" s="75">
        <v>1106091356</v>
      </c>
      <c r="L102" s="72" t="s">
        <v>1307</v>
      </c>
      <c r="P102" s="76"/>
    </row>
    <row r="103" spans="1:16">
      <c r="A103" s="75">
        <v>99</v>
      </c>
      <c r="D103" s="55" t="s">
        <v>1308</v>
      </c>
      <c r="E103" s="55" t="s">
        <v>1308</v>
      </c>
      <c r="F103" s="55" t="s">
        <v>1309</v>
      </c>
      <c r="G103" s="75">
        <v>259690279</v>
      </c>
      <c r="L103" s="72" t="s">
        <v>1310</v>
      </c>
      <c r="P103" s="76"/>
    </row>
    <row r="104" spans="1:16">
      <c r="A104" s="75">
        <v>100</v>
      </c>
      <c r="D104" s="55" t="s">
        <v>1635</v>
      </c>
      <c r="E104" s="55" t="s">
        <v>1312</v>
      </c>
      <c r="F104" s="55" t="s">
        <v>1313</v>
      </c>
      <c r="G104" s="75">
        <v>330362747</v>
      </c>
      <c r="L104" s="72" t="s">
        <v>1314</v>
      </c>
      <c r="P104" s="76"/>
    </row>
    <row r="105" spans="1:16">
      <c r="B105" s="75">
        <v>5</v>
      </c>
      <c r="D105" s="55" t="s">
        <v>12</v>
      </c>
      <c r="E105" s="55" t="s">
        <v>468</v>
      </c>
      <c r="F105" s="55" t="s">
        <v>469</v>
      </c>
      <c r="H105" s="75">
        <v>1</v>
      </c>
      <c r="L105" s="72" t="s">
        <v>470</v>
      </c>
      <c r="P105" s="72" t="s">
        <v>13</v>
      </c>
    </row>
    <row r="106" spans="1:16">
      <c r="B106" s="75">
        <v>8</v>
      </c>
      <c r="D106" s="55" t="s">
        <v>19</v>
      </c>
      <c r="E106" s="55" t="s">
        <v>477</v>
      </c>
      <c r="F106" s="55" t="s">
        <v>478</v>
      </c>
      <c r="H106" s="75">
        <v>1</v>
      </c>
      <c r="L106" s="72" t="s">
        <v>479</v>
      </c>
      <c r="P106" s="72" t="s">
        <v>20</v>
      </c>
    </row>
    <row r="107" spans="1:16">
      <c r="B107" s="75">
        <v>9</v>
      </c>
      <c r="C107" s="76"/>
      <c r="D107" s="55" t="s">
        <v>21</v>
      </c>
      <c r="E107" s="55" t="s">
        <v>21</v>
      </c>
      <c r="F107" s="55" t="s">
        <v>480</v>
      </c>
      <c r="H107" s="75">
        <v>999</v>
      </c>
      <c r="L107" s="72" t="s">
        <v>481</v>
      </c>
      <c r="P107" s="72" t="s">
        <v>22</v>
      </c>
    </row>
    <row r="108" spans="1:16">
      <c r="B108" s="75">
        <v>10</v>
      </c>
      <c r="D108" s="55" t="s">
        <v>23</v>
      </c>
      <c r="E108" s="55" t="s">
        <v>482</v>
      </c>
      <c r="F108" s="55" t="s">
        <v>482</v>
      </c>
      <c r="H108" s="75">
        <v>998</v>
      </c>
      <c r="L108" s="72" t="s">
        <v>483</v>
      </c>
      <c r="M108" s="75">
        <v>1</v>
      </c>
      <c r="P108" s="72" t="s">
        <v>24</v>
      </c>
    </row>
    <row r="109" spans="1:16">
      <c r="B109" s="75">
        <v>11</v>
      </c>
      <c r="D109" s="55" t="s">
        <v>25</v>
      </c>
      <c r="E109" s="55" t="s">
        <v>484</v>
      </c>
      <c r="F109" s="55" t="s">
        <v>485</v>
      </c>
      <c r="H109" s="75">
        <v>1</v>
      </c>
      <c r="L109" s="72" t="s">
        <v>486</v>
      </c>
      <c r="P109" s="72" t="s">
        <v>26</v>
      </c>
    </row>
    <row r="110" spans="1:16">
      <c r="B110" s="75">
        <v>12</v>
      </c>
      <c r="D110" s="55" t="s">
        <v>27</v>
      </c>
      <c r="E110" s="55" t="s">
        <v>487</v>
      </c>
      <c r="F110" s="55" t="s">
        <v>488</v>
      </c>
      <c r="H110" s="75">
        <v>1</v>
      </c>
      <c r="L110" s="72" t="s">
        <v>489</v>
      </c>
      <c r="P110" s="72" t="s">
        <v>28</v>
      </c>
    </row>
    <row r="111" spans="1:16">
      <c r="B111" s="75">
        <v>13</v>
      </c>
      <c r="D111" s="55" t="s">
        <v>29</v>
      </c>
      <c r="E111" s="55" t="s">
        <v>490</v>
      </c>
      <c r="F111" s="55" t="s">
        <v>491</v>
      </c>
      <c r="H111" s="75">
        <v>1</v>
      </c>
      <c r="L111" s="72" t="s">
        <v>492</v>
      </c>
      <c r="P111" s="72" t="s">
        <v>30</v>
      </c>
    </row>
    <row r="112" spans="1:16">
      <c r="B112" s="75">
        <v>14</v>
      </c>
      <c r="D112" s="55" t="s">
        <v>31</v>
      </c>
      <c r="E112" s="55" t="s">
        <v>493</v>
      </c>
      <c r="F112" s="55" t="s">
        <v>494</v>
      </c>
      <c r="H112" s="75">
        <v>1</v>
      </c>
      <c r="L112" s="72" t="s">
        <v>495</v>
      </c>
      <c r="P112" s="72" t="s">
        <v>33</v>
      </c>
    </row>
    <row r="113" spans="2:16">
      <c r="B113" s="75">
        <v>15</v>
      </c>
      <c r="D113" s="55" t="s">
        <v>34</v>
      </c>
      <c r="E113" s="55" t="s">
        <v>496</v>
      </c>
      <c r="F113" s="55" t="s">
        <v>497</v>
      </c>
      <c r="H113" s="75">
        <v>1</v>
      </c>
      <c r="L113" s="72" t="s">
        <v>498</v>
      </c>
      <c r="P113" s="72" t="s">
        <v>35</v>
      </c>
    </row>
    <row r="114" spans="2:16">
      <c r="B114" s="75">
        <v>16</v>
      </c>
      <c r="D114" s="55" t="s">
        <v>36</v>
      </c>
      <c r="E114" s="55" t="s">
        <v>499</v>
      </c>
      <c r="F114" s="55" t="s">
        <v>500</v>
      </c>
      <c r="H114" s="75">
        <v>1</v>
      </c>
      <c r="L114" s="72" t="s">
        <v>501</v>
      </c>
      <c r="P114" s="72" t="s">
        <v>37</v>
      </c>
    </row>
    <row r="115" spans="2:16">
      <c r="B115" s="75">
        <v>17</v>
      </c>
      <c r="D115" s="55" t="s">
        <v>38</v>
      </c>
      <c r="E115" s="55" t="s">
        <v>502</v>
      </c>
      <c r="F115" s="55" t="s">
        <v>503</v>
      </c>
      <c r="H115" s="75">
        <v>1</v>
      </c>
      <c r="L115" s="72" t="s">
        <v>504</v>
      </c>
      <c r="P115" s="72" t="s">
        <v>39</v>
      </c>
    </row>
    <row r="116" spans="2:16">
      <c r="B116" s="75">
        <v>18</v>
      </c>
      <c r="D116" s="55" t="s">
        <v>40</v>
      </c>
      <c r="E116" s="55" t="s">
        <v>505</v>
      </c>
      <c r="F116" s="55" t="s">
        <v>506</v>
      </c>
      <c r="H116" s="75">
        <v>1</v>
      </c>
      <c r="L116" s="72" t="s">
        <v>507</v>
      </c>
      <c r="P116" s="72" t="s">
        <v>41</v>
      </c>
    </row>
    <row r="117" spans="2:16">
      <c r="B117" s="75">
        <v>19</v>
      </c>
      <c r="D117" s="55" t="s">
        <v>42</v>
      </c>
      <c r="E117" s="55" t="s">
        <v>508</v>
      </c>
      <c r="F117" s="55" t="s">
        <v>509</v>
      </c>
      <c r="L117" s="72" t="s">
        <v>510</v>
      </c>
      <c r="P117" s="72" t="s">
        <v>44</v>
      </c>
    </row>
    <row r="118" spans="2:16">
      <c r="B118" s="75">
        <v>20</v>
      </c>
      <c r="D118" s="55" t="s">
        <v>45</v>
      </c>
      <c r="E118" s="55" t="s">
        <v>45</v>
      </c>
      <c r="F118" s="55" t="s">
        <v>511</v>
      </c>
      <c r="H118" s="75">
        <v>1</v>
      </c>
      <c r="L118" s="72" t="s">
        <v>512</v>
      </c>
      <c r="P118" s="72" t="s">
        <v>46</v>
      </c>
    </row>
    <row r="119" spans="2:16">
      <c r="B119" s="75">
        <v>22</v>
      </c>
      <c r="D119" s="55" t="s">
        <v>50</v>
      </c>
      <c r="E119" s="55" t="s">
        <v>50</v>
      </c>
      <c r="F119" s="72" t="s">
        <v>515</v>
      </c>
      <c r="H119" s="75">
        <v>1</v>
      </c>
      <c r="L119" s="72" t="s">
        <v>516</v>
      </c>
      <c r="P119" s="72" t="s">
        <v>51</v>
      </c>
    </row>
    <row r="120" spans="2:16">
      <c r="B120" s="75">
        <v>23</v>
      </c>
      <c r="D120" s="55" t="s">
        <v>52</v>
      </c>
      <c r="E120" s="55" t="s">
        <v>517</v>
      </c>
      <c r="F120" s="55" t="s">
        <v>518</v>
      </c>
      <c r="H120" s="75">
        <v>1</v>
      </c>
      <c r="L120" s="72" t="s">
        <v>519</v>
      </c>
      <c r="P120" s="72" t="s">
        <v>54</v>
      </c>
    </row>
    <row r="121" spans="2:16">
      <c r="B121" s="75">
        <v>24</v>
      </c>
      <c r="C121" s="76"/>
      <c r="D121" s="55" t="s">
        <v>55</v>
      </c>
      <c r="E121" s="55" t="s">
        <v>520</v>
      </c>
      <c r="F121" s="55" t="s">
        <v>521</v>
      </c>
      <c r="H121" s="55">
        <v>999</v>
      </c>
      <c r="J121" s="76"/>
      <c r="L121" s="72" t="s">
        <v>522</v>
      </c>
      <c r="P121" s="72" t="s">
        <v>56</v>
      </c>
    </row>
    <row r="122" spans="2:16">
      <c r="B122" s="75">
        <v>25</v>
      </c>
      <c r="D122" s="55" t="s">
        <v>57</v>
      </c>
      <c r="E122" s="55" t="s">
        <v>523</v>
      </c>
      <c r="F122" s="55" t="s">
        <v>524</v>
      </c>
      <c r="L122" s="72" t="s">
        <v>525</v>
      </c>
      <c r="P122" s="72" t="s">
        <v>59</v>
      </c>
    </row>
    <row r="123" spans="2:16">
      <c r="B123" s="75">
        <v>25</v>
      </c>
      <c r="C123" s="76"/>
      <c r="D123" s="55" t="s">
        <v>57</v>
      </c>
      <c r="E123" s="55" t="s">
        <v>526</v>
      </c>
      <c r="F123" s="55" t="s">
        <v>527</v>
      </c>
      <c r="H123" s="75">
        <v>1</v>
      </c>
      <c r="L123" s="72" t="s">
        <v>528</v>
      </c>
      <c r="P123" s="72" t="s">
        <v>59</v>
      </c>
    </row>
    <row r="124" spans="2:16">
      <c r="B124" s="75">
        <v>28</v>
      </c>
      <c r="C124" s="76"/>
      <c r="D124" s="55" t="s">
        <v>65</v>
      </c>
      <c r="E124" s="55" t="s">
        <v>534</v>
      </c>
      <c r="F124" s="55" t="s">
        <v>535</v>
      </c>
      <c r="H124" s="75">
        <v>1</v>
      </c>
      <c r="L124" s="72" t="s">
        <v>536</v>
      </c>
      <c r="P124" s="72" t="s">
        <v>66</v>
      </c>
    </row>
    <row r="125" spans="2:16">
      <c r="B125" s="75">
        <v>29</v>
      </c>
      <c r="C125" s="76"/>
      <c r="D125" s="55" t="s">
        <v>67</v>
      </c>
      <c r="E125" s="55" t="s">
        <v>537</v>
      </c>
      <c r="F125" s="55" t="s">
        <v>538</v>
      </c>
      <c r="H125" s="75">
        <v>1</v>
      </c>
      <c r="L125" s="72" t="s">
        <v>539</v>
      </c>
      <c r="P125" s="72" t="s">
        <v>69</v>
      </c>
    </row>
    <row r="126" spans="2:16">
      <c r="B126" s="75">
        <v>31</v>
      </c>
      <c r="D126" s="55" t="s">
        <v>72</v>
      </c>
      <c r="E126" s="55" t="s">
        <v>73</v>
      </c>
      <c r="F126" s="55" t="s">
        <v>542</v>
      </c>
      <c r="L126" s="72" t="s">
        <v>543</v>
      </c>
      <c r="P126" s="72" t="s">
        <v>74</v>
      </c>
    </row>
    <row r="127" spans="2:16">
      <c r="B127" s="75">
        <v>32</v>
      </c>
      <c r="D127" s="55" t="s">
        <v>76</v>
      </c>
      <c r="E127" s="55" t="s">
        <v>544</v>
      </c>
      <c r="F127" s="55" t="s">
        <v>545</v>
      </c>
      <c r="H127" s="75">
        <v>1</v>
      </c>
      <c r="L127" s="72" t="s">
        <v>546</v>
      </c>
      <c r="P127" s="72" t="s">
        <v>77</v>
      </c>
    </row>
    <row r="128" spans="2:16">
      <c r="B128" s="75">
        <v>33</v>
      </c>
      <c r="D128" s="55" t="s">
        <v>78</v>
      </c>
      <c r="E128" s="55" t="s">
        <v>547</v>
      </c>
      <c r="F128" s="55" t="s">
        <v>548</v>
      </c>
      <c r="H128" s="75">
        <v>1</v>
      </c>
      <c r="L128" s="72" t="s">
        <v>549</v>
      </c>
      <c r="P128" s="72" t="s">
        <v>79</v>
      </c>
    </row>
    <row r="129" spans="2:16">
      <c r="B129" s="75">
        <v>34</v>
      </c>
      <c r="D129" s="55" t="s">
        <v>80</v>
      </c>
      <c r="E129" s="55" t="s">
        <v>550</v>
      </c>
      <c r="F129" s="55" t="s">
        <v>551</v>
      </c>
      <c r="H129" s="75">
        <v>1</v>
      </c>
      <c r="L129" s="72" t="s">
        <v>552</v>
      </c>
      <c r="P129" s="72" t="s">
        <v>81</v>
      </c>
    </row>
    <row r="130" spans="2:16">
      <c r="B130" s="75">
        <v>35</v>
      </c>
      <c r="D130" s="55" t="s">
        <v>82</v>
      </c>
      <c r="E130" s="55" t="s">
        <v>553</v>
      </c>
      <c r="F130" s="55" t="s">
        <v>554</v>
      </c>
      <c r="H130" s="75">
        <v>1</v>
      </c>
      <c r="L130" s="72" t="s">
        <v>555</v>
      </c>
      <c r="P130" s="72" t="s">
        <v>83</v>
      </c>
    </row>
    <row r="131" spans="2:16">
      <c r="B131" s="75">
        <v>37</v>
      </c>
      <c r="D131" s="55" t="s">
        <v>86</v>
      </c>
      <c r="E131" s="55" t="s">
        <v>559</v>
      </c>
      <c r="F131" s="55" t="s">
        <v>560</v>
      </c>
      <c r="L131" s="72" t="s">
        <v>561</v>
      </c>
      <c r="P131" s="72" t="s">
        <v>87</v>
      </c>
    </row>
    <row r="132" spans="2:16">
      <c r="B132" s="75">
        <v>38</v>
      </c>
      <c r="D132" s="55" t="s">
        <v>88</v>
      </c>
      <c r="E132" s="55" t="s">
        <v>89</v>
      </c>
      <c r="F132" s="55" t="s">
        <v>562</v>
      </c>
      <c r="H132" s="75">
        <v>1</v>
      </c>
      <c r="L132" s="72" t="s">
        <v>563</v>
      </c>
      <c r="P132" s="72" t="s">
        <v>90</v>
      </c>
    </row>
    <row r="133" spans="2:16">
      <c r="B133" s="75">
        <v>40</v>
      </c>
      <c r="D133" s="55" t="s">
        <v>94</v>
      </c>
      <c r="E133" s="55" t="s">
        <v>566</v>
      </c>
      <c r="F133" s="55" t="s">
        <v>567</v>
      </c>
      <c r="H133" s="75">
        <v>1</v>
      </c>
      <c r="L133" s="72" t="s">
        <v>568</v>
      </c>
      <c r="P133" s="72" t="s">
        <v>95</v>
      </c>
    </row>
    <row r="134" spans="2:16">
      <c r="B134" s="75">
        <v>42</v>
      </c>
      <c r="D134" s="55" t="s">
        <v>99</v>
      </c>
      <c r="E134" s="55" t="s">
        <v>99</v>
      </c>
      <c r="F134" s="55" t="s">
        <v>572</v>
      </c>
      <c r="H134" s="75">
        <v>1</v>
      </c>
      <c r="L134" s="72" t="s">
        <v>573</v>
      </c>
      <c r="P134" s="72" t="s">
        <v>100</v>
      </c>
    </row>
    <row r="135" spans="2:16">
      <c r="B135" s="75">
        <v>43</v>
      </c>
      <c r="D135" s="55" t="s">
        <v>101</v>
      </c>
      <c r="E135" s="55" t="s">
        <v>574</v>
      </c>
      <c r="F135" s="55" t="s">
        <v>575</v>
      </c>
      <c r="H135" s="75">
        <v>1</v>
      </c>
      <c r="L135" s="72" t="s">
        <v>576</v>
      </c>
      <c r="P135" s="72" t="s">
        <v>102</v>
      </c>
    </row>
    <row r="136" spans="2:16">
      <c r="B136" s="75">
        <v>44</v>
      </c>
      <c r="D136" s="55" t="s">
        <v>103</v>
      </c>
      <c r="E136" s="55" t="s">
        <v>577</v>
      </c>
      <c r="F136" s="55" t="s">
        <v>578</v>
      </c>
      <c r="L136" s="72" t="s">
        <v>579</v>
      </c>
      <c r="P136" s="72" t="s">
        <v>104</v>
      </c>
    </row>
    <row r="137" spans="2:16">
      <c r="B137" s="75">
        <v>45</v>
      </c>
      <c r="D137" s="55" t="s">
        <v>105</v>
      </c>
      <c r="E137" s="55" t="s">
        <v>105</v>
      </c>
      <c r="F137" s="55" t="s">
        <v>580</v>
      </c>
      <c r="H137" s="75">
        <v>1</v>
      </c>
      <c r="L137" s="72" t="s">
        <v>581</v>
      </c>
      <c r="P137" s="72" t="s">
        <v>106</v>
      </c>
    </row>
    <row r="138" spans="2:16">
      <c r="B138" s="75">
        <v>46</v>
      </c>
      <c r="D138" s="55" t="s">
        <v>107</v>
      </c>
      <c r="E138" s="55" t="s">
        <v>582</v>
      </c>
      <c r="F138" s="55" t="s">
        <v>583</v>
      </c>
      <c r="L138" s="72" t="s">
        <v>584</v>
      </c>
      <c r="P138" s="72" t="s">
        <v>108</v>
      </c>
    </row>
    <row r="139" spans="2:16">
      <c r="B139" s="75">
        <v>47</v>
      </c>
      <c r="D139" s="55" t="s">
        <v>109</v>
      </c>
      <c r="E139" s="55" t="s">
        <v>585</v>
      </c>
      <c r="F139" s="55" t="s">
        <v>586</v>
      </c>
      <c r="L139" s="72" t="s">
        <v>587</v>
      </c>
      <c r="P139" s="72" t="s">
        <v>110</v>
      </c>
    </row>
    <row r="140" spans="2:16">
      <c r="B140" s="75">
        <v>49</v>
      </c>
      <c r="D140" s="55" t="s">
        <v>113</v>
      </c>
      <c r="E140" s="55" t="s">
        <v>591</v>
      </c>
      <c r="F140" s="55" t="s">
        <v>592</v>
      </c>
      <c r="H140" s="75">
        <v>1</v>
      </c>
      <c r="L140" s="72" t="s">
        <v>593</v>
      </c>
      <c r="P140" s="72" t="s">
        <v>114</v>
      </c>
    </row>
    <row r="141" spans="2:16">
      <c r="B141" s="75">
        <v>50</v>
      </c>
      <c r="D141" s="55" t="s">
        <v>115</v>
      </c>
      <c r="E141" s="55" t="s">
        <v>594</v>
      </c>
      <c r="F141" s="55" t="s">
        <v>595</v>
      </c>
      <c r="H141" s="75">
        <v>1</v>
      </c>
      <c r="L141" s="72" t="s">
        <v>596</v>
      </c>
      <c r="P141" s="72" t="s">
        <v>116</v>
      </c>
    </row>
    <row r="142" spans="2:16">
      <c r="B142" s="75">
        <v>51</v>
      </c>
      <c r="C142" s="76"/>
      <c r="D142" s="55" t="s">
        <v>117</v>
      </c>
      <c r="E142" s="55" t="s">
        <v>597</v>
      </c>
      <c r="F142" s="55" t="s">
        <v>598</v>
      </c>
      <c r="H142" s="75">
        <v>1</v>
      </c>
      <c r="L142" s="72" t="s">
        <v>599</v>
      </c>
      <c r="P142" s="72" t="s">
        <v>118</v>
      </c>
    </row>
    <row r="143" spans="2:16">
      <c r="B143" s="75">
        <v>52</v>
      </c>
      <c r="C143" s="76"/>
      <c r="D143" s="55" t="s">
        <v>119</v>
      </c>
      <c r="E143" s="55" t="s">
        <v>119</v>
      </c>
      <c r="F143" s="55" t="s">
        <v>600</v>
      </c>
      <c r="L143" s="72" t="s">
        <v>601</v>
      </c>
      <c r="P143" s="72" t="s">
        <v>120</v>
      </c>
    </row>
    <row r="144" spans="2:16">
      <c r="B144" s="75">
        <v>53</v>
      </c>
      <c r="D144" s="55" t="s">
        <v>121</v>
      </c>
      <c r="E144" s="55" t="s">
        <v>602</v>
      </c>
      <c r="F144" s="55" t="s">
        <v>603</v>
      </c>
      <c r="L144" s="72" t="s">
        <v>604</v>
      </c>
      <c r="P144" s="72" t="s">
        <v>122</v>
      </c>
    </row>
    <row r="145" spans="2:16">
      <c r="B145" s="75">
        <v>55</v>
      </c>
      <c r="D145" s="55" t="s">
        <v>125</v>
      </c>
      <c r="E145" s="55" t="s">
        <v>614</v>
      </c>
      <c r="F145" s="55" t="s">
        <v>615</v>
      </c>
      <c r="H145" s="75">
        <v>1</v>
      </c>
      <c r="L145" s="72" t="s">
        <v>616</v>
      </c>
      <c r="P145" s="72" t="s">
        <v>126</v>
      </c>
    </row>
    <row r="146" spans="2:16">
      <c r="B146" s="75">
        <v>57</v>
      </c>
      <c r="D146" s="55" t="s">
        <v>128</v>
      </c>
      <c r="E146" s="55" t="s">
        <v>617</v>
      </c>
      <c r="F146" s="55" t="s">
        <v>618</v>
      </c>
      <c r="H146" s="75">
        <v>1</v>
      </c>
      <c r="L146" s="72" t="s">
        <v>619</v>
      </c>
      <c r="P146" s="72" t="s">
        <v>130</v>
      </c>
    </row>
    <row r="147" spans="2:16">
      <c r="B147" s="75">
        <v>58</v>
      </c>
      <c r="D147" s="55" t="s">
        <v>131</v>
      </c>
      <c r="E147" s="55" t="s">
        <v>620</v>
      </c>
      <c r="F147" s="55" t="s">
        <v>621</v>
      </c>
      <c r="L147" s="72" t="s">
        <v>622</v>
      </c>
      <c r="P147" s="72" t="s">
        <v>132</v>
      </c>
    </row>
    <row r="148" spans="2:16">
      <c r="B148" s="75">
        <v>59</v>
      </c>
      <c r="D148" s="55" t="s">
        <v>133</v>
      </c>
      <c r="E148" s="55" t="s">
        <v>623</v>
      </c>
      <c r="F148" s="55" t="s">
        <v>624</v>
      </c>
      <c r="L148" s="72" t="s">
        <v>625</v>
      </c>
      <c r="P148" s="72" t="s">
        <v>134</v>
      </c>
    </row>
    <row r="149" spans="2:16">
      <c r="B149" s="75">
        <v>60</v>
      </c>
      <c r="D149" s="55" t="s">
        <v>135</v>
      </c>
      <c r="E149" s="55" t="s">
        <v>626</v>
      </c>
      <c r="F149" s="55" t="s">
        <v>627</v>
      </c>
      <c r="H149" s="75">
        <v>1</v>
      </c>
      <c r="L149" s="72" t="s">
        <v>628</v>
      </c>
      <c r="P149" s="72" t="s">
        <v>136</v>
      </c>
    </row>
    <row r="150" spans="2:16">
      <c r="B150" s="75">
        <v>61</v>
      </c>
      <c r="D150" s="55" t="s">
        <v>137</v>
      </c>
      <c r="E150" s="55" t="s">
        <v>629</v>
      </c>
      <c r="F150" s="55" t="s">
        <v>630</v>
      </c>
      <c r="L150" s="72" t="s">
        <v>631</v>
      </c>
      <c r="P150" s="72" t="s">
        <v>138</v>
      </c>
    </row>
    <row r="151" spans="2:16">
      <c r="B151" s="75">
        <v>64</v>
      </c>
      <c r="D151" s="55" t="s">
        <v>145</v>
      </c>
      <c r="E151" s="55" t="s">
        <v>637</v>
      </c>
      <c r="F151" s="55" t="s">
        <v>638</v>
      </c>
      <c r="H151" s="75">
        <v>1</v>
      </c>
      <c r="L151" s="72" t="s">
        <v>639</v>
      </c>
      <c r="P151" s="72" t="s">
        <v>146</v>
      </c>
    </row>
    <row r="152" spans="2:16">
      <c r="B152" s="75">
        <v>65</v>
      </c>
      <c r="C152" s="76"/>
      <c r="D152" s="55" t="s">
        <v>147</v>
      </c>
      <c r="E152" s="55" t="s">
        <v>640</v>
      </c>
      <c r="F152" s="55" t="s">
        <v>641</v>
      </c>
      <c r="H152" s="75">
        <v>1</v>
      </c>
      <c r="J152" s="76"/>
      <c r="L152" s="72" t="s">
        <v>642</v>
      </c>
      <c r="P152" s="72" t="s">
        <v>148</v>
      </c>
    </row>
    <row r="153" spans="2:16">
      <c r="B153" s="75">
        <v>66</v>
      </c>
      <c r="D153" s="55" t="s">
        <v>149</v>
      </c>
      <c r="E153" s="55" t="s">
        <v>643</v>
      </c>
      <c r="F153" s="55" t="s">
        <v>644</v>
      </c>
      <c r="H153" s="75">
        <v>1</v>
      </c>
      <c r="L153" s="72" t="s">
        <v>645</v>
      </c>
      <c r="P153" s="72" t="s">
        <v>150</v>
      </c>
    </row>
    <row r="154" spans="2:16">
      <c r="B154" s="75">
        <v>67</v>
      </c>
      <c r="D154" s="55" t="s">
        <v>151</v>
      </c>
      <c r="E154" s="55" t="s">
        <v>646</v>
      </c>
      <c r="F154" s="55" t="s">
        <v>647</v>
      </c>
      <c r="L154" s="72" t="s">
        <v>648</v>
      </c>
      <c r="P154" s="72" t="s">
        <v>152</v>
      </c>
    </row>
    <row r="155" spans="2:16">
      <c r="B155" s="75">
        <v>68</v>
      </c>
      <c r="D155" s="55" t="s">
        <v>153</v>
      </c>
      <c r="E155" s="55" t="s">
        <v>649</v>
      </c>
      <c r="F155" s="72" t="s">
        <v>650</v>
      </c>
      <c r="H155" s="75">
        <v>1</v>
      </c>
      <c r="L155" s="72" t="s">
        <v>651</v>
      </c>
      <c r="P155" s="72" t="s">
        <v>154</v>
      </c>
    </row>
    <row r="156" spans="2:16">
      <c r="B156" s="75">
        <v>69</v>
      </c>
      <c r="D156" s="55" t="s">
        <v>155</v>
      </c>
      <c r="E156" s="55" t="s">
        <v>155</v>
      </c>
      <c r="F156" s="55" t="s">
        <v>652</v>
      </c>
      <c r="H156" s="75">
        <v>1</v>
      </c>
      <c r="L156" s="72" t="s">
        <v>653</v>
      </c>
      <c r="P156" s="72" t="s">
        <v>156</v>
      </c>
    </row>
    <row r="157" spans="2:16">
      <c r="B157" s="75">
        <v>70</v>
      </c>
      <c r="D157" s="55" t="s">
        <v>157</v>
      </c>
      <c r="E157" s="55" t="s">
        <v>654</v>
      </c>
      <c r="F157" s="55" t="s">
        <v>655</v>
      </c>
      <c r="H157" s="75">
        <v>1</v>
      </c>
      <c r="L157" s="72" t="s">
        <v>656</v>
      </c>
      <c r="P157" s="72" t="s">
        <v>158</v>
      </c>
    </row>
    <row r="158" spans="2:16">
      <c r="B158" s="75">
        <v>73</v>
      </c>
      <c r="D158" s="55" t="s">
        <v>163</v>
      </c>
      <c r="E158" s="55" t="s">
        <v>661</v>
      </c>
      <c r="F158" s="55" t="s">
        <v>662</v>
      </c>
      <c r="H158" s="75">
        <v>999</v>
      </c>
      <c r="L158" s="72" t="s">
        <v>663</v>
      </c>
      <c r="P158" s="72" t="s">
        <v>164</v>
      </c>
    </row>
    <row r="159" spans="2:16">
      <c r="B159" s="75">
        <v>74</v>
      </c>
      <c r="D159" s="55" t="s">
        <v>165</v>
      </c>
      <c r="E159" s="55" t="s">
        <v>664</v>
      </c>
      <c r="F159" s="55" t="s">
        <v>665</v>
      </c>
      <c r="L159" s="72" t="s">
        <v>666</v>
      </c>
      <c r="P159" s="72" t="s">
        <v>166</v>
      </c>
    </row>
    <row r="160" spans="2:16">
      <c r="B160" s="75">
        <v>75</v>
      </c>
      <c r="D160" s="55" t="s">
        <v>167</v>
      </c>
      <c r="E160" s="55" t="s">
        <v>667</v>
      </c>
      <c r="F160" s="55" t="s">
        <v>668</v>
      </c>
      <c r="L160" s="72" t="s">
        <v>669</v>
      </c>
      <c r="O160" s="76"/>
      <c r="P160" s="72" t="s">
        <v>168</v>
      </c>
    </row>
    <row r="161" spans="2:16">
      <c r="B161" s="75">
        <v>76</v>
      </c>
      <c r="C161" s="76"/>
      <c r="D161" s="55" t="s">
        <v>169</v>
      </c>
      <c r="E161" s="55" t="s">
        <v>670</v>
      </c>
      <c r="F161" s="55" t="s">
        <v>671</v>
      </c>
      <c r="H161" s="55">
        <v>1</v>
      </c>
      <c r="J161" s="76"/>
      <c r="L161" s="72" t="s">
        <v>672</v>
      </c>
      <c r="P161" s="72" t="s">
        <v>170</v>
      </c>
    </row>
    <row r="162" spans="2:16">
      <c r="B162" s="75">
        <v>78</v>
      </c>
      <c r="D162" s="55" t="s">
        <v>173</v>
      </c>
      <c r="E162" s="55" t="s">
        <v>173</v>
      </c>
      <c r="F162" s="55" t="s">
        <v>675</v>
      </c>
      <c r="L162" s="72" t="s">
        <v>676</v>
      </c>
      <c r="P162" s="72" t="s">
        <v>174</v>
      </c>
    </row>
    <row r="163" spans="2:16">
      <c r="B163" s="75">
        <v>79</v>
      </c>
      <c r="D163" s="55" t="s">
        <v>175</v>
      </c>
      <c r="E163" s="55" t="s">
        <v>175</v>
      </c>
      <c r="F163" s="55" t="s">
        <v>677</v>
      </c>
      <c r="H163" s="75">
        <v>1</v>
      </c>
      <c r="L163" s="72" t="s">
        <v>678</v>
      </c>
      <c r="P163" s="72" t="s">
        <v>176</v>
      </c>
    </row>
    <row r="164" spans="2:16">
      <c r="B164" s="75">
        <v>82</v>
      </c>
      <c r="D164" s="55" t="s">
        <v>181</v>
      </c>
      <c r="E164" s="55" t="s">
        <v>181</v>
      </c>
      <c r="F164" s="55" t="s">
        <v>685</v>
      </c>
      <c r="L164" s="72" t="s">
        <v>686</v>
      </c>
      <c r="P164" s="72" t="s">
        <v>182</v>
      </c>
    </row>
    <row r="165" spans="2:16">
      <c r="B165" s="75">
        <v>84</v>
      </c>
      <c r="D165" s="55" t="s">
        <v>185</v>
      </c>
      <c r="E165" s="55" t="s">
        <v>185</v>
      </c>
      <c r="F165" s="55" t="s">
        <v>690</v>
      </c>
      <c r="L165" s="72" t="s">
        <v>691</v>
      </c>
      <c r="P165" s="72" t="s">
        <v>186</v>
      </c>
    </row>
    <row r="166" spans="2:16">
      <c r="B166" s="75">
        <v>85</v>
      </c>
      <c r="D166" s="55" t="s">
        <v>187</v>
      </c>
      <c r="E166" s="55" t="s">
        <v>692</v>
      </c>
      <c r="F166" s="55" t="s">
        <v>693</v>
      </c>
      <c r="H166" s="75">
        <v>1</v>
      </c>
      <c r="L166" s="72" t="s">
        <v>694</v>
      </c>
      <c r="P166" s="72" t="s">
        <v>188</v>
      </c>
    </row>
    <row r="167" spans="2:16">
      <c r="B167" s="75">
        <v>86</v>
      </c>
      <c r="D167" s="55" t="s">
        <v>189</v>
      </c>
      <c r="E167" s="55" t="s">
        <v>695</v>
      </c>
      <c r="F167" s="55" t="s">
        <v>696</v>
      </c>
      <c r="H167" s="75">
        <v>1</v>
      </c>
      <c r="L167" s="72" t="s">
        <v>697</v>
      </c>
      <c r="P167" s="72" t="s">
        <v>190</v>
      </c>
    </row>
    <row r="168" spans="2:16">
      <c r="B168" s="75">
        <v>87</v>
      </c>
      <c r="D168" s="55" t="s">
        <v>191</v>
      </c>
      <c r="E168" s="55" t="s">
        <v>698</v>
      </c>
      <c r="F168" s="55" t="s">
        <v>699</v>
      </c>
      <c r="H168" s="75">
        <v>1</v>
      </c>
      <c r="L168" s="72" t="s">
        <v>700</v>
      </c>
      <c r="P168" s="72" t="s">
        <v>192</v>
      </c>
    </row>
    <row r="169" spans="2:16">
      <c r="B169" s="75">
        <v>87</v>
      </c>
      <c r="D169" s="55" t="s">
        <v>191</v>
      </c>
      <c r="E169" s="55" t="s">
        <v>701</v>
      </c>
      <c r="F169" s="55" t="s">
        <v>702</v>
      </c>
      <c r="H169" s="75">
        <v>1</v>
      </c>
      <c r="L169" s="72" t="s">
        <v>703</v>
      </c>
      <c r="P169" s="72" t="s">
        <v>192</v>
      </c>
    </row>
    <row r="170" spans="2:16">
      <c r="B170" s="75">
        <v>89</v>
      </c>
      <c r="D170" s="55" t="s">
        <v>195</v>
      </c>
      <c r="E170" s="55" t="s">
        <v>707</v>
      </c>
      <c r="F170" s="55" t="s">
        <v>708</v>
      </c>
      <c r="H170" s="75">
        <v>1</v>
      </c>
      <c r="L170" s="72" t="s">
        <v>709</v>
      </c>
      <c r="P170" s="72" t="s">
        <v>196</v>
      </c>
    </row>
    <row r="171" spans="2:16">
      <c r="B171" s="75">
        <v>90</v>
      </c>
      <c r="D171" s="55" t="s">
        <v>197</v>
      </c>
      <c r="E171" s="55" t="s">
        <v>710</v>
      </c>
      <c r="F171" s="55" t="s">
        <v>711</v>
      </c>
      <c r="H171" s="75">
        <v>1</v>
      </c>
      <c r="L171" s="72" t="s">
        <v>712</v>
      </c>
      <c r="P171" s="72" t="s">
        <v>198</v>
      </c>
    </row>
    <row r="172" spans="2:16">
      <c r="B172" s="75">
        <v>92</v>
      </c>
      <c r="D172" s="55" t="s">
        <v>201</v>
      </c>
      <c r="E172" s="55" t="s">
        <v>201</v>
      </c>
      <c r="F172" s="55" t="s">
        <v>716</v>
      </c>
      <c r="H172" s="75">
        <v>1</v>
      </c>
      <c r="L172" s="72" t="s">
        <v>717</v>
      </c>
      <c r="P172" s="72" t="s">
        <v>202</v>
      </c>
    </row>
    <row r="173" spans="2:16">
      <c r="B173" s="75">
        <v>93</v>
      </c>
      <c r="D173" s="55" t="s">
        <v>203</v>
      </c>
      <c r="E173" s="55" t="s">
        <v>718</v>
      </c>
      <c r="F173" s="55" t="s">
        <v>719</v>
      </c>
      <c r="H173" s="75">
        <v>1</v>
      </c>
      <c r="L173" s="72" t="s">
        <v>720</v>
      </c>
      <c r="P173" s="72" t="s">
        <v>204</v>
      </c>
    </row>
    <row r="174" spans="2:16">
      <c r="B174" s="75">
        <v>95</v>
      </c>
      <c r="D174" s="55" t="s">
        <v>207</v>
      </c>
      <c r="E174" s="55" t="s">
        <v>721</v>
      </c>
      <c r="F174" s="55" t="s">
        <v>722</v>
      </c>
      <c r="L174" s="72" t="s">
        <v>723</v>
      </c>
      <c r="P174" s="72" t="s">
        <v>209</v>
      </c>
    </row>
    <row r="175" spans="2:16">
      <c r="B175" s="75">
        <v>96</v>
      </c>
      <c r="D175" s="55" t="s">
        <v>210</v>
      </c>
      <c r="E175" s="55" t="s">
        <v>724</v>
      </c>
      <c r="F175" s="55" t="s">
        <v>725</v>
      </c>
      <c r="H175" s="75">
        <v>1</v>
      </c>
      <c r="L175" s="72" t="s">
        <v>726</v>
      </c>
      <c r="P175" s="72" t="s">
        <v>211</v>
      </c>
    </row>
    <row r="176" spans="2:16">
      <c r="B176" s="75">
        <v>97</v>
      </c>
      <c r="D176" s="55" t="s">
        <v>212</v>
      </c>
      <c r="E176" s="55" t="s">
        <v>727</v>
      </c>
      <c r="F176" s="55" t="s">
        <v>728</v>
      </c>
      <c r="L176" s="72" t="s">
        <v>729</v>
      </c>
      <c r="P176" s="72" t="s">
        <v>214</v>
      </c>
    </row>
    <row r="177" spans="2:16">
      <c r="B177" s="75">
        <v>98</v>
      </c>
      <c r="C177" s="76"/>
      <c r="D177" s="55" t="s">
        <v>215</v>
      </c>
      <c r="E177" s="55" t="s">
        <v>730</v>
      </c>
      <c r="F177" s="55" t="s">
        <v>731</v>
      </c>
      <c r="H177" s="55">
        <v>1</v>
      </c>
      <c r="J177" s="76"/>
      <c r="L177" s="72" t="s">
        <v>732</v>
      </c>
      <c r="P177" s="72" t="s">
        <v>216</v>
      </c>
    </row>
    <row r="178" spans="2:16">
      <c r="B178" s="75">
        <v>99</v>
      </c>
      <c r="D178" s="55" t="s">
        <v>217</v>
      </c>
      <c r="E178" s="55" t="s">
        <v>733</v>
      </c>
      <c r="F178" s="55" t="s">
        <v>734</v>
      </c>
      <c r="H178" s="75">
        <v>1</v>
      </c>
      <c r="L178" s="72" t="s">
        <v>735</v>
      </c>
      <c r="P178" s="72" t="s">
        <v>218</v>
      </c>
    </row>
    <row r="179" spans="2:16">
      <c r="B179" s="75">
        <v>100</v>
      </c>
      <c r="D179" s="55" t="s">
        <v>219</v>
      </c>
      <c r="E179" s="55" t="s">
        <v>736</v>
      </c>
      <c r="F179" s="55" t="s">
        <v>737</v>
      </c>
      <c r="L179" s="72" t="s">
        <v>738</v>
      </c>
      <c r="P179" s="72" t="s">
        <v>220</v>
      </c>
    </row>
    <row r="180" spans="2:16">
      <c r="B180" s="75">
        <v>101</v>
      </c>
      <c r="D180" s="55" t="s">
        <v>221</v>
      </c>
      <c r="E180" s="55" t="s">
        <v>222</v>
      </c>
      <c r="F180" s="55" t="s">
        <v>739</v>
      </c>
      <c r="L180" s="72" t="s">
        <v>740</v>
      </c>
      <c r="P180" s="72" t="s">
        <v>223</v>
      </c>
    </row>
    <row r="181" spans="2:16">
      <c r="B181" s="75">
        <v>102</v>
      </c>
      <c r="D181" s="55" t="s">
        <v>224</v>
      </c>
      <c r="E181" s="55" t="s">
        <v>741</v>
      </c>
      <c r="F181" s="55" t="s">
        <v>742</v>
      </c>
      <c r="H181" s="75">
        <v>1</v>
      </c>
      <c r="L181" s="72" t="s">
        <v>743</v>
      </c>
      <c r="P181" s="72" t="s">
        <v>225</v>
      </c>
    </row>
    <row r="182" spans="2:16">
      <c r="B182" s="75">
        <v>103</v>
      </c>
      <c r="C182" s="76"/>
      <c r="D182" s="55" t="s">
        <v>226</v>
      </c>
      <c r="E182" s="55" t="s">
        <v>744</v>
      </c>
      <c r="F182" s="55" t="s">
        <v>745</v>
      </c>
      <c r="L182" s="72" t="s">
        <v>746</v>
      </c>
      <c r="P182" s="72" t="s">
        <v>227</v>
      </c>
    </row>
    <row r="183" spans="2:16">
      <c r="B183" s="75">
        <v>105</v>
      </c>
      <c r="D183" s="55" t="s">
        <v>230</v>
      </c>
      <c r="E183" s="55" t="s">
        <v>230</v>
      </c>
      <c r="F183" s="55" t="s">
        <v>750</v>
      </c>
      <c r="H183" s="75">
        <v>998</v>
      </c>
      <c r="L183" s="72" t="s">
        <v>751</v>
      </c>
      <c r="M183" s="75">
        <v>1</v>
      </c>
      <c r="P183" s="72" t="s">
        <v>231</v>
      </c>
    </row>
    <row r="184" spans="2:16">
      <c r="B184" s="75">
        <v>106</v>
      </c>
      <c r="D184" s="55" t="s">
        <v>232</v>
      </c>
      <c r="E184" s="55" t="s">
        <v>232</v>
      </c>
      <c r="F184" s="55" t="s">
        <v>752</v>
      </c>
      <c r="H184" s="75">
        <v>1</v>
      </c>
      <c r="L184" s="72" t="s">
        <v>753</v>
      </c>
      <c r="N184" s="75">
        <v>1</v>
      </c>
      <c r="P184" s="72" t="s">
        <v>233</v>
      </c>
    </row>
    <row r="185" spans="2:16">
      <c r="B185" s="75">
        <v>107</v>
      </c>
      <c r="D185" s="55" t="s">
        <v>234</v>
      </c>
      <c r="E185" s="55" t="s">
        <v>754</v>
      </c>
      <c r="F185" s="55" t="s">
        <v>755</v>
      </c>
      <c r="H185" s="75">
        <v>1</v>
      </c>
      <c r="L185" s="72" t="s">
        <v>756</v>
      </c>
      <c r="P185" s="72" t="s">
        <v>236</v>
      </c>
    </row>
    <row r="186" spans="2:16">
      <c r="B186" s="75">
        <v>108</v>
      </c>
      <c r="C186" s="76"/>
      <c r="D186" s="55" t="s">
        <v>237</v>
      </c>
      <c r="E186" s="55" t="s">
        <v>757</v>
      </c>
      <c r="F186" s="55" t="s">
        <v>758</v>
      </c>
      <c r="H186" s="75">
        <v>1</v>
      </c>
      <c r="L186" s="72" t="s">
        <v>759</v>
      </c>
      <c r="P186" s="72" t="s">
        <v>239</v>
      </c>
    </row>
    <row r="187" spans="2:16">
      <c r="B187" s="75">
        <v>109</v>
      </c>
      <c r="C187" s="76"/>
      <c r="D187" s="55" t="s">
        <v>240</v>
      </c>
      <c r="E187" s="55" t="s">
        <v>760</v>
      </c>
      <c r="F187" s="55" t="s">
        <v>761</v>
      </c>
      <c r="L187" s="72" t="s">
        <v>762</v>
      </c>
      <c r="P187" s="72" t="s">
        <v>241</v>
      </c>
    </row>
    <row r="188" spans="2:16">
      <c r="B188" s="75">
        <v>110</v>
      </c>
      <c r="D188" s="55" t="s">
        <v>242</v>
      </c>
      <c r="E188" s="55" t="s">
        <v>763</v>
      </c>
      <c r="F188" s="55" t="s">
        <v>764</v>
      </c>
      <c r="H188" s="75">
        <v>1</v>
      </c>
      <c r="L188" s="72" t="s">
        <v>765</v>
      </c>
      <c r="P188" s="72" t="s">
        <v>244</v>
      </c>
    </row>
    <row r="189" spans="2:16">
      <c r="B189" s="75">
        <v>111</v>
      </c>
      <c r="D189" s="55" t="s">
        <v>245</v>
      </c>
      <c r="E189" s="55" t="s">
        <v>246</v>
      </c>
      <c r="F189" s="55" t="s">
        <v>766</v>
      </c>
      <c r="H189" s="75">
        <v>1</v>
      </c>
      <c r="L189" s="72" t="s">
        <v>767</v>
      </c>
      <c r="P189" s="72" t="s">
        <v>247</v>
      </c>
    </row>
    <row r="190" spans="2:16">
      <c r="B190" s="75">
        <v>112</v>
      </c>
      <c r="C190" s="76"/>
      <c r="D190" s="55" t="s">
        <v>248</v>
      </c>
      <c r="E190" s="55" t="s">
        <v>768</v>
      </c>
      <c r="F190" s="55" t="s">
        <v>769</v>
      </c>
      <c r="L190" s="72" t="s">
        <v>770</v>
      </c>
      <c r="P190" s="72" t="s">
        <v>249</v>
      </c>
    </row>
    <row r="191" spans="2:16">
      <c r="B191" s="75">
        <v>115</v>
      </c>
      <c r="D191" s="55" t="s">
        <v>254</v>
      </c>
      <c r="E191" s="55" t="s">
        <v>771</v>
      </c>
      <c r="F191" s="55" t="s">
        <v>772</v>
      </c>
      <c r="H191" s="75">
        <v>1</v>
      </c>
      <c r="L191" s="72" t="s">
        <v>773</v>
      </c>
      <c r="P191" s="72" t="s">
        <v>255</v>
      </c>
    </row>
    <row r="192" spans="2:16">
      <c r="B192" s="75">
        <v>116</v>
      </c>
      <c r="D192" s="55" t="s">
        <v>256</v>
      </c>
      <c r="E192" s="55" t="s">
        <v>774</v>
      </c>
      <c r="F192" s="55" t="s">
        <v>775</v>
      </c>
      <c r="L192" s="72" t="s">
        <v>776</v>
      </c>
      <c r="P192" s="72" t="s">
        <v>257</v>
      </c>
    </row>
    <row r="193" spans="2:16">
      <c r="B193" s="75">
        <v>117</v>
      </c>
      <c r="D193" s="55" t="s">
        <v>258</v>
      </c>
      <c r="E193" s="55" t="s">
        <v>259</v>
      </c>
      <c r="F193" s="55" t="s">
        <v>777</v>
      </c>
      <c r="H193" s="75">
        <v>1</v>
      </c>
      <c r="L193" s="72" t="s">
        <v>778</v>
      </c>
      <c r="P193" s="72" t="s">
        <v>260</v>
      </c>
    </row>
    <row r="194" spans="2:16">
      <c r="B194" s="75">
        <v>118</v>
      </c>
      <c r="D194" s="55" t="s">
        <v>261</v>
      </c>
      <c r="E194" s="55" t="s">
        <v>262</v>
      </c>
      <c r="F194" s="55" t="s">
        <v>779</v>
      </c>
      <c r="L194" s="72" t="s">
        <v>780</v>
      </c>
      <c r="P194" s="72" t="s">
        <v>263</v>
      </c>
    </row>
    <row r="195" spans="2:16">
      <c r="B195" s="75">
        <v>119</v>
      </c>
      <c r="D195" s="55" t="s">
        <v>264</v>
      </c>
      <c r="E195" s="55" t="s">
        <v>781</v>
      </c>
      <c r="F195" s="55" t="s">
        <v>782</v>
      </c>
      <c r="L195" s="72" t="s">
        <v>783</v>
      </c>
      <c r="P195" s="72" t="s">
        <v>265</v>
      </c>
    </row>
    <row r="196" spans="2:16">
      <c r="B196" s="75">
        <v>121</v>
      </c>
      <c r="C196" s="76"/>
      <c r="D196" s="55" t="s">
        <v>269</v>
      </c>
      <c r="E196" s="55" t="s">
        <v>269</v>
      </c>
      <c r="F196" s="55" t="s">
        <v>787</v>
      </c>
      <c r="H196" s="75">
        <v>1</v>
      </c>
      <c r="L196" s="72" t="s">
        <v>788</v>
      </c>
      <c r="P196" s="72" t="s">
        <v>270</v>
      </c>
    </row>
    <row r="197" spans="2:16">
      <c r="B197" s="75">
        <v>124</v>
      </c>
      <c r="D197" s="55" t="s">
        <v>277</v>
      </c>
      <c r="E197" s="55" t="s">
        <v>797</v>
      </c>
      <c r="F197" s="55" t="s">
        <v>798</v>
      </c>
      <c r="H197" s="75">
        <v>1</v>
      </c>
      <c r="L197" s="72" t="s">
        <v>799</v>
      </c>
      <c r="P197" s="72" t="s">
        <v>278</v>
      </c>
    </row>
    <row r="198" spans="2:16">
      <c r="B198" s="75">
        <v>125</v>
      </c>
      <c r="D198" s="55" t="s">
        <v>279</v>
      </c>
      <c r="E198" s="55" t="s">
        <v>280</v>
      </c>
      <c r="F198" s="55" t="s">
        <v>800</v>
      </c>
      <c r="H198" s="75">
        <v>1</v>
      </c>
      <c r="L198" s="72" t="s">
        <v>801</v>
      </c>
      <c r="P198" s="72" t="s">
        <v>281</v>
      </c>
    </row>
    <row r="199" spans="2:16">
      <c r="B199" s="75">
        <v>126</v>
      </c>
      <c r="C199" s="76"/>
      <c r="D199" s="55" t="s">
        <v>282</v>
      </c>
      <c r="E199" s="55" t="s">
        <v>802</v>
      </c>
      <c r="F199" s="55" t="s">
        <v>803</v>
      </c>
      <c r="H199" s="75">
        <v>1</v>
      </c>
      <c r="L199" s="72" t="s">
        <v>804</v>
      </c>
      <c r="P199" s="72" t="s">
        <v>283</v>
      </c>
    </row>
    <row r="200" spans="2:16">
      <c r="B200" s="75">
        <v>127</v>
      </c>
      <c r="D200" s="55" t="s">
        <v>284</v>
      </c>
      <c r="E200" s="55" t="s">
        <v>805</v>
      </c>
      <c r="F200" s="55" t="s">
        <v>806</v>
      </c>
      <c r="L200" s="72" t="s">
        <v>807</v>
      </c>
      <c r="P200" s="72" t="s">
        <v>285</v>
      </c>
    </row>
    <row r="201" spans="2:16">
      <c r="B201" s="75">
        <v>128</v>
      </c>
      <c r="D201" s="55" t="s">
        <v>286</v>
      </c>
      <c r="E201" s="55" t="s">
        <v>808</v>
      </c>
      <c r="F201" s="55" t="s">
        <v>809</v>
      </c>
      <c r="H201" s="75">
        <v>1</v>
      </c>
      <c r="L201" s="72" t="s">
        <v>810</v>
      </c>
      <c r="P201" s="72" t="s">
        <v>287</v>
      </c>
    </row>
    <row r="202" spans="2:16">
      <c r="B202" s="75">
        <v>129</v>
      </c>
      <c r="D202" s="55" t="s">
        <v>288</v>
      </c>
      <c r="E202" s="55" t="s">
        <v>811</v>
      </c>
      <c r="F202" s="55" t="s">
        <v>812</v>
      </c>
      <c r="L202" s="72" t="s">
        <v>813</v>
      </c>
      <c r="P202" s="72" t="s">
        <v>289</v>
      </c>
    </row>
    <row r="203" spans="2:16">
      <c r="B203" s="75">
        <v>130</v>
      </c>
      <c r="D203" s="55" t="s">
        <v>290</v>
      </c>
      <c r="E203" s="55" t="s">
        <v>814</v>
      </c>
      <c r="F203" s="55" t="s">
        <v>815</v>
      </c>
      <c r="L203" s="72" t="s">
        <v>816</v>
      </c>
      <c r="P203" s="72" t="s">
        <v>291</v>
      </c>
    </row>
    <row r="204" spans="2:16">
      <c r="B204" s="75">
        <v>131</v>
      </c>
      <c r="D204" s="55" t="s">
        <v>292</v>
      </c>
      <c r="E204" s="55" t="s">
        <v>817</v>
      </c>
      <c r="F204" s="55" t="s">
        <v>818</v>
      </c>
      <c r="L204" s="72" t="s">
        <v>819</v>
      </c>
      <c r="P204" s="72" t="s">
        <v>293</v>
      </c>
    </row>
    <row r="205" spans="2:16">
      <c r="B205" s="75">
        <v>131</v>
      </c>
      <c r="D205" s="55" t="s">
        <v>292</v>
      </c>
      <c r="E205" s="55" t="s">
        <v>820</v>
      </c>
      <c r="F205" s="55" t="s">
        <v>821</v>
      </c>
      <c r="L205" s="72" t="s">
        <v>822</v>
      </c>
    </row>
    <row r="206" spans="2:16">
      <c r="B206" s="75">
        <v>132</v>
      </c>
      <c r="D206" s="55" t="s">
        <v>294</v>
      </c>
      <c r="E206" s="55" t="s">
        <v>295</v>
      </c>
      <c r="F206" s="55" t="s">
        <v>823</v>
      </c>
      <c r="H206" s="75">
        <v>1</v>
      </c>
      <c r="L206" s="72" t="s">
        <v>824</v>
      </c>
      <c r="P206" s="72" t="s">
        <v>296</v>
      </c>
    </row>
    <row r="207" spans="2:16">
      <c r="B207" s="75">
        <v>133</v>
      </c>
      <c r="D207" s="55" t="s">
        <v>297</v>
      </c>
      <c r="E207" s="55" t="s">
        <v>825</v>
      </c>
      <c r="F207" s="55" t="s">
        <v>826</v>
      </c>
      <c r="H207" s="75">
        <v>1</v>
      </c>
      <c r="L207" s="72" t="s">
        <v>827</v>
      </c>
      <c r="P207" s="72" t="s">
        <v>298</v>
      </c>
    </row>
    <row r="208" spans="2:16">
      <c r="B208" s="75">
        <v>134</v>
      </c>
      <c r="D208" s="55" t="s">
        <v>299</v>
      </c>
      <c r="E208" s="55" t="s">
        <v>299</v>
      </c>
      <c r="F208" s="55" t="s">
        <v>828</v>
      </c>
      <c r="H208" s="75">
        <v>1</v>
      </c>
      <c r="L208" s="72" t="s">
        <v>829</v>
      </c>
      <c r="P208" s="72" t="s">
        <v>300</v>
      </c>
    </row>
    <row r="209" spans="2:16">
      <c r="B209" s="75">
        <v>135</v>
      </c>
      <c r="D209" s="55" t="s">
        <v>301</v>
      </c>
      <c r="E209" s="55" t="s">
        <v>830</v>
      </c>
      <c r="F209" s="55" t="s">
        <v>831</v>
      </c>
      <c r="L209" s="72" t="s">
        <v>832</v>
      </c>
      <c r="P209" s="72" t="s">
        <v>302</v>
      </c>
    </row>
    <row r="210" spans="2:16">
      <c r="B210" s="75">
        <v>136</v>
      </c>
      <c r="D210" s="55" t="s">
        <v>303</v>
      </c>
      <c r="E210" s="55" t="s">
        <v>833</v>
      </c>
      <c r="F210" s="55" t="s">
        <v>834</v>
      </c>
      <c r="H210" s="75">
        <v>1</v>
      </c>
      <c r="L210" s="72" t="s">
        <v>835</v>
      </c>
      <c r="P210" s="72" t="s">
        <v>304</v>
      </c>
    </row>
    <row r="211" spans="2:16">
      <c r="B211" s="75">
        <v>137</v>
      </c>
      <c r="D211" s="55" t="s">
        <v>305</v>
      </c>
      <c r="E211" s="55" t="s">
        <v>836</v>
      </c>
      <c r="F211" s="55" t="s">
        <v>837</v>
      </c>
      <c r="H211" s="75">
        <v>1</v>
      </c>
      <c r="L211" s="72" t="s">
        <v>838</v>
      </c>
      <c r="P211" s="72" t="s">
        <v>306</v>
      </c>
    </row>
    <row r="212" spans="2:16">
      <c r="B212" s="75">
        <v>138</v>
      </c>
      <c r="D212" s="55" t="s">
        <v>307</v>
      </c>
      <c r="E212" s="55" t="s">
        <v>307</v>
      </c>
      <c r="F212" s="55" t="s">
        <v>839</v>
      </c>
      <c r="L212" s="72" t="s">
        <v>840</v>
      </c>
      <c r="P212" s="72" t="s">
        <v>308</v>
      </c>
    </row>
    <row r="213" spans="2:16">
      <c r="B213" s="75">
        <v>139</v>
      </c>
      <c r="D213" s="55" t="s">
        <v>309</v>
      </c>
      <c r="E213" s="55" t="s">
        <v>309</v>
      </c>
      <c r="F213" s="55" t="s">
        <v>841</v>
      </c>
      <c r="L213" s="72" t="s">
        <v>842</v>
      </c>
      <c r="P213" s="72" t="s">
        <v>310</v>
      </c>
    </row>
    <row r="214" spans="2:16">
      <c r="B214" s="75">
        <v>140</v>
      </c>
      <c r="D214" s="55" t="s">
        <v>311</v>
      </c>
      <c r="E214" s="55" t="s">
        <v>311</v>
      </c>
      <c r="F214" s="55" t="s">
        <v>843</v>
      </c>
      <c r="H214" s="75">
        <v>1</v>
      </c>
      <c r="L214" s="72" t="s">
        <v>844</v>
      </c>
      <c r="P214" s="72" t="s">
        <v>312</v>
      </c>
    </row>
    <row r="215" spans="2:16">
      <c r="B215" s="75">
        <v>142</v>
      </c>
      <c r="D215" s="55" t="s">
        <v>315</v>
      </c>
      <c r="E215" s="55" t="s">
        <v>845</v>
      </c>
      <c r="F215" s="55" t="s">
        <v>846</v>
      </c>
      <c r="L215" s="72" t="s">
        <v>847</v>
      </c>
      <c r="P215" s="72" t="s">
        <v>317</v>
      </c>
    </row>
    <row r="216" spans="2:16">
      <c r="B216" s="75">
        <v>143</v>
      </c>
      <c r="D216" s="55" t="s">
        <v>318</v>
      </c>
      <c r="E216" s="55" t="s">
        <v>848</v>
      </c>
      <c r="F216" s="55" t="s">
        <v>849</v>
      </c>
      <c r="L216" s="72" t="s">
        <v>850</v>
      </c>
      <c r="P216" s="72" t="s">
        <v>319</v>
      </c>
    </row>
    <row r="217" spans="2:16">
      <c r="B217" s="75">
        <v>145</v>
      </c>
      <c r="D217" s="55" t="s">
        <v>322</v>
      </c>
      <c r="E217" s="55" t="s">
        <v>322</v>
      </c>
      <c r="F217" s="55" t="s">
        <v>851</v>
      </c>
      <c r="H217" s="75">
        <v>1</v>
      </c>
      <c r="L217" s="72" t="s">
        <v>852</v>
      </c>
      <c r="P217" s="72" t="s">
        <v>323</v>
      </c>
    </row>
    <row r="218" spans="2:16">
      <c r="B218" s="75">
        <v>146</v>
      </c>
      <c r="D218" s="55" t="s">
        <v>324</v>
      </c>
      <c r="E218" s="55" t="s">
        <v>325</v>
      </c>
      <c r="F218" s="55" t="s">
        <v>853</v>
      </c>
      <c r="L218" s="72" t="s">
        <v>854</v>
      </c>
      <c r="P218" s="72" t="s">
        <v>326</v>
      </c>
    </row>
    <row r="219" spans="2:16">
      <c r="B219" s="75">
        <v>147</v>
      </c>
      <c r="D219" s="55" t="s">
        <v>327</v>
      </c>
      <c r="E219" s="55" t="s">
        <v>855</v>
      </c>
      <c r="F219" s="55" t="s">
        <v>856</v>
      </c>
      <c r="L219" s="72" t="s">
        <v>857</v>
      </c>
      <c r="P219" s="72" t="s">
        <v>328</v>
      </c>
    </row>
    <row r="220" spans="2:16">
      <c r="B220" s="75">
        <v>148</v>
      </c>
      <c r="D220" s="55" t="s">
        <v>329</v>
      </c>
      <c r="E220" s="55" t="s">
        <v>329</v>
      </c>
      <c r="F220" s="55" t="s">
        <v>858</v>
      </c>
      <c r="H220" s="75">
        <v>1</v>
      </c>
      <c r="L220" s="72" t="s">
        <v>859</v>
      </c>
      <c r="P220" s="72" t="s">
        <v>330</v>
      </c>
    </row>
    <row r="221" spans="2:16">
      <c r="B221" s="75">
        <v>149</v>
      </c>
      <c r="D221" s="55" t="s">
        <v>331</v>
      </c>
      <c r="E221" s="55" t="s">
        <v>860</v>
      </c>
      <c r="F221" s="55" t="s">
        <v>861</v>
      </c>
      <c r="H221" s="75">
        <v>1</v>
      </c>
      <c r="L221" s="72" t="s">
        <v>862</v>
      </c>
      <c r="P221" s="72" t="s">
        <v>332</v>
      </c>
    </row>
    <row r="222" spans="2:16">
      <c r="B222" s="75">
        <v>150</v>
      </c>
      <c r="D222" s="55" t="s">
        <v>333</v>
      </c>
      <c r="E222" s="55" t="s">
        <v>863</v>
      </c>
      <c r="F222" s="55" t="s">
        <v>864</v>
      </c>
      <c r="L222" s="72" t="s">
        <v>865</v>
      </c>
      <c r="P222" s="72" t="s">
        <v>334</v>
      </c>
    </row>
    <row r="223" spans="2:16">
      <c r="B223" s="75">
        <v>152</v>
      </c>
      <c r="D223" s="55" t="s">
        <v>337</v>
      </c>
      <c r="E223" s="55" t="s">
        <v>868</v>
      </c>
      <c r="F223" s="55" t="s">
        <v>869</v>
      </c>
      <c r="L223" s="72" t="s">
        <v>870</v>
      </c>
      <c r="P223" s="72" t="s">
        <v>338</v>
      </c>
    </row>
    <row r="224" spans="2:16">
      <c r="B224" s="75">
        <v>153</v>
      </c>
      <c r="D224" s="55" t="s">
        <v>339</v>
      </c>
      <c r="E224" s="55" t="s">
        <v>340</v>
      </c>
      <c r="F224" s="55" t="s">
        <v>871</v>
      </c>
      <c r="L224" s="72" t="s">
        <v>872</v>
      </c>
      <c r="P224" s="72" t="s">
        <v>341</v>
      </c>
    </row>
    <row r="225" spans="2:16">
      <c r="B225" s="75">
        <v>154</v>
      </c>
      <c r="D225" s="55" t="s">
        <v>342</v>
      </c>
      <c r="E225" s="55" t="s">
        <v>343</v>
      </c>
      <c r="F225" s="55" t="s">
        <v>873</v>
      </c>
      <c r="L225" s="72" t="s">
        <v>874</v>
      </c>
      <c r="P225" s="72" t="s">
        <v>344</v>
      </c>
    </row>
    <row r="226" spans="2:16">
      <c r="B226" s="75">
        <v>155</v>
      </c>
      <c r="D226" s="55" t="s">
        <v>345</v>
      </c>
      <c r="E226" s="55" t="s">
        <v>875</v>
      </c>
      <c r="F226" s="55" t="s">
        <v>876</v>
      </c>
      <c r="H226" s="75">
        <v>1</v>
      </c>
      <c r="L226" s="72" t="s">
        <v>877</v>
      </c>
      <c r="P226" s="72" t="s">
        <v>346</v>
      </c>
    </row>
    <row r="227" spans="2:16">
      <c r="B227" s="75">
        <v>156</v>
      </c>
      <c r="D227" s="55" t="s">
        <v>347</v>
      </c>
      <c r="E227" s="55" t="s">
        <v>878</v>
      </c>
      <c r="F227" s="55" t="s">
        <v>879</v>
      </c>
      <c r="L227" s="72" t="s">
        <v>880</v>
      </c>
      <c r="P227" s="72" t="s">
        <v>348</v>
      </c>
    </row>
    <row r="228" spans="2:16">
      <c r="B228" s="75">
        <v>158</v>
      </c>
      <c r="D228" s="55" t="s">
        <v>351</v>
      </c>
      <c r="E228" s="55" t="s">
        <v>881</v>
      </c>
      <c r="F228" s="55" t="s">
        <v>882</v>
      </c>
      <c r="L228" s="72" t="s">
        <v>883</v>
      </c>
      <c r="P228" s="72" t="s">
        <v>352</v>
      </c>
    </row>
    <row r="229" spans="2:16">
      <c r="B229" s="75">
        <v>159</v>
      </c>
      <c r="D229" s="55" t="s">
        <v>353</v>
      </c>
      <c r="E229" s="55" t="s">
        <v>354</v>
      </c>
      <c r="F229" s="55" t="s">
        <v>884</v>
      </c>
      <c r="L229" s="72" t="s">
        <v>885</v>
      </c>
      <c r="P229" s="72" t="s">
        <v>355</v>
      </c>
    </row>
    <row r="230" spans="2:16">
      <c r="B230" s="75">
        <v>162</v>
      </c>
      <c r="D230" s="55" t="s">
        <v>362</v>
      </c>
      <c r="E230" s="55" t="s">
        <v>891</v>
      </c>
      <c r="F230" s="55" t="s">
        <v>892</v>
      </c>
      <c r="L230" s="72" t="s">
        <v>893</v>
      </c>
      <c r="P230" s="72" t="s">
        <v>363</v>
      </c>
    </row>
    <row r="231" spans="2:16">
      <c r="B231" s="75">
        <v>162</v>
      </c>
      <c r="D231" s="55" t="s">
        <v>362</v>
      </c>
      <c r="E231" s="55" t="s">
        <v>894</v>
      </c>
      <c r="F231" s="55" t="s">
        <v>895</v>
      </c>
      <c r="L231" s="72" t="s">
        <v>896</v>
      </c>
    </row>
    <row r="232" spans="2:16">
      <c r="B232" s="75">
        <v>163</v>
      </c>
      <c r="D232" s="55" t="s">
        <v>364</v>
      </c>
      <c r="E232" s="55" t="s">
        <v>364</v>
      </c>
      <c r="F232" s="55" t="s">
        <v>897</v>
      </c>
      <c r="L232" s="72" t="s">
        <v>898</v>
      </c>
      <c r="P232" s="72" t="s">
        <v>365</v>
      </c>
    </row>
    <row r="233" spans="2:16">
      <c r="B233" s="75">
        <v>164</v>
      </c>
      <c r="D233" s="55" t="s">
        <v>366</v>
      </c>
      <c r="E233" s="55" t="s">
        <v>899</v>
      </c>
      <c r="F233" s="55" t="s">
        <v>900</v>
      </c>
      <c r="L233" s="72" t="s">
        <v>901</v>
      </c>
      <c r="P233" s="72" t="s">
        <v>367</v>
      </c>
    </row>
    <row r="234" spans="2:16">
      <c r="B234" s="75">
        <v>165</v>
      </c>
      <c r="D234" s="55" t="s">
        <v>368</v>
      </c>
      <c r="E234" s="55" t="s">
        <v>368</v>
      </c>
      <c r="F234" s="55" t="s">
        <v>902</v>
      </c>
      <c r="H234" s="75">
        <v>1</v>
      </c>
      <c r="L234" s="72" t="s">
        <v>903</v>
      </c>
      <c r="P234" s="72" t="s">
        <v>369</v>
      </c>
    </row>
    <row r="235" spans="2:16">
      <c r="B235" s="75">
        <v>166</v>
      </c>
      <c r="D235" s="55" t="s">
        <v>370</v>
      </c>
      <c r="E235" s="55" t="s">
        <v>904</v>
      </c>
      <c r="F235" s="55" t="s">
        <v>905</v>
      </c>
      <c r="H235" s="75">
        <v>1</v>
      </c>
      <c r="L235" s="72" t="s">
        <v>906</v>
      </c>
      <c r="P235" s="72" t="s">
        <v>371</v>
      </c>
    </row>
    <row r="236" spans="2:16">
      <c r="B236" s="75">
        <v>167</v>
      </c>
      <c r="D236" s="55" t="s">
        <v>372</v>
      </c>
      <c r="E236" s="55" t="s">
        <v>907</v>
      </c>
      <c r="F236" s="55" t="s">
        <v>908</v>
      </c>
      <c r="H236" s="75">
        <v>1</v>
      </c>
      <c r="L236" s="72" t="s">
        <v>909</v>
      </c>
      <c r="P236" s="72" t="s">
        <v>373</v>
      </c>
    </row>
    <row r="237" spans="2:16">
      <c r="B237" s="75">
        <v>168</v>
      </c>
      <c r="D237" s="55" t="s">
        <v>374</v>
      </c>
      <c r="E237" s="55" t="s">
        <v>910</v>
      </c>
      <c r="F237" s="55" t="s">
        <v>911</v>
      </c>
      <c r="L237" s="72" t="s">
        <v>912</v>
      </c>
      <c r="P237" s="72" t="s">
        <v>376</v>
      </c>
    </row>
    <row r="238" spans="2:16">
      <c r="B238" s="75">
        <v>169</v>
      </c>
      <c r="D238" s="55" t="s">
        <v>377</v>
      </c>
      <c r="E238" s="55" t="s">
        <v>913</v>
      </c>
      <c r="F238" s="55" t="s">
        <v>914</v>
      </c>
      <c r="H238" s="75">
        <v>1</v>
      </c>
      <c r="L238" s="72" t="s">
        <v>915</v>
      </c>
      <c r="P238" s="72" t="s">
        <v>378</v>
      </c>
    </row>
    <row r="239" spans="2:16">
      <c r="B239" s="75">
        <v>170</v>
      </c>
      <c r="D239" s="55" t="s">
        <v>379</v>
      </c>
      <c r="E239" s="55" t="s">
        <v>379</v>
      </c>
      <c r="F239" s="55" t="s">
        <v>916</v>
      </c>
      <c r="H239" s="75">
        <v>1</v>
      </c>
      <c r="L239" s="72" t="s">
        <v>917</v>
      </c>
      <c r="P239" s="72" t="s">
        <v>380</v>
      </c>
    </row>
    <row r="240" spans="2:16">
      <c r="B240" s="75">
        <v>171</v>
      </c>
      <c r="D240" s="55" t="s">
        <v>381</v>
      </c>
      <c r="E240" s="55" t="s">
        <v>381</v>
      </c>
      <c r="F240" s="55" t="s">
        <v>918</v>
      </c>
      <c r="H240" s="75">
        <v>1</v>
      </c>
      <c r="L240" s="72" t="s">
        <v>919</v>
      </c>
      <c r="P240" s="72" t="s">
        <v>382</v>
      </c>
    </row>
    <row r="241" spans="2:16">
      <c r="B241" s="75">
        <v>172</v>
      </c>
      <c r="D241" s="55" t="s">
        <v>383</v>
      </c>
      <c r="E241" s="55" t="s">
        <v>920</v>
      </c>
      <c r="F241" s="55" t="s">
        <v>921</v>
      </c>
      <c r="L241" s="72" t="s">
        <v>922</v>
      </c>
      <c r="P241" s="72" t="s">
        <v>384</v>
      </c>
    </row>
    <row r="242" spans="2:16">
      <c r="B242" s="75">
        <v>173</v>
      </c>
      <c r="D242" s="55" t="s">
        <v>385</v>
      </c>
      <c r="E242" s="55" t="s">
        <v>886</v>
      </c>
      <c r="F242" s="55" t="s">
        <v>887</v>
      </c>
      <c r="L242" s="72" t="s">
        <v>888</v>
      </c>
      <c r="O242" s="55" t="s">
        <v>357</v>
      </c>
      <c r="P242" s="72" t="s">
        <v>386</v>
      </c>
    </row>
    <row r="243" spans="2:16">
      <c r="B243" s="75">
        <v>174</v>
      </c>
      <c r="D243" s="55" t="s">
        <v>387</v>
      </c>
      <c r="E243" s="55" t="s">
        <v>387</v>
      </c>
      <c r="F243" s="55" t="s">
        <v>923</v>
      </c>
      <c r="L243" s="72" t="s">
        <v>924</v>
      </c>
      <c r="P243" s="72" t="s">
        <v>388</v>
      </c>
    </row>
    <row r="244" spans="2:16">
      <c r="B244" s="75">
        <v>175</v>
      </c>
      <c r="D244" s="55" t="s">
        <v>389</v>
      </c>
      <c r="E244" s="55" t="s">
        <v>390</v>
      </c>
      <c r="F244" s="55" t="s">
        <v>925</v>
      </c>
      <c r="H244" s="75">
        <v>1</v>
      </c>
      <c r="L244" s="72" t="s">
        <v>926</v>
      </c>
      <c r="P244" s="72" t="s">
        <v>391</v>
      </c>
    </row>
    <row r="245" spans="2:16">
      <c r="B245" s="75">
        <v>176</v>
      </c>
      <c r="D245" s="55" t="s">
        <v>392</v>
      </c>
      <c r="E245" s="55" t="s">
        <v>927</v>
      </c>
      <c r="F245" s="55" t="s">
        <v>928</v>
      </c>
      <c r="H245" s="75">
        <v>1</v>
      </c>
      <c r="L245" s="72" t="s">
        <v>929</v>
      </c>
      <c r="P245" s="72" t="s">
        <v>393</v>
      </c>
    </row>
    <row r="246" spans="2:16">
      <c r="B246" s="75">
        <v>178</v>
      </c>
      <c r="D246" s="55" t="s">
        <v>396</v>
      </c>
      <c r="E246" s="55" t="s">
        <v>396</v>
      </c>
      <c r="F246" s="55" t="s">
        <v>932</v>
      </c>
      <c r="H246" s="75">
        <v>998</v>
      </c>
      <c r="L246" s="72" t="s">
        <v>933</v>
      </c>
      <c r="M246" s="75">
        <v>1</v>
      </c>
      <c r="P246" s="72" t="s">
        <v>397</v>
      </c>
    </row>
    <row r="247" spans="2:16">
      <c r="B247" s="75">
        <v>179</v>
      </c>
      <c r="D247" s="55" t="s">
        <v>398</v>
      </c>
      <c r="E247" s="55" t="s">
        <v>398</v>
      </c>
      <c r="F247" s="55" t="s">
        <v>934</v>
      </c>
      <c r="H247" s="75">
        <v>1</v>
      </c>
      <c r="L247" s="72" t="s">
        <v>935</v>
      </c>
      <c r="P247" s="72" t="s">
        <v>399</v>
      </c>
    </row>
    <row r="248" spans="2:16">
      <c r="B248" s="75">
        <v>180</v>
      </c>
      <c r="D248" s="55" t="s">
        <v>400</v>
      </c>
      <c r="E248" s="55" t="s">
        <v>936</v>
      </c>
      <c r="F248" s="55" t="s">
        <v>937</v>
      </c>
      <c r="H248" s="75">
        <v>1</v>
      </c>
      <c r="L248" s="72" t="s">
        <v>938</v>
      </c>
      <c r="P248" s="72" t="s">
        <v>401</v>
      </c>
    </row>
    <row r="249" spans="2:16">
      <c r="B249" s="75">
        <v>181</v>
      </c>
      <c r="D249" s="55" t="s">
        <v>402</v>
      </c>
      <c r="E249" s="55" t="s">
        <v>939</v>
      </c>
      <c r="F249" s="55" t="s">
        <v>940</v>
      </c>
      <c r="L249" s="72" t="s">
        <v>941</v>
      </c>
      <c r="P249" s="72" t="s">
        <v>403</v>
      </c>
    </row>
    <row r="250" spans="2:16">
      <c r="B250" s="75">
        <v>183</v>
      </c>
      <c r="D250" s="55" t="s">
        <v>406</v>
      </c>
      <c r="E250" s="55" t="s">
        <v>945</v>
      </c>
      <c r="F250" s="55" t="s">
        <v>946</v>
      </c>
      <c r="L250" s="72" t="s">
        <v>947</v>
      </c>
      <c r="P250" s="72" t="s">
        <v>407</v>
      </c>
    </row>
    <row r="251" spans="2:16">
      <c r="B251" s="75">
        <v>184</v>
      </c>
      <c r="D251" s="55" t="s">
        <v>408</v>
      </c>
      <c r="E251" s="55" t="s">
        <v>948</v>
      </c>
      <c r="F251" s="55" t="s">
        <v>949</v>
      </c>
      <c r="L251" s="72" t="s">
        <v>950</v>
      </c>
      <c r="P251" s="72" t="s">
        <v>409</v>
      </c>
    </row>
    <row r="252" spans="2:16">
      <c r="B252" s="75">
        <v>185</v>
      </c>
      <c r="D252" s="55" t="s">
        <v>410</v>
      </c>
      <c r="E252" s="55" t="s">
        <v>951</v>
      </c>
      <c r="F252" s="55" t="s">
        <v>952</v>
      </c>
      <c r="L252" s="72" t="s">
        <v>953</v>
      </c>
      <c r="P252" s="72" t="s">
        <v>411</v>
      </c>
    </row>
    <row r="253" spans="2:16">
      <c r="B253" s="75">
        <v>188</v>
      </c>
      <c r="D253" s="55" t="s">
        <v>418</v>
      </c>
      <c r="E253" s="55" t="s">
        <v>958</v>
      </c>
      <c r="F253" s="55" t="s">
        <v>959</v>
      </c>
      <c r="L253" s="72" t="s">
        <v>960</v>
      </c>
      <c r="P253" s="72" t="s">
        <v>420</v>
      </c>
    </row>
    <row r="254" spans="2:16">
      <c r="B254" s="75">
        <v>189</v>
      </c>
      <c r="D254" s="55" t="s">
        <v>421</v>
      </c>
      <c r="E254" s="55" t="s">
        <v>961</v>
      </c>
      <c r="F254" s="55" t="s">
        <v>962</v>
      </c>
      <c r="L254" s="72" t="s">
        <v>963</v>
      </c>
      <c r="P254" s="72" t="s">
        <v>422</v>
      </c>
    </row>
    <row r="255" spans="2:16">
      <c r="B255" s="75">
        <v>191</v>
      </c>
      <c r="D255" s="55" t="s">
        <v>425</v>
      </c>
      <c r="E255" s="55" t="s">
        <v>425</v>
      </c>
      <c r="F255" s="55" t="s">
        <v>967</v>
      </c>
      <c r="H255" s="75">
        <v>1</v>
      </c>
      <c r="L255" s="72" t="s">
        <v>968</v>
      </c>
      <c r="P255" s="72" t="s">
        <v>427</v>
      </c>
    </row>
    <row r="256" spans="2:16">
      <c r="B256" s="75">
        <v>192</v>
      </c>
      <c r="D256" s="55" t="s">
        <v>428</v>
      </c>
      <c r="E256" s="55" t="s">
        <v>429</v>
      </c>
      <c r="F256" s="55" t="s">
        <v>969</v>
      </c>
      <c r="H256" s="75">
        <v>1</v>
      </c>
      <c r="L256" s="72" t="s">
        <v>970</v>
      </c>
      <c r="P256" s="72" t="s">
        <v>430</v>
      </c>
    </row>
    <row r="257" spans="2:16">
      <c r="B257" s="75">
        <v>193</v>
      </c>
      <c r="D257" s="55" t="s">
        <v>431</v>
      </c>
      <c r="E257" s="55" t="s">
        <v>971</v>
      </c>
      <c r="F257" s="55" t="s">
        <v>972</v>
      </c>
      <c r="L257" s="72" t="s">
        <v>973</v>
      </c>
      <c r="P257" s="72" t="s">
        <v>432</v>
      </c>
    </row>
    <row r="258" spans="2:16">
      <c r="B258" s="75">
        <v>194</v>
      </c>
      <c r="D258" s="55" t="s">
        <v>433</v>
      </c>
      <c r="E258" s="55" t="s">
        <v>974</v>
      </c>
      <c r="F258" s="55" t="s">
        <v>975</v>
      </c>
      <c r="L258" s="72" t="s">
        <v>976</v>
      </c>
      <c r="P258" s="72" t="s">
        <v>434</v>
      </c>
    </row>
    <row r="259" spans="2:16">
      <c r="B259" s="75">
        <v>195</v>
      </c>
      <c r="D259" s="55" t="s">
        <v>435</v>
      </c>
      <c r="E259" s="55" t="s">
        <v>977</v>
      </c>
      <c r="F259" s="55" t="s">
        <v>978</v>
      </c>
      <c r="H259" s="75">
        <v>1</v>
      </c>
      <c r="L259" s="72" t="s">
        <v>979</v>
      </c>
      <c r="P259" s="72" t="s">
        <v>436</v>
      </c>
    </row>
    <row r="260" spans="2:16">
      <c r="B260" s="75">
        <v>196</v>
      </c>
      <c r="D260" s="55" t="s">
        <v>437</v>
      </c>
      <c r="E260" s="55" t="s">
        <v>438</v>
      </c>
      <c r="F260" s="55" t="s">
        <v>980</v>
      </c>
      <c r="H260" s="75">
        <v>999</v>
      </c>
      <c r="L260" s="72" t="s">
        <v>981</v>
      </c>
      <c r="P260" s="72" t="s">
        <v>439</v>
      </c>
    </row>
    <row r="261" spans="2:16">
      <c r="B261" s="75">
        <v>197</v>
      </c>
      <c r="D261" s="55" t="s">
        <v>440</v>
      </c>
      <c r="E261" s="55" t="s">
        <v>440</v>
      </c>
      <c r="F261" s="55" t="s">
        <v>982</v>
      </c>
      <c r="L261" s="72" t="s">
        <v>983</v>
      </c>
      <c r="P261" s="72" t="s">
        <v>441</v>
      </c>
    </row>
    <row r="262" spans="2:16">
      <c r="B262" s="75">
        <v>198</v>
      </c>
      <c r="D262" s="55" t="s">
        <v>442</v>
      </c>
      <c r="E262" s="55" t="s">
        <v>984</v>
      </c>
      <c r="F262" s="55" t="s">
        <v>985</v>
      </c>
      <c r="L262" s="72" t="s">
        <v>986</v>
      </c>
      <c r="P262" s="72" t="s">
        <v>443</v>
      </c>
    </row>
    <row r="263" spans="2:16">
      <c r="B263" s="75">
        <v>200</v>
      </c>
      <c r="D263" s="55" t="s">
        <v>447</v>
      </c>
      <c r="E263" s="55" t="s">
        <v>990</v>
      </c>
      <c r="F263" s="55" t="s">
        <v>991</v>
      </c>
      <c r="L263" s="72" t="s">
        <v>992</v>
      </c>
      <c r="P263" s="72" t="s">
        <v>448</v>
      </c>
    </row>
  </sheetData>
  <phoneticPr fontId="32" type="noConversion"/>
  <hyperlinks>
    <hyperlink ref="L2" r:id="rId1" xr:uid="{00000000-0004-0000-0D00-000000000000}"/>
    <hyperlink ref="P2" r:id="rId2" xr:uid="{00000000-0004-0000-0D00-000001000000}"/>
    <hyperlink ref="L3" r:id="rId3" xr:uid="{00000000-0004-0000-0D00-000002000000}"/>
    <hyperlink ref="L4" r:id="rId4" xr:uid="{00000000-0004-0000-0D00-000003000000}"/>
    <hyperlink ref="L5" r:id="rId5" xr:uid="{00000000-0004-0000-0D00-000004000000}"/>
    <hyperlink ref="L6" r:id="rId6" xr:uid="{00000000-0004-0000-0D00-000005000000}"/>
    <hyperlink ref="P6" r:id="rId7" xr:uid="{00000000-0004-0000-0D00-000006000000}"/>
    <hyperlink ref="L7" r:id="rId8" xr:uid="{00000000-0004-0000-0D00-000007000000}"/>
    <hyperlink ref="P7" r:id="rId9" xr:uid="{00000000-0004-0000-0D00-000008000000}"/>
    <hyperlink ref="L8" r:id="rId10" xr:uid="{00000000-0004-0000-0D00-000009000000}"/>
    <hyperlink ref="P8" r:id="rId11" xr:uid="{00000000-0004-0000-0D00-00000A000000}"/>
    <hyperlink ref="L9" r:id="rId12" xr:uid="{00000000-0004-0000-0D00-00000B000000}"/>
    <hyperlink ref="L10" r:id="rId13" xr:uid="{00000000-0004-0000-0D00-00000C000000}"/>
    <hyperlink ref="L11" r:id="rId14" xr:uid="{00000000-0004-0000-0D00-00000D000000}"/>
    <hyperlink ref="P11" r:id="rId15" xr:uid="{00000000-0004-0000-0D00-00000E000000}"/>
    <hyperlink ref="L12" r:id="rId16" xr:uid="{00000000-0004-0000-0D00-00000F000000}"/>
    <hyperlink ref="L13" r:id="rId17" xr:uid="{00000000-0004-0000-0D00-000010000000}"/>
    <hyperlink ref="P13" r:id="rId18" xr:uid="{00000000-0004-0000-0D00-000011000000}"/>
    <hyperlink ref="L14" r:id="rId19" xr:uid="{00000000-0004-0000-0D00-000012000000}"/>
    <hyperlink ref="P14" r:id="rId20" xr:uid="{00000000-0004-0000-0D00-000013000000}"/>
    <hyperlink ref="L15" r:id="rId21" xr:uid="{00000000-0004-0000-0D00-000014000000}"/>
    <hyperlink ref="L16" r:id="rId22" xr:uid="{00000000-0004-0000-0D00-000015000000}"/>
    <hyperlink ref="P16" r:id="rId23" xr:uid="{00000000-0004-0000-0D00-000016000000}"/>
    <hyperlink ref="L17" r:id="rId24" xr:uid="{00000000-0004-0000-0D00-000017000000}"/>
    <hyperlink ref="P17" r:id="rId25" xr:uid="{00000000-0004-0000-0D00-000018000000}"/>
    <hyperlink ref="L18" r:id="rId26" xr:uid="{00000000-0004-0000-0D00-000019000000}"/>
    <hyperlink ref="P18" r:id="rId27" xr:uid="{00000000-0004-0000-0D00-00001A000000}"/>
    <hyperlink ref="L19" r:id="rId28" xr:uid="{00000000-0004-0000-0D00-00001B000000}"/>
    <hyperlink ref="L20" r:id="rId29" xr:uid="{00000000-0004-0000-0D00-00001C000000}"/>
    <hyperlink ref="P20" r:id="rId30" xr:uid="{00000000-0004-0000-0D00-00001D000000}"/>
    <hyperlink ref="L21" r:id="rId31" xr:uid="{00000000-0004-0000-0D00-00001E000000}"/>
    <hyperlink ref="P21" r:id="rId32" xr:uid="{00000000-0004-0000-0D00-00001F000000}"/>
    <hyperlink ref="L22" r:id="rId33" xr:uid="{00000000-0004-0000-0D00-000020000000}"/>
    <hyperlink ref="L23" r:id="rId34" xr:uid="{00000000-0004-0000-0D00-000021000000}"/>
    <hyperlink ref="P23" r:id="rId35" xr:uid="{00000000-0004-0000-0D00-000022000000}"/>
    <hyperlink ref="F24" r:id="rId36" xr:uid="{00000000-0004-0000-0D00-000023000000}"/>
    <hyperlink ref="L24" r:id="rId37" xr:uid="{00000000-0004-0000-0D00-000024000000}"/>
    <hyperlink ref="L25" r:id="rId38" xr:uid="{00000000-0004-0000-0D00-000025000000}"/>
    <hyperlink ref="P25" r:id="rId39" xr:uid="{00000000-0004-0000-0D00-000026000000}"/>
    <hyperlink ref="L26" r:id="rId40" xr:uid="{00000000-0004-0000-0D00-000027000000}"/>
    <hyperlink ref="P26" r:id="rId41" xr:uid="{00000000-0004-0000-0D00-000028000000}"/>
    <hyperlink ref="L27" r:id="rId42" xr:uid="{00000000-0004-0000-0D00-000029000000}"/>
    <hyperlink ref="L28" r:id="rId43" xr:uid="{00000000-0004-0000-0D00-00002A000000}"/>
    <hyperlink ref="P28" r:id="rId44" xr:uid="{00000000-0004-0000-0D00-00002B000000}"/>
    <hyperlink ref="L29" r:id="rId45" xr:uid="{00000000-0004-0000-0D00-00002C000000}"/>
    <hyperlink ref="P29" r:id="rId46" xr:uid="{00000000-0004-0000-0D00-00002D000000}"/>
    <hyperlink ref="L30" r:id="rId47" xr:uid="{00000000-0004-0000-0D00-00002E000000}"/>
    <hyperlink ref="P30" r:id="rId48" xr:uid="{00000000-0004-0000-0D00-00002F000000}"/>
    <hyperlink ref="L31" r:id="rId49" xr:uid="{00000000-0004-0000-0D00-000030000000}"/>
    <hyperlink ref="L32" r:id="rId50" xr:uid="{00000000-0004-0000-0D00-000031000000}"/>
    <hyperlink ref="L33" r:id="rId51" xr:uid="{00000000-0004-0000-0D00-000032000000}"/>
    <hyperlink ref="P33" r:id="rId52" xr:uid="{00000000-0004-0000-0D00-000033000000}"/>
    <hyperlink ref="L34" r:id="rId53" xr:uid="{00000000-0004-0000-0D00-000034000000}"/>
    <hyperlink ref="P34" r:id="rId54" xr:uid="{00000000-0004-0000-0D00-000035000000}"/>
    <hyperlink ref="L35" r:id="rId55" xr:uid="{00000000-0004-0000-0D00-000036000000}"/>
    <hyperlink ref="L36" r:id="rId56" xr:uid="{00000000-0004-0000-0D00-000037000000}"/>
    <hyperlink ref="L37" r:id="rId57" xr:uid="{00000000-0004-0000-0D00-000038000000}"/>
    <hyperlink ref="P37" r:id="rId58" xr:uid="{00000000-0004-0000-0D00-000039000000}"/>
    <hyperlink ref="L38" r:id="rId59" xr:uid="{00000000-0004-0000-0D00-00003A000000}"/>
    <hyperlink ref="L39" r:id="rId60" xr:uid="{00000000-0004-0000-0D00-00003B000000}"/>
    <hyperlink ref="L40" r:id="rId61" xr:uid="{00000000-0004-0000-0D00-00003C000000}"/>
    <hyperlink ref="L41" r:id="rId62" xr:uid="{00000000-0004-0000-0D00-00003D000000}"/>
    <hyperlink ref="P41" r:id="rId63" xr:uid="{00000000-0004-0000-0D00-00003E000000}"/>
    <hyperlink ref="L42" r:id="rId64" xr:uid="{00000000-0004-0000-0D00-00003F000000}"/>
    <hyperlink ref="L43" r:id="rId65" xr:uid="{00000000-0004-0000-0D00-000040000000}"/>
    <hyperlink ref="P43" r:id="rId66" xr:uid="{00000000-0004-0000-0D00-000041000000}"/>
    <hyperlink ref="L44" r:id="rId67" xr:uid="{00000000-0004-0000-0D00-000042000000}"/>
    <hyperlink ref="L45" r:id="rId68" xr:uid="{00000000-0004-0000-0D00-000043000000}"/>
    <hyperlink ref="L46" r:id="rId69" xr:uid="{00000000-0004-0000-0D00-000044000000}"/>
    <hyperlink ref="P46" r:id="rId70" xr:uid="{00000000-0004-0000-0D00-000045000000}"/>
    <hyperlink ref="L47" r:id="rId71" xr:uid="{00000000-0004-0000-0D00-000046000000}"/>
    <hyperlink ref="P47" r:id="rId72" xr:uid="{00000000-0004-0000-0D00-000047000000}"/>
    <hyperlink ref="L48" r:id="rId73" xr:uid="{00000000-0004-0000-0D00-000048000000}"/>
    <hyperlink ref="L49" r:id="rId74" xr:uid="{00000000-0004-0000-0D00-000049000000}"/>
    <hyperlink ref="L50" r:id="rId75" xr:uid="{00000000-0004-0000-0D00-00004A000000}"/>
    <hyperlink ref="P50" r:id="rId76" xr:uid="{00000000-0004-0000-0D00-00004B000000}"/>
    <hyperlink ref="L51" r:id="rId77" xr:uid="{00000000-0004-0000-0D00-00004C000000}"/>
    <hyperlink ref="L52" r:id="rId78" xr:uid="{00000000-0004-0000-0D00-00004D000000}"/>
    <hyperlink ref="L53" r:id="rId79" xr:uid="{00000000-0004-0000-0D00-00004E000000}"/>
    <hyperlink ref="L54" r:id="rId80" xr:uid="{00000000-0004-0000-0D00-00004F000000}"/>
    <hyperlink ref="L55" r:id="rId81" xr:uid="{00000000-0004-0000-0D00-000050000000}"/>
    <hyperlink ref="L56" r:id="rId82" xr:uid="{00000000-0004-0000-0D00-000051000000}"/>
    <hyperlink ref="L57" r:id="rId83" xr:uid="{00000000-0004-0000-0D00-000052000000}"/>
    <hyperlink ref="P57" r:id="rId84" xr:uid="{00000000-0004-0000-0D00-000053000000}"/>
    <hyperlink ref="L58" r:id="rId85" xr:uid="{00000000-0004-0000-0D00-000054000000}"/>
    <hyperlink ref="P58" r:id="rId86" xr:uid="{00000000-0004-0000-0D00-000055000000}"/>
    <hyperlink ref="L59" r:id="rId87" xr:uid="{00000000-0004-0000-0D00-000056000000}"/>
    <hyperlink ref="P59" r:id="rId88" xr:uid="{00000000-0004-0000-0D00-000057000000}"/>
    <hyperlink ref="L60" r:id="rId89" xr:uid="{00000000-0004-0000-0D00-000058000000}"/>
    <hyperlink ref="L61" r:id="rId90" xr:uid="{00000000-0004-0000-0D00-000059000000}"/>
    <hyperlink ref="P61" r:id="rId91" xr:uid="{00000000-0004-0000-0D00-00005A000000}"/>
    <hyperlink ref="L62" r:id="rId92" xr:uid="{00000000-0004-0000-0D00-00005B000000}"/>
    <hyperlink ref="L63" r:id="rId93" xr:uid="{00000000-0004-0000-0D00-00005C000000}"/>
    <hyperlink ref="L64" r:id="rId94" xr:uid="{00000000-0004-0000-0D00-00005D000000}"/>
    <hyperlink ref="L65" r:id="rId95" xr:uid="{00000000-0004-0000-0D00-00005E000000}"/>
    <hyperlink ref="P65" r:id="rId96" xr:uid="{00000000-0004-0000-0D00-00005F000000}"/>
    <hyperlink ref="L66" r:id="rId97" xr:uid="{00000000-0004-0000-0D00-000060000000}"/>
    <hyperlink ref="L67" r:id="rId98" xr:uid="{00000000-0004-0000-0D00-000061000000}"/>
    <hyperlink ref="L68" r:id="rId99" xr:uid="{00000000-0004-0000-0D00-000062000000}"/>
    <hyperlink ref="P68" r:id="rId100" xr:uid="{00000000-0004-0000-0D00-000063000000}"/>
    <hyperlink ref="L69" r:id="rId101" xr:uid="{00000000-0004-0000-0D00-000064000000}"/>
    <hyperlink ref="L70" r:id="rId102" xr:uid="{00000000-0004-0000-0D00-000065000000}"/>
    <hyperlink ref="L71" r:id="rId103" xr:uid="{00000000-0004-0000-0D00-000066000000}"/>
    <hyperlink ref="L72" r:id="rId104" xr:uid="{00000000-0004-0000-0D00-000067000000}"/>
    <hyperlink ref="L73" r:id="rId105" xr:uid="{00000000-0004-0000-0D00-000068000000}"/>
    <hyperlink ref="L74" r:id="rId106" xr:uid="{00000000-0004-0000-0D00-000069000000}"/>
    <hyperlink ref="L75" r:id="rId107" xr:uid="{00000000-0004-0000-0D00-00006A000000}"/>
    <hyperlink ref="L76" r:id="rId108" xr:uid="{00000000-0004-0000-0D00-00006B000000}"/>
    <hyperlink ref="L77" r:id="rId109" xr:uid="{00000000-0004-0000-0D00-00006C000000}"/>
    <hyperlink ref="L78" r:id="rId110" xr:uid="{00000000-0004-0000-0D00-00006D000000}"/>
    <hyperlink ref="L79" r:id="rId111" xr:uid="{00000000-0004-0000-0D00-00006E000000}"/>
    <hyperlink ref="L80" r:id="rId112" xr:uid="{00000000-0004-0000-0D00-00006F000000}"/>
    <hyperlink ref="L81" r:id="rId113" xr:uid="{00000000-0004-0000-0D00-000070000000}"/>
    <hyperlink ref="P81" r:id="rId114" xr:uid="{00000000-0004-0000-0D00-000071000000}"/>
    <hyperlink ref="L82" r:id="rId115" xr:uid="{00000000-0004-0000-0D00-000072000000}"/>
    <hyperlink ref="P82" r:id="rId116" xr:uid="{00000000-0004-0000-0D00-000073000000}"/>
    <hyperlink ref="L83" r:id="rId117" xr:uid="{00000000-0004-0000-0D00-000074000000}"/>
    <hyperlink ref="P83" r:id="rId118" xr:uid="{00000000-0004-0000-0D00-000075000000}"/>
    <hyperlink ref="L84" r:id="rId119" xr:uid="{00000000-0004-0000-0D00-000076000000}"/>
    <hyperlink ref="L85" r:id="rId120" xr:uid="{00000000-0004-0000-0D00-000077000000}"/>
    <hyperlink ref="P85" r:id="rId121" xr:uid="{00000000-0004-0000-0D00-000078000000}"/>
    <hyperlink ref="L86" r:id="rId122" xr:uid="{00000000-0004-0000-0D00-000079000000}"/>
    <hyperlink ref="P86" r:id="rId123" xr:uid="{00000000-0004-0000-0D00-00007A000000}"/>
    <hyperlink ref="L87" r:id="rId124" xr:uid="{00000000-0004-0000-0D00-00007B000000}"/>
    <hyperlink ref="P87" r:id="rId125" xr:uid="{00000000-0004-0000-0D00-00007C000000}"/>
    <hyperlink ref="L88" r:id="rId126" xr:uid="{00000000-0004-0000-0D00-00007D000000}"/>
    <hyperlink ref="L89" r:id="rId127" xr:uid="{00000000-0004-0000-0D00-00007E000000}"/>
    <hyperlink ref="L90" r:id="rId128" xr:uid="{00000000-0004-0000-0D00-00007F000000}"/>
    <hyperlink ref="P90" r:id="rId129" xr:uid="{00000000-0004-0000-0D00-000080000000}"/>
    <hyperlink ref="L91" r:id="rId130" xr:uid="{00000000-0004-0000-0D00-000081000000}"/>
    <hyperlink ref="L92" r:id="rId131" xr:uid="{00000000-0004-0000-0D00-000082000000}"/>
    <hyperlink ref="L93" r:id="rId132" xr:uid="{00000000-0004-0000-0D00-000083000000}"/>
    <hyperlink ref="L94" r:id="rId133" xr:uid="{00000000-0004-0000-0D00-000084000000}"/>
    <hyperlink ref="L95" r:id="rId134" xr:uid="{00000000-0004-0000-0D00-000085000000}"/>
    <hyperlink ref="L96" r:id="rId135" xr:uid="{00000000-0004-0000-0D00-000086000000}"/>
    <hyperlink ref="L97" r:id="rId136" xr:uid="{00000000-0004-0000-0D00-000087000000}"/>
    <hyperlink ref="P97" r:id="rId137" xr:uid="{00000000-0004-0000-0D00-000088000000}"/>
    <hyperlink ref="L98" r:id="rId138" xr:uid="{00000000-0004-0000-0D00-000089000000}"/>
    <hyperlink ref="L99" r:id="rId139" xr:uid="{00000000-0004-0000-0D00-00008A000000}"/>
    <hyperlink ref="L100" r:id="rId140" xr:uid="{00000000-0004-0000-0D00-00008B000000}"/>
    <hyperlink ref="L101" r:id="rId141" xr:uid="{00000000-0004-0000-0D00-00008C000000}"/>
    <hyperlink ref="L102" r:id="rId142" xr:uid="{00000000-0004-0000-0D00-00008D000000}"/>
    <hyperlink ref="L103" r:id="rId143" xr:uid="{00000000-0004-0000-0D00-00008E000000}"/>
    <hyperlink ref="L104" r:id="rId144" xr:uid="{00000000-0004-0000-0D00-00008F000000}"/>
    <hyperlink ref="L105" r:id="rId145" xr:uid="{00000000-0004-0000-0D00-000090000000}"/>
    <hyperlink ref="P105" r:id="rId146" xr:uid="{00000000-0004-0000-0D00-000091000000}"/>
    <hyperlink ref="L106" r:id="rId147" xr:uid="{00000000-0004-0000-0D00-000092000000}"/>
    <hyperlink ref="P106" r:id="rId148" xr:uid="{00000000-0004-0000-0D00-000093000000}"/>
    <hyperlink ref="L107" r:id="rId149" xr:uid="{00000000-0004-0000-0D00-000094000000}"/>
    <hyperlink ref="P107" r:id="rId150" xr:uid="{00000000-0004-0000-0D00-000095000000}"/>
    <hyperlink ref="L108" r:id="rId151" xr:uid="{00000000-0004-0000-0D00-000096000000}"/>
    <hyperlink ref="P108" r:id="rId152" xr:uid="{00000000-0004-0000-0D00-000097000000}"/>
    <hyperlink ref="L109" r:id="rId153" xr:uid="{00000000-0004-0000-0D00-000098000000}"/>
    <hyperlink ref="P109" r:id="rId154" xr:uid="{00000000-0004-0000-0D00-000099000000}"/>
    <hyperlink ref="L110" r:id="rId155" xr:uid="{00000000-0004-0000-0D00-00009A000000}"/>
    <hyperlink ref="P110" r:id="rId156" xr:uid="{00000000-0004-0000-0D00-00009B000000}"/>
    <hyperlink ref="L111" r:id="rId157" xr:uid="{00000000-0004-0000-0D00-00009C000000}"/>
    <hyperlink ref="P111" r:id="rId158" xr:uid="{00000000-0004-0000-0D00-00009D000000}"/>
    <hyperlink ref="L112" r:id="rId159" xr:uid="{00000000-0004-0000-0D00-00009E000000}"/>
    <hyperlink ref="P112" r:id="rId160" xr:uid="{00000000-0004-0000-0D00-00009F000000}"/>
    <hyperlink ref="L113" r:id="rId161" xr:uid="{00000000-0004-0000-0D00-0000A0000000}"/>
    <hyperlink ref="P113" r:id="rId162" xr:uid="{00000000-0004-0000-0D00-0000A1000000}"/>
    <hyperlink ref="L114" r:id="rId163" xr:uid="{00000000-0004-0000-0D00-0000A2000000}"/>
    <hyperlink ref="P114" r:id="rId164" xr:uid="{00000000-0004-0000-0D00-0000A3000000}"/>
    <hyperlink ref="L115" r:id="rId165" xr:uid="{00000000-0004-0000-0D00-0000A4000000}"/>
    <hyperlink ref="P115" r:id="rId166" xr:uid="{00000000-0004-0000-0D00-0000A5000000}"/>
    <hyperlink ref="L116" r:id="rId167" xr:uid="{00000000-0004-0000-0D00-0000A6000000}"/>
    <hyperlink ref="P116" r:id="rId168" xr:uid="{00000000-0004-0000-0D00-0000A7000000}"/>
    <hyperlink ref="L117" r:id="rId169" xr:uid="{00000000-0004-0000-0D00-0000A8000000}"/>
    <hyperlink ref="P117" r:id="rId170" xr:uid="{00000000-0004-0000-0D00-0000A9000000}"/>
    <hyperlink ref="L118" r:id="rId171" xr:uid="{00000000-0004-0000-0D00-0000AA000000}"/>
    <hyperlink ref="P118" r:id="rId172" xr:uid="{00000000-0004-0000-0D00-0000AB000000}"/>
    <hyperlink ref="F119" r:id="rId173" xr:uid="{00000000-0004-0000-0D00-0000AC000000}"/>
    <hyperlink ref="L119" r:id="rId174" xr:uid="{00000000-0004-0000-0D00-0000AD000000}"/>
    <hyperlink ref="P119" r:id="rId175" xr:uid="{00000000-0004-0000-0D00-0000AE000000}"/>
    <hyperlink ref="L120" r:id="rId176" xr:uid="{00000000-0004-0000-0D00-0000AF000000}"/>
    <hyperlink ref="P120" r:id="rId177" xr:uid="{00000000-0004-0000-0D00-0000B0000000}"/>
    <hyperlink ref="L121" r:id="rId178" xr:uid="{00000000-0004-0000-0D00-0000B1000000}"/>
    <hyperlink ref="P121" r:id="rId179" xr:uid="{00000000-0004-0000-0D00-0000B2000000}"/>
    <hyperlink ref="L122" r:id="rId180" xr:uid="{00000000-0004-0000-0D00-0000B3000000}"/>
    <hyperlink ref="P122" r:id="rId181" xr:uid="{00000000-0004-0000-0D00-0000B4000000}"/>
    <hyperlink ref="L123" r:id="rId182" xr:uid="{00000000-0004-0000-0D00-0000B5000000}"/>
    <hyperlink ref="P123" r:id="rId183" xr:uid="{00000000-0004-0000-0D00-0000B6000000}"/>
    <hyperlink ref="L124" r:id="rId184" xr:uid="{00000000-0004-0000-0D00-0000B7000000}"/>
    <hyperlink ref="P124" r:id="rId185" xr:uid="{00000000-0004-0000-0D00-0000B8000000}"/>
    <hyperlink ref="L125" r:id="rId186" xr:uid="{00000000-0004-0000-0D00-0000B9000000}"/>
    <hyperlink ref="P125" r:id="rId187" xr:uid="{00000000-0004-0000-0D00-0000BA000000}"/>
    <hyperlink ref="L126" r:id="rId188" xr:uid="{00000000-0004-0000-0D00-0000BB000000}"/>
    <hyperlink ref="P126" r:id="rId189" xr:uid="{00000000-0004-0000-0D00-0000BC000000}"/>
    <hyperlink ref="L127" r:id="rId190" xr:uid="{00000000-0004-0000-0D00-0000BD000000}"/>
    <hyperlink ref="P127" r:id="rId191" xr:uid="{00000000-0004-0000-0D00-0000BE000000}"/>
    <hyperlink ref="L128" r:id="rId192" xr:uid="{00000000-0004-0000-0D00-0000BF000000}"/>
    <hyperlink ref="P128" r:id="rId193" xr:uid="{00000000-0004-0000-0D00-0000C0000000}"/>
    <hyperlink ref="L129" r:id="rId194" xr:uid="{00000000-0004-0000-0D00-0000C1000000}"/>
    <hyperlink ref="P129" r:id="rId195" xr:uid="{00000000-0004-0000-0D00-0000C2000000}"/>
    <hyperlink ref="L130" r:id="rId196" xr:uid="{00000000-0004-0000-0D00-0000C3000000}"/>
    <hyperlink ref="P130" r:id="rId197" xr:uid="{00000000-0004-0000-0D00-0000C4000000}"/>
    <hyperlink ref="L131" r:id="rId198" xr:uid="{00000000-0004-0000-0D00-0000C5000000}"/>
    <hyperlink ref="P131" r:id="rId199" xr:uid="{00000000-0004-0000-0D00-0000C6000000}"/>
    <hyperlink ref="L132" r:id="rId200" xr:uid="{00000000-0004-0000-0D00-0000C7000000}"/>
    <hyperlink ref="P132" r:id="rId201" xr:uid="{00000000-0004-0000-0D00-0000C8000000}"/>
    <hyperlink ref="L133" r:id="rId202" xr:uid="{00000000-0004-0000-0D00-0000C9000000}"/>
    <hyperlink ref="P133" r:id="rId203" xr:uid="{00000000-0004-0000-0D00-0000CA000000}"/>
    <hyperlink ref="L134" r:id="rId204" xr:uid="{00000000-0004-0000-0D00-0000CB000000}"/>
    <hyperlink ref="P134" r:id="rId205" xr:uid="{00000000-0004-0000-0D00-0000CC000000}"/>
    <hyperlink ref="L135" r:id="rId206" xr:uid="{00000000-0004-0000-0D00-0000CD000000}"/>
    <hyperlink ref="P135" r:id="rId207" xr:uid="{00000000-0004-0000-0D00-0000CE000000}"/>
    <hyperlink ref="L136" r:id="rId208" xr:uid="{00000000-0004-0000-0D00-0000CF000000}"/>
    <hyperlink ref="P136" r:id="rId209" xr:uid="{00000000-0004-0000-0D00-0000D0000000}"/>
    <hyperlink ref="L137" r:id="rId210" xr:uid="{00000000-0004-0000-0D00-0000D1000000}"/>
    <hyperlink ref="P137" r:id="rId211" xr:uid="{00000000-0004-0000-0D00-0000D2000000}"/>
    <hyperlink ref="L138" r:id="rId212" xr:uid="{00000000-0004-0000-0D00-0000D3000000}"/>
    <hyperlink ref="P138" r:id="rId213" xr:uid="{00000000-0004-0000-0D00-0000D4000000}"/>
    <hyperlink ref="L139" r:id="rId214" xr:uid="{00000000-0004-0000-0D00-0000D5000000}"/>
    <hyperlink ref="P139" r:id="rId215" xr:uid="{00000000-0004-0000-0D00-0000D6000000}"/>
    <hyperlink ref="L140" r:id="rId216" xr:uid="{00000000-0004-0000-0D00-0000D7000000}"/>
    <hyperlink ref="P140" r:id="rId217" xr:uid="{00000000-0004-0000-0D00-0000D8000000}"/>
    <hyperlink ref="L141" r:id="rId218" xr:uid="{00000000-0004-0000-0D00-0000D9000000}"/>
    <hyperlink ref="P141" r:id="rId219" xr:uid="{00000000-0004-0000-0D00-0000DA000000}"/>
    <hyperlink ref="L142" r:id="rId220" xr:uid="{00000000-0004-0000-0D00-0000DB000000}"/>
    <hyperlink ref="P142" r:id="rId221" xr:uid="{00000000-0004-0000-0D00-0000DC000000}"/>
    <hyperlink ref="L143" r:id="rId222" xr:uid="{00000000-0004-0000-0D00-0000DD000000}"/>
    <hyperlink ref="P143" r:id="rId223" xr:uid="{00000000-0004-0000-0D00-0000DE000000}"/>
    <hyperlink ref="L144" r:id="rId224" xr:uid="{00000000-0004-0000-0D00-0000DF000000}"/>
    <hyperlink ref="P144" r:id="rId225" xr:uid="{00000000-0004-0000-0D00-0000E0000000}"/>
    <hyperlink ref="L145" r:id="rId226" xr:uid="{00000000-0004-0000-0D00-0000E1000000}"/>
    <hyperlink ref="P145" r:id="rId227" xr:uid="{00000000-0004-0000-0D00-0000E2000000}"/>
    <hyperlink ref="L146" r:id="rId228" xr:uid="{00000000-0004-0000-0D00-0000E3000000}"/>
    <hyperlink ref="P146" r:id="rId229" xr:uid="{00000000-0004-0000-0D00-0000E4000000}"/>
    <hyperlink ref="L147" r:id="rId230" xr:uid="{00000000-0004-0000-0D00-0000E5000000}"/>
    <hyperlink ref="P147" r:id="rId231" xr:uid="{00000000-0004-0000-0D00-0000E6000000}"/>
    <hyperlink ref="L148" r:id="rId232" xr:uid="{00000000-0004-0000-0D00-0000E7000000}"/>
    <hyperlink ref="P148" r:id="rId233" xr:uid="{00000000-0004-0000-0D00-0000E8000000}"/>
    <hyperlink ref="L149" r:id="rId234" xr:uid="{00000000-0004-0000-0D00-0000E9000000}"/>
    <hyperlink ref="P149" r:id="rId235" xr:uid="{00000000-0004-0000-0D00-0000EA000000}"/>
    <hyperlink ref="L150" r:id="rId236" xr:uid="{00000000-0004-0000-0D00-0000EB000000}"/>
    <hyperlink ref="P150" r:id="rId237" xr:uid="{00000000-0004-0000-0D00-0000EC000000}"/>
    <hyperlink ref="L151" r:id="rId238" xr:uid="{00000000-0004-0000-0D00-0000ED000000}"/>
    <hyperlink ref="P151" r:id="rId239" xr:uid="{00000000-0004-0000-0D00-0000EE000000}"/>
    <hyperlink ref="L152" r:id="rId240" xr:uid="{00000000-0004-0000-0D00-0000EF000000}"/>
    <hyperlink ref="P152" r:id="rId241" xr:uid="{00000000-0004-0000-0D00-0000F0000000}"/>
    <hyperlink ref="L153" r:id="rId242" xr:uid="{00000000-0004-0000-0D00-0000F1000000}"/>
    <hyperlink ref="P153" r:id="rId243" xr:uid="{00000000-0004-0000-0D00-0000F2000000}"/>
    <hyperlink ref="L154" r:id="rId244" xr:uid="{00000000-0004-0000-0D00-0000F3000000}"/>
    <hyperlink ref="P154" r:id="rId245" xr:uid="{00000000-0004-0000-0D00-0000F4000000}"/>
    <hyperlink ref="F155" r:id="rId246" xr:uid="{00000000-0004-0000-0D00-0000F5000000}"/>
    <hyperlink ref="L155" r:id="rId247" xr:uid="{00000000-0004-0000-0D00-0000F6000000}"/>
    <hyperlink ref="P155" r:id="rId248" xr:uid="{00000000-0004-0000-0D00-0000F7000000}"/>
    <hyperlink ref="L156" r:id="rId249" xr:uid="{00000000-0004-0000-0D00-0000F8000000}"/>
    <hyperlink ref="P156" r:id="rId250" xr:uid="{00000000-0004-0000-0D00-0000F9000000}"/>
    <hyperlink ref="L157" r:id="rId251" xr:uid="{00000000-0004-0000-0D00-0000FA000000}"/>
    <hyperlink ref="P157" r:id="rId252" xr:uid="{00000000-0004-0000-0D00-0000FB000000}"/>
    <hyperlink ref="L158" r:id="rId253" xr:uid="{00000000-0004-0000-0D00-0000FC000000}"/>
    <hyperlink ref="P158" r:id="rId254" xr:uid="{00000000-0004-0000-0D00-0000FD000000}"/>
    <hyperlink ref="L159" r:id="rId255" xr:uid="{00000000-0004-0000-0D00-0000FE000000}"/>
    <hyperlink ref="P159" r:id="rId256" xr:uid="{00000000-0004-0000-0D00-0000FF000000}"/>
    <hyperlink ref="L160" r:id="rId257" xr:uid="{00000000-0004-0000-0D00-000000010000}"/>
    <hyperlink ref="P160" r:id="rId258" xr:uid="{00000000-0004-0000-0D00-000001010000}"/>
    <hyperlink ref="L161" r:id="rId259" xr:uid="{00000000-0004-0000-0D00-000002010000}"/>
    <hyperlink ref="P161" r:id="rId260" xr:uid="{00000000-0004-0000-0D00-000003010000}"/>
    <hyperlink ref="L162" r:id="rId261" xr:uid="{00000000-0004-0000-0D00-000004010000}"/>
    <hyperlink ref="P162" r:id="rId262" xr:uid="{00000000-0004-0000-0D00-000005010000}"/>
    <hyperlink ref="L163" r:id="rId263" xr:uid="{00000000-0004-0000-0D00-000006010000}"/>
    <hyperlink ref="P163" r:id="rId264" xr:uid="{00000000-0004-0000-0D00-000007010000}"/>
    <hyperlink ref="L164" r:id="rId265" xr:uid="{00000000-0004-0000-0D00-000008010000}"/>
    <hyperlink ref="P164" r:id="rId266" xr:uid="{00000000-0004-0000-0D00-000009010000}"/>
    <hyperlink ref="L165" r:id="rId267" xr:uid="{00000000-0004-0000-0D00-00000A010000}"/>
    <hyperlink ref="P165" r:id="rId268" xr:uid="{00000000-0004-0000-0D00-00000B010000}"/>
    <hyperlink ref="L166" r:id="rId269" xr:uid="{00000000-0004-0000-0D00-00000C010000}"/>
    <hyperlink ref="P166" r:id="rId270" xr:uid="{00000000-0004-0000-0D00-00000D010000}"/>
    <hyperlink ref="L167" r:id="rId271" xr:uid="{00000000-0004-0000-0D00-00000E010000}"/>
    <hyperlink ref="P167" r:id="rId272" xr:uid="{00000000-0004-0000-0D00-00000F010000}"/>
    <hyperlink ref="L168" r:id="rId273" xr:uid="{00000000-0004-0000-0D00-000010010000}"/>
    <hyperlink ref="P168" r:id="rId274" xr:uid="{00000000-0004-0000-0D00-000011010000}"/>
    <hyperlink ref="L169" r:id="rId275" xr:uid="{00000000-0004-0000-0D00-000012010000}"/>
    <hyperlink ref="P169" r:id="rId276" xr:uid="{00000000-0004-0000-0D00-000013010000}"/>
    <hyperlink ref="L170" r:id="rId277" xr:uid="{00000000-0004-0000-0D00-000014010000}"/>
    <hyperlink ref="P170" r:id="rId278" xr:uid="{00000000-0004-0000-0D00-000015010000}"/>
    <hyperlink ref="L171" r:id="rId279" xr:uid="{00000000-0004-0000-0D00-000016010000}"/>
    <hyperlink ref="P171" r:id="rId280" xr:uid="{00000000-0004-0000-0D00-000017010000}"/>
    <hyperlink ref="L172" r:id="rId281" xr:uid="{00000000-0004-0000-0D00-000018010000}"/>
    <hyperlink ref="P172" r:id="rId282" xr:uid="{00000000-0004-0000-0D00-000019010000}"/>
    <hyperlink ref="L173" r:id="rId283" xr:uid="{00000000-0004-0000-0D00-00001A010000}"/>
    <hyperlink ref="P173" r:id="rId284" xr:uid="{00000000-0004-0000-0D00-00001B010000}"/>
    <hyperlink ref="L174" r:id="rId285" xr:uid="{00000000-0004-0000-0D00-00001C010000}"/>
    <hyperlink ref="P174" r:id="rId286" xr:uid="{00000000-0004-0000-0D00-00001D010000}"/>
    <hyperlink ref="L175" r:id="rId287" xr:uid="{00000000-0004-0000-0D00-00001E010000}"/>
    <hyperlink ref="P175" r:id="rId288" xr:uid="{00000000-0004-0000-0D00-00001F010000}"/>
    <hyperlink ref="L176" r:id="rId289" xr:uid="{00000000-0004-0000-0D00-000020010000}"/>
    <hyperlink ref="P176" r:id="rId290" xr:uid="{00000000-0004-0000-0D00-000021010000}"/>
    <hyperlink ref="L177" r:id="rId291" xr:uid="{00000000-0004-0000-0D00-000022010000}"/>
    <hyperlink ref="P177" r:id="rId292" xr:uid="{00000000-0004-0000-0D00-000023010000}"/>
    <hyperlink ref="L178" r:id="rId293" xr:uid="{00000000-0004-0000-0D00-000024010000}"/>
    <hyperlink ref="P178" r:id="rId294" xr:uid="{00000000-0004-0000-0D00-000025010000}"/>
    <hyperlink ref="L179" r:id="rId295" xr:uid="{00000000-0004-0000-0D00-000026010000}"/>
    <hyperlink ref="P179" r:id="rId296" xr:uid="{00000000-0004-0000-0D00-000027010000}"/>
    <hyperlink ref="L180" r:id="rId297" xr:uid="{00000000-0004-0000-0D00-000028010000}"/>
    <hyperlink ref="P180" r:id="rId298" xr:uid="{00000000-0004-0000-0D00-000029010000}"/>
    <hyperlink ref="L181" r:id="rId299" xr:uid="{00000000-0004-0000-0D00-00002A010000}"/>
    <hyperlink ref="P181" r:id="rId300" xr:uid="{00000000-0004-0000-0D00-00002B010000}"/>
    <hyperlink ref="L182" r:id="rId301" xr:uid="{00000000-0004-0000-0D00-00002C010000}"/>
    <hyperlink ref="P182" r:id="rId302" xr:uid="{00000000-0004-0000-0D00-00002D010000}"/>
    <hyperlink ref="L183" r:id="rId303" xr:uid="{00000000-0004-0000-0D00-00002E010000}"/>
    <hyperlink ref="P183" r:id="rId304" xr:uid="{00000000-0004-0000-0D00-00002F010000}"/>
    <hyperlink ref="L184" r:id="rId305" xr:uid="{00000000-0004-0000-0D00-000030010000}"/>
    <hyperlink ref="P184" r:id="rId306" xr:uid="{00000000-0004-0000-0D00-000031010000}"/>
    <hyperlink ref="L185" r:id="rId307" xr:uid="{00000000-0004-0000-0D00-000032010000}"/>
    <hyperlink ref="P185" r:id="rId308" xr:uid="{00000000-0004-0000-0D00-000033010000}"/>
    <hyperlink ref="L186" r:id="rId309" xr:uid="{00000000-0004-0000-0D00-000034010000}"/>
    <hyperlink ref="P186" r:id="rId310" xr:uid="{00000000-0004-0000-0D00-000035010000}"/>
    <hyperlink ref="L187" r:id="rId311" xr:uid="{00000000-0004-0000-0D00-000036010000}"/>
    <hyperlink ref="P187" r:id="rId312" xr:uid="{00000000-0004-0000-0D00-000037010000}"/>
    <hyperlink ref="L188" r:id="rId313" xr:uid="{00000000-0004-0000-0D00-000038010000}"/>
    <hyperlink ref="P188" r:id="rId314" xr:uid="{00000000-0004-0000-0D00-000039010000}"/>
    <hyperlink ref="L189" r:id="rId315" xr:uid="{00000000-0004-0000-0D00-00003A010000}"/>
    <hyperlink ref="P189" r:id="rId316" xr:uid="{00000000-0004-0000-0D00-00003B010000}"/>
    <hyperlink ref="L190" r:id="rId317" xr:uid="{00000000-0004-0000-0D00-00003C010000}"/>
    <hyperlink ref="P190" r:id="rId318" xr:uid="{00000000-0004-0000-0D00-00003D010000}"/>
    <hyperlink ref="L191" r:id="rId319" xr:uid="{00000000-0004-0000-0D00-00003E010000}"/>
    <hyperlink ref="P191" r:id="rId320" xr:uid="{00000000-0004-0000-0D00-00003F010000}"/>
    <hyperlink ref="L192" r:id="rId321" xr:uid="{00000000-0004-0000-0D00-000040010000}"/>
    <hyperlink ref="P192" r:id="rId322" xr:uid="{00000000-0004-0000-0D00-000041010000}"/>
    <hyperlink ref="L193" r:id="rId323" xr:uid="{00000000-0004-0000-0D00-000042010000}"/>
    <hyperlink ref="P193" r:id="rId324" xr:uid="{00000000-0004-0000-0D00-000043010000}"/>
    <hyperlink ref="L194" r:id="rId325" xr:uid="{00000000-0004-0000-0D00-000044010000}"/>
    <hyperlink ref="P194" r:id="rId326" xr:uid="{00000000-0004-0000-0D00-000045010000}"/>
    <hyperlink ref="L195" r:id="rId327" xr:uid="{00000000-0004-0000-0D00-000046010000}"/>
    <hyperlink ref="P195" r:id="rId328" xr:uid="{00000000-0004-0000-0D00-000047010000}"/>
    <hyperlink ref="L196" r:id="rId329" xr:uid="{00000000-0004-0000-0D00-000048010000}"/>
    <hyperlink ref="P196" r:id="rId330" xr:uid="{00000000-0004-0000-0D00-000049010000}"/>
    <hyperlink ref="L197" r:id="rId331" xr:uid="{00000000-0004-0000-0D00-00004A010000}"/>
    <hyperlink ref="P197" r:id="rId332" xr:uid="{00000000-0004-0000-0D00-00004B010000}"/>
    <hyperlink ref="L198" r:id="rId333" xr:uid="{00000000-0004-0000-0D00-00004C010000}"/>
    <hyperlink ref="P198" r:id="rId334" xr:uid="{00000000-0004-0000-0D00-00004D010000}"/>
    <hyperlink ref="L199" r:id="rId335" xr:uid="{00000000-0004-0000-0D00-00004E010000}"/>
    <hyperlink ref="P199" r:id="rId336" xr:uid="{00000000-0004-0000-0D00-00004F010000}"/>
    <hyperlink ref="L200" r:id="rId337" xr:uid="{00000000-0004-0000-0D00-000050010000}"/>
    <hyperlink ref="P200" r:id="rId338" xr:uid="{00000000-0004-0000-0D00-000051010000}"/>
    <hyperlink ref="L201" r:id="rId339" xr:uid="{00000000-0004-0000-0D00-000052010000}"/>
    <hyperlink ref="P201" r:id="rId340" xr:uid="{00000000-0004-0000-0D00-000053010000}"/>
    <hyperlink ref="L202" r:id="rId341" xr:uid="{00000000-0004-0000-0D00-000054010000}"/>
    <hyperlink ref="P202" r:id="rId342" xr:uid="{00000000-0004-0000-0D00-000055010000}"/>
    <hyperlink ref="L203" r:id="rId343" xr:uid="{00000000-0004-0000-0D00-000056010000}"/>
    <hyperlink ref="P203" r:id="rId344" xr:uid="{00000000-0004-0000-0D00-000057010000}"/>
    <hyperlink ref="L204" r:id="rId345" xr:uid="{00000000-0004-0000-0D00-000058010000}"/>
    <hyperlink ref="P204" r:id="rId346" xr:uid="{00000000-0004-0000-0D00-000059010000}"/>
    <hyperlink ref="L205" r:id="rId347" xr:uid="{00000000-0004-0000-0D00-00005A010000}"/>
    <hyperlink ref="L206" r:id="rId348" xr:uid="{00000000-0004-0000-0D00-00005B010000}"/>
    <hyperlink ref="P206" r:id="rId349" xr:uid="{00000000-0004-0000-0D00-00005C010000}"/>
    <hyperlink ref="L207" r:id="rId350" xr:uid="{00000000-0004-0000-0D00-00005D010000}"/>
    <hyperlink ref="P207" r:id="rId351" xr:uid="{00000000-0004-0000-0D00-00005E010000}"/>
    <hyperlink ref="L208" r:id="rId352" xr:uid="{00000000-0004-0000-0D00-00005F010000}"/>
    <hyperlink ref="P208" r:id="rId353" xr:uid="{00000000-0004-0000-0D00-000060010000}"/>
    <hyperlink ref="L209" r:id="rId354" xr:uid="{00000000-0004-0000-0D00-000061010000}"/>
    <hyperlink ref="P209" r:id="rId355" xr:uid="{00000000-0004-0000-0D00-000062010000}"/>
    <hyperlink ref="L210" r:id="rId356" xr:uid="{00000000-0004-0000-0D00-000063010000}"/>
    <hyperlink ref="P210" r:id="rId357" xr:uid="{00000000-0004-0000-0D00-000064010000}"/>
    <hyperlink ref="L211" r:id="rId358" xr:uid="{00000000-0004-0000-0D00-000065010000}"/>
    <hyperlink ref="P211" r:id="rId359" xr:uid="{00000000-0004-0000-0D00-000066010000}"/>
    <hyperlink ref="L212" r:id="rId360" xr:uid="{00000000-0004-0000-0D00-000067010000}"/>
    <hyperlink ref="P212" r:id="rId361" xr:uid="{00000000-0004-0000-0D00-000068010000}"/>
    <hyperlink ref="L213" r:id="rId362" xr:uid="{00000000-0004-0000-0D00-000069010000}"/>
    <hyperlink ref="P213" r:id="rId363" xr:uid="{00000000-0004-0000-0D00-00006A010000}"/>
    <hyperlink ref="L214" r:id="rId364" xr:uid="{00000000-0004-0000-0D00-00006B010000}"/>
    <hyperlink ref="P214" r:id="rId365" xr:uid="{00000000-0004-0000-0D00-00006C010000}"/>
    <hyperlink ref="L215" r:id="rId366" xr:uid="{00000000-0004-0000-0D00-00006D010000}"/>
    <hyperlink ref="P215" r:id="rId367" xr:uid="{00000000-0004-0000-0D00-00006E010000}"/>
    <hyperlink ref="L216" r:id="rId368" xr:uid="{00000000-0004-0000-0D00-00006F010000}"/>
    <hyperlink ref="P216" r:id="rId369" xr:uid="{00000000-0004-0000-0D00-000070010000}"/>
    <hyperlink ref="L217" r:id="rId370" xr:uid="{00000000-0004-0000-0D00-000071010000}"/>
    <hyperlink ref="P217" r:id="rId371" xr:uid="{00000000-0004-0000-0D00-000072010000}"/>
    <hyperlink ref="L218" r:id="rId372" xr:uid="{00000000-0004-0000-0D00-000073010000}"/>
    <hyperlink ref="P218" r:id="rId373" xr:uid="{00000000-0004-0000-0D00-000074010000}"/>
    <hyperlink ref="L219" r:id="rId374" xr:uid="{00000000-0004-0000-0D00-000075010000}"/>
    <hyperlink ref="P219" r:id="rId375" xr:uid="{00000000-0004-0000-0D00-000076010000}"/>
    <hyperlink ref="L220" r:id="rId376" xr:uid="{00000000-0004-0000-0D00-000077010000}"/>
    <hyperlink ref="P220" r:id="rId377" xr:uid="{00000000-0004-0000-0D00-000078010000}"/>
    <hyperlink ref="L221" r:id="rId378" xr:uid="{00000000-0004-0000-0D00-000079010000}"/>
    <hyperlink ref="P221" r:id="rId379" xr:uid="{00000000-0004-0000-0D00-00007A010000}"/>
    <hyperlink ref="L222" r:id="rId380" xr:uid="{00000000-0004-0000-0D00-00007B010000}"/>
    <hyperlink ref="P222" r:id="rId381" xr:uid="{00000000-0004-0000-0D00-00007C010000}"/>
    <hyperlink ref="L223" r:id="rId382" xr:uid="{00000000-0004-0000-0D00-00007D010000}"/>
    <hyperlink ref="P223" r:id="rId383" xr:uid="{00000000-0004-0000-0D00-00007E010000}"/>
    <hyperlink ref="L224" r:id="rId384" xr:uid="{00000000-0004-0000-0D00-00007F010000}"/>
    <hyperlink ref="P224" r:id="rId385" xr:uid="{00000000-0004-0000-0D00-000080010000}"/>
    <hyperlink ref="L225" r:id="rId386" xr:uid="{00000000-0004-0000-0D00-000081010000}"/>
    <hyperlink ref="P225" r:id="rId387" xr:uid="{00000000-0004-0000-0D00-000082010000}"/>
    <hyperlink ref="L226" r:id="rId388" xr:uid="{00000000-0004-0000-0D00-000083010000}"/>
    <hyperlink ref="P226" r:id="rId389" xr:uid="{00000000-0004-0000-0D00-000084010000}"/>
    <hyperlink ref="L227" r:id="rId390" xr:uid="{00000000-0004-0000-0D00-000085010000}"/>
    <hyperlink ref="P227" r:id="rId391" xr:uid="{00000000-0004-0000-0D00-000086010000}"/>
    <hyperlink ref="L228" r:id="rId392" xr:uid="{00000000-0004-0000-0D00-000087010000}"/>
    <hyperlink ref="P228" r:id="rId393" xr:uid="{00000000-0004-0000-0D00-000088010000}"/>
    <hyperlink ref="L229" r:id="rId394" xr:uid="{00000000-0004-0000-0D00-000089010000}"/>
    <hyperlink ref="P229" r:id="rId395" xr:uid="{00000000-0004-0000-0D00-00008A010000}"/>
    <hyperlink ref="L230" r:id="rId396" xr:uid="{00000000-0004-0000-0D00-00008B010000}"/>
    <hyperlink ref="P230" r:id="rId397" xr:uid="{00000000-0004-0000-0D00-00008C010000}"/>
    <hyperlink ref="L231" r:id="rId398" xr:uid="{00000000-0004-0000-0D00-00008D010000}"/>
    <hyperlink ref="L232" r:id="rId399" xr:uid="{00000000-0004-0000-0D00-00008E010000}"/>
    <hyperlink ref="P232" r:id="rId400" xr:uid="{00000000-0004-0000-0D00-00008F010000}"/>
    <hyperlink ref="L233" r:id="rId401" xr:uid="{00000000-0004-0000-0D00-000090010000}"/>
    <hyperlink ref="P233" r:id="rId402" xr:uid="{00000000-0004-0000-0D00-000091010000}"/>
    <hyperlink ref="L234" r:id="rId403" xr:uid="{00000000-0004-0000-0D00-000092010000}"/>
    <hyperlink ref="P234" r:id="rId404" xr:uid="{00000000-0004-0000-0D00-000093010000}"/>
    <hyperlink ref="L235" r:id="rId405" xr:uid="{00000000-0004-0000-0D00-000094010000}"/>
    <hyperlink ref="P235" r:id="rId406" xr:uid="{00000000-0004-0000-0D00-000095010000}"/>
    <hyperlink ref="L236" r:id="rId407" xr:uid="{00000000-0004-0000-0D00-000096010000}"/>
    <hyperlink ref="P236" r:id="rId408" xr:uid="{00000000-0004-0000-0D00-000097010000}"/>
    <hyperlink ref="L237" r:id="rId409" xr:uid="{00000000-0004-0000-0D00-000098010000}"/>
    <hyperlink ref="P237" r:id="rId410" xr:uid="{00000000-0004-0000-0D00-000099010000}"/>
    <hyperlink ref="L238" r:id="rId411" xr:uid="{00000000-0004-0000-0D00-00009A010000}"/>
    <hyperlink ref="P238" r:id="rId412" xr:uid="{00000000-0004-0000-0D00-00009B010000}"/>
    <hyperlink ref="L239" r:id="rId413" xr:uid="{00000000-0004-0000-0D00-00009C010000}"/>
    <hyperlink ref="P239" r:id="rId414" xr:uid="{00000000-0004-0000-0D00-00009D010000}"/>
    <hyperlink ref="L240" r:id="rId415" xr:uid="{00000000-0004-0000-0D00-00009E010000}"/>
    <hyperlink ref="P240" r:id="rId416" xr:uid="{00000000-0004-0000-0D00-00009F010000}"/>
    <hyperlink ref="L241" r:id="rId417" xr:uid="{00000000-0004-0000-0D00-0000A0010000}"/>
    <hyperlink ref="P241" r:id="rId418" xr:uid="{00000000-0004-0000-0D00-0000A1010000}"/>
    <hyperlink ref="L242" r:id="rId419" xr:uid="{00000000-0004-0000-0D00-0000A2010000}"/>
    <hyperlink ref="P242" r:id="rId420" xr:uid="{00000000-0004-0000-0D00-0000A3010000}"/>
    <hyperlink ref="L243" r:id="rId421" xr:uid="{00000000-0004-0000-0D00-0000A4010000}"/>
    <hyperlink ref="P243" r:id="rId422" xr:uid="{00000000-0004-0000-0D00-0000A5010000}"/>
    <hyperlink ref="L244" r:id="rId423" xr:uid="{00000000-0004-0000-0D00-0000A6010000}"/>
    <hyperlink ref="P244" r:id="rId424" xr:uid="{00000000-0004-0000-0D00-0000A7010000}"/>
    <hyperlink ref="L245" r:id="rId425" xr:uid="{00000000-0004-0000-0D00-0000A8010000}"/>
    <hyperlink ref="P245" r:id="rId426" xr:uid="{00000000-0004-0000-0D00-0000A9010000}"/>
    <hyperlink ref="L246" r:id="rId427" xr:uid="{00000000-0004-0000-0D00-0000AA010000}"/>
    <hyperlink ref="P246" r:id="rId428" xr:uid="{00000000-0004-0000-0D00-0000AB010000}"/>
    <hyperlink ref="L247" r:id="rId429" xr:uid="{00000000-0004-0000-0D00-0000AC010000}"/>
    <hyperlink ref="P247" r:id="rId430" xr:uid="{00000000-0004-0000-0D00-0000AD010000}"/>
    <hyperlink ref="L248" r:id="rId431" xr:uid="{00000000-0004-0000-0D00-0000AE010000}"/>
    <hyperlink ref="P248" r:id="rId432" xr:uid="{00000000-0004-0000-0D00-0000AF010000}"/>
    <hyperlink ref="L249" r:id="rId433" xr:uid="{00000000-0004-0000-0D00-0000B0010000}"/>
    <hyperlink ref="P249" r:id="rId434" xr:uid="{00000000-0004-0000-0D00-0000B1010000}"/>
    <hyperlink ref="L250" r:id="rId435" xr:uid="{00000000-0004-0000-0D00-0000B2010000}"/>
    <hyperlink ref="P250" r:id="rId436" xr:uid="{00000000-0004-0000-0D00-0000B3010000}"/>
    <hyperlink ref="L251" r:id="rId437" xr:uid="{00000000-0004-0000-0D00-0000B4010000}"/>
    <hyperlink ref="P251" r:id="rId438" xr:uid="{00000000-0004-0000-0D00-0000B5010000}"/>
    <hyperlink ref="L252" r:id="rId439" xr:uid="{00000000-0004-0000-0D00-0000B6010000}"/>
    <hyperlink ref="P252" r:id="rId440" xr:uid="{00000000-0004-0000-0D00-0000B7010000}"/>
    <hyperlink ref="L253" r:id="rId441" xr:uid="{00000000-0004-0000-0D00-0000B8010000}"/>
    <hyperlink ref="P253" r:id="rId442" xr:uid="{00000000-0004-0000-0D00-0000B9010000}"/>
    <hyperlink ref="L254" r:id="rId443" xr:uid="{00000000-0004-0000-0D00-0000BA010000}"/>
    <hyperlink ref="P254" r:id="rId444" xr:uid="{00000000-0004-0000-0D00-0000BB010000}"/>
    <hyperlink ref="L255" r:id="rId445" xr:uid="{00000000-0004-0000-0D00-0000BC010000}"/>
    <hyperlink ref="P255" r:id="rId446" xr:uid="{00000000-0004-0000-0D00-0000BD010000}"/>
    <hyperlink ref="L256" r:id="rId447" xr:uid="{00000000-0004-0000-0D00-0000BE010000}"/>
    <hyperlink ref="P256" r:id="rId448" xr:uid="{00000000-0004-0000-0D00-0000BF010000}"/>
    <hyperlink ref="L257" r:id="rId449" xr:uid="{00000000-0004-0000-0D00-0000C0010000}"/>
    <hyperlink ref="P257" r:id="rId450" xr:uid="{00000000-0004-0000-0D00-0000C1010000}"/>
    <hyperlink ref="L258" r:id="rId451" xr:uid="{00000000-0004-0000-0D00-0000C2010000}"/>
    <hyperlink ref="P258" r:id="rId452" xr:uid="{00000000-0004-0000-0D00-0000C3010000}"/>
    <hyperlink ref="L259" r:id="rId453" xr:uid="{00000000-0004-0000-0D00-0000C4010000}"/>
    <hyperlink ref="P259" r:id="rId454" xr:uid="{00000000-0004-0000-0D00-0000C5010000}"/>
    <hyperlink ref="L260" r:id="rId455" xr:uid="{00000000-0004-0000-0D00-0000C6010000}"/>
    <hyperlink ref="P260" r:id="rId456" xr:uid="{00000000-0004-0000-0D00-0000C7010000}"/>
    <hyperlink ref="L261" r:id="rId457" xr:uid="{00000000-0004-0000-0D00-0000C8010000}"/>
    <hyperlink ref="P261" r:id="rId458" xr:uid="{00000000-0004-0000-0D00-0000C9010000}"/>
    <hyperlink ref="L262" r:id="rId459" xr:uid="{00000000-0004-0000-0D00-0000CA010000}"/>
    <hyperlink ref="P262" r:id="rId460" xr:uid="{00000000-0004-0000-0D00-0000CB010000}"/>
    <hyperlink ref="L263" r:id="rId461" xr:uid="{00000000-0004-0000-0D00-0000CC010000}"/>
    <hyperlink ref="P263" r:id="rId462" xr:uid="{00000000-0004-0000-0D00-0000CD01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outlinePr summaryBelow="0" summaryRight="0"/>
  </sheetPr>
  <dimension ref="A1:P402"/>
  <sheetViews>
    <sheetView workbookViewId="0"/>
  </sheetViews>
  <sheetFormatPr defaultColWidth="12.5703125" defaultRowHeight="15.75" customHeight="1"/>
  <cols>
    <col min="3" max="3" width="4.28515625" customWidth="1"/>
    <col min="15" max="15" width="23.5703125" customWidth="1"/>
    <col min="16" max="16" width="45.5703125" customWidth="1"/>
  </cols>
  <sheetData>
    <row r="1" spans="1:16" ht="12.75">
      <c r="A1" s="55" t="s">
        <v>993</v>
      </c>
      <c r="B1" s="55" t="s">
        <v>449</v>
      </c>
      <c r="C1" s="55" t="s">
        <v>3848</v>
      </c>
      <c r="D1" s="55" t="s">
        <v>1</v>
      </c>
      <c r="E1" s="55" t="s">
        <v>450</v>
      </c>
      <c r="F1" s="55" t="s">
        <v>451</v>
      </c>
      <c r="G1" s="55" t="s">
        <v>994</v>
      </c>
      <c r="H1" s="55" t="s">
        <v>452</v>
      </c>
      <c r="I1" s="55" t="s">
        <v>995</v>
      </c>
      <c r="J1" s="55" t="s">
        <v>996</v>
      </c>
      <c r="K1" s="55" t="s">
        <v>997</v>
      </c>
      <c r="L1" s="55" t="s">
        <v>453</v>
      </c>
      <c r="M1" s="55" t="s">
        <v>454</v>
      </c>
      <c r="N1" s="55" t="s">
        <v>455</v>
      </c>
      <c r="O1" s="55" t="s">
        <v>456</v>
      </c>
      <c r="P1" s="55" t="s">
        <v>2</v>
      </c>
    </row>
    <row r="2" spans="1:16" ht="12.75">
      <c r="A2" s="75">
        <v>1</v>
      </c>
      <c r="B2" s="75">
        <v>2</v>
      </c>
      <c r="C2" s="55" t="s">
        <v>3849</v>
      </c>
      <c r="D2" s="55" t="s">
        <v>5</v>
      </c>
      <c r="E2" s="55" t="s">
        <v>6</v>
      </c>
      <c r="F2" s="55" t="s">
        <v>460</v>
      </c>
      <c r="G2" s="55">
        <v>45717781</v>
      </c>
      <c r="H2" s="75">
        <v>1</v>
      </c>
      <c r="L2" s="72" t="s">
        <v>461</v>
      </c>
      <c r="O2" s="55" t="s">
        <v>1001</v>
      </c>
      <c r="P2" s="72" t="s">
        <v>7</v>
      </c>
    </row>
    <row r="3" spans="1:16" ht="12.75" hidden="1">
      <c r="A3" s="75">
        <v>2</v>
      </c>
      <c r="D3" s="55" t="s">
        <v>1021</v>
      </c>
      <c r="E3" s="55" t="s">
        <v>1022</v>
      </c>
      <c r="F3" s="55" t="s">
        <v>1023</v>
      </c>
      <c r="G3" s="55">
        <v>360484090</v>
      </c>
      <c r="H3" s="55" t="s">
        <v>464</v>
      </c>
      <c r="L3" s="72" t="s">
        <v>1024</v>
      </c>
      <c r="O3" s="55" t="s">
        <v>1025</v>
      </c>
    </row>
    <row r="4" spans="1:16" ht="12.75" hidden="1">
      <c r="A4" s="75">
        <v>3</v>
      </c>
      <c r="D4" s="55" t="s">
        <v>1007</v>
      </c>
      <c r="E4" s="55" t="s">
        <v>1007</v>
      </c>
      <c r="F4" s="55" t="s">
        <v>1008</v>
      </c>
      <c r="G4" s="55">
        <v>1399123752</v>
      </c>
      <c r="H4" s="75">
        <v>1</v>
      </c>
      <c r="I4" s="75">
        <v>4527</v>
      </c>
      <c r="J4" s="55" t="s">
        <v>3819</v>
      </c>
      <c r="K4" s="75">
        <v>159</v>
      </c>
      <c r="L4" s="72" t="s">
        <v>1009</v>
      </c>
      <c r="O4" s="55" t="s">
        <v>1010</v>
      </c>
    </row>
    <row r="5" spans="1:16" ht="12.75">
      <c r="A5" s="75">
        <v>4</v>
      </c>
      <c r="B5" s="75">
        <v>63</v>
      </c>
      <c r="C5" s="55" t="s">
        <v>3849</v>
      </c>
      <c r="D5" s="55" t="s">
        <v>142</v>
      </c>
      <c r="E5" s="55" t="s">
        <v>634</v>
      </c>
      <c r="F5" s="55" t="s">
        <v>635</v>
      </c>
      <c r="G5" s="55">
        <v>254432523</v>
      </c>
      <c r="H5" s="55" t="s">
        <v>464</v>
      </c>
      <c r="I5" s="75">
        <v>989</v>
      </c>
      <c r="J5" s="55" t="s">
        <v>3820</v>
      </c>
      <c r="K5" s="75">
        <v>962</v>
      </c>
      <c r="L5" s="72" t="s">
        <v>636</v>
      </c>
      <c r="O5" s="55" t="s">
        <v>1047</v>
      </c>
      <c r="P5" s="72" t="s">
        <v>144</v>
      </c>
    </row>
    <row r="6" spans="1:16" ht="12.75" hidden="1">
      <c r="A6" s="75">
        <v>5</v>
      </c>
      <c r="D6" s="55" t="s">
        <v>1011</v>
      </c>
      <c r="E6" s="55" t="s">
        <v>1011</v>
      </c>
      <c r="F6" s="55" t="s">
        <v>1012</v>
      </c>
      <c r="G6" s="55">
        <v>484667815</v>
      </c>
      <c r="H6" s="55" t="s">
        <v>464</v>
      </c>
      <c r="L6" s="72" t="s">
        <v>1013</v>
      </c>
      <c r="O6" s="55" t="s">
        <v>1014</v>
      </c>
    </row>
    <row r="7" spans="1:16" ht="12.75">
      <c r="A7" s="75">
        <v>6</v>
      </c>
      <c r="B7" s="75">
        <v>123</v>
      </c>
      <c r="C7" s="55" t="s">
        <v>3849</v>
      </c>
      <c r="D7" s="55" t="s">
        <v>274</v>
      </c>
      <c r="E7" s="55" t="s">
        <v>794</v>
      </c>
      <c r="F7" s="55" t="s">
        <v>795</v>
      </c>
      <c r="G7" s="55">
        <v>1701651749</v>
      </c>
      <c r="H7" s="75">
        <v>1</v>
      </c>
      <c r="L7" s="72" t="s">
        <v>796</v>
      </c>
      <c r="O7" s="55" t="s">
        <v>1015</v>
      </c>
      <c r="P7" s="72" t="s">
        <v>276</v>
      </c>
    </row>
    <row r="8" spans="1:16" ht="12.75">
      <c r="A8" s="75">
        <v>7</v>
      </c>
      <c r="B8" s="75">
        <v>81</v>
      </c>
      <c r="C8" s="55" t="s">
        <v>3849</v>
      </c>
      <c r="D8" s="55" t="s">
        <v>179</v>
      </c>
      <c r="E8" s="55" t="s">
        <v>1062</v>
      </c>
      <c r="F8" s="55" t="s">
        <v>683</v>
      </c>
      <c r="G8" s="55">
        <v>6505088311</v>
      </c>
      <c r="H8" s="75">
        <v>1</v>
      </c>
      <c r="L8" s="72" t="s">
        <v>1063</v>
      </c>
      <c r="O8" s="55" t="s">
        <v>1001</v>
      </c>
      <c r="P8" s="72" t="s">
        <v>180</v>
      </c>
    </row>
    <row r="9" spans="1:16" ht="12.75" hidden="1">
      <c r="A9" s="75">
        <v>8</v>
      </c>
      <c r="D9" s="55" t="s">
        <v>1003</v>
      </c>
      <c r="E9" s="55" t="s">
        <v>1003</v>
      </c>
      <c r="F9" s="55" t="s">
        <v>1004</v>
      </c>
      <c r="G9" s="55">
        <v>1455058965</v>
      </c>
      <c r="H9" s="75">
        <v>1</v>
      </c>
      <c r="L9" s="72" t="s">
        <v>1005</v>
      </c>
      <c r="O9" s="55" t="s">
        <v>1006</v>
      </c>
    </row>
    <row r="10" spans="1:16" ht="12.75">
      <c r="A10" s="75">
        <v>9</v>
      </c>
      <c r="B10" s="75">
        <v>77</v>
      </c>
      <c r="C10" s="55" t="s">
        <v>3849</v>
      </c>
      <c r="D10" s="55" t="s">
        <v>171</v>
      </c>
      <c r="E10" s="55" t="s">
        <v>171</v>
      </c>
      <c r="F10" s="55" t="s">
        <v>673</v>
      </c>
      <c r="G10" s="55">
        <v>313471712</v>
      </c>
      <c r="H10" s="75">
        <v>1</v>
      </c>
      <c r="I10" s="75">
        <v>3490</v>
      </c>
      <c r="J10" s="55" t="s">
        <v>3821</v>
      </c>
      <c r="K10" s="75">
        <v>1038</v>
      </c>
      <c r="L10" s="72" t="s">
        <v>674</v>
      </c>
      <c r="O10" s="55" t="s">
        <v>1026</v>
      </c>
      <c r="P10" s="72" t="s">
        <v>172</v>
      </c>
    </row>
    <row r="11" spans="1:16" ht="12.75" hidden="1">
      <c r="A11" s="75">
        <v>10</v>
      </c>
      <c r="D11" s="55" t="s">
        <v>1240</v>
      </c>
      <c r="E11" s="55" t="s">
        <v>1240</v>
      </c>
      <c r="F11" s="55" t="s">
        <v>1241</v>
      </c>
      <c r="G11" s="55">
        <v>8320554996</v>
      </c>
      <c r="H11" s="75">
        <v>1</v>
      </c>
      <c r="L11" s="72" t="s">
        <v>1242</v>
      </c>
      <c r="O11" s="55" t="s">
        <v>1001</v>
      </c>
    </row>
    <row r="12" spans="1:16" ht="12.75">
      <c r="A12" s="75">
        <v>11</v>
      </c>
      <c r="B12" s="75">
        <v>134</v>
      </c>
      <c r="C12" s="55" t="s">
        <v>3849</v>
      </c>
      <c r="D12" s="55" t="s">
        <v>299</v>
      </c>
      <c r="E12" s="55" t="s">
        <v>299</v>
      </c>
      <c r="F12" s="55" t="s">
        <v>828</v>
      </c>
      <c r="G12" s="76"/>
      <c r="H12" s="75">
        <v>1</v>
      </c>
      <c r="L12" s="72" t="s">
        <v>827</v>
      </c>
      <c r="O12" s="55" t="s">
        <v>1317</v>
      </c>
      <c r="P12" s="72" t="s">
        <v>300</v>
      </c>
    </row>
    <row r="13" spans="1:16" ht="12.75">
      <c r="A13" s="75">
        <v>12</v>
      </c>
      <c r="B13" s="75">
        <v>126</v>
      </c>
      <c r="C13" s="55" t="s">
        <v>3849</v>
      </c>
      <c r="D13" s="55" t="s">
        <v>282</v>
      </c>
      <c r="E13" s="55" t="s">
        <v>1319</v>
      </c>
      <c r="F13" s="55" t="s">
        <v>803</v>
      </c>
      <c r="G13" s="76"/>
      <c r="H13" s="75">
        <v>1</v>
      </c>
      <c r="L13" s="72" t="s">
        <v>804</v>
      </c>
      <c r="O13" s="55" t="s">
        <v>1320</v>
      </c>
      <c r="P13" s="72" t="s">
        <v>283</v>
      </c>
    </row>
    <row r="14" spans="1:16" ht="12.75">
      <c r="A14" s="75">
        <v>13</v>
      </c>
      <c r="B14" s="75">
        <v>31</v>
      </c>
      <c r="C14" s="55" t="s">
        <v>3849</v>
      </c>
      <c r="D14" s="55" t="s">
        <v>72</v>
      </c>
      <c r="E14" s="55" t="s">
        <v>73</v>
      </c>
      <c r="F14" s="55" t="s">
        <v>542</v>
      </c>
      <c r="G14" s="76"/>
      <c r="L14" s="72" t="s">
        <v>543</v>
      </c>
      <c r="O14" s="55" t="s">
        <v>1006</v>
      </c>
      <c r="P14" s="72" t="s">
        <v>74</v>
      </c>
    </row>
    <row r="15" spans="1:16" ht="12.75">
      <c r="A15" s="75">
        <v>14</v>
      </c>
      <c r="B15" s="75">
        <v>54</v>
      </c>
      <c r="C15" s="55" t="s">
        <v>3849</v>
      </c>
      <c r="D15" s="55" t="s">
        <v>123</v>
      </c>
      <c r="E15" s="55" t="s">
        <v>605</v>
      </c>
      <c r="F15" s="55" t="s">
        <v>606</v>
      </c>
      <c r="G15" s="55">
        <v>3417748590</v>
      </c>
      <c r="H15" s="75">
        <v>1</v>
      </c>
      <c r="L15" s="72" t="s">
        <v>607</v>
      </c>
      <c r="O15" s="55" t="s">
        <v>1040</v>
      </c>
      <c r="P15" s="72" t="s">
        <v>124</v>
      </c>
    </row>
    <row r="16" spans="1:16" ht="12.75" hidden="1">
      <c r="A16" s="75">
        <v>14</v>
      </c>
      <c r="B16" s="75">
        <v>54</v>
      </c>
      <c r="C16" s="55" t="s">
        <v>3849</v>
      </c>
      <c r="D16" s="55" t="s">
        <v>123</v>
      </c>
      <c r="E16" s="55" t="s">
        <v>608</v>
      </c>
      <c r="F16" s="55" t="s">
        <v>609</v>
      </c>
      <c r="G16" s="55">
        <v>3656815405</v>
      </c>
      <c r="H16" s="55">
        <v>1</v>
      </c>
      <c r="J16" s="76"/>
      <c r="L16" s="72" t="s">
        <v>610</v>
      </c>
      <c r="O16" s="76"/>
      <c r="P16" s="72" t="s">
        <v>124</v>
      </c>
    </row>
    <row r="17" spans="1:16" ht="12.75" hidden="1">
      <c r="A17" s="75">
        <v>14</v>
      </c>
      <c r="B17" s="75">
        <v>54</v>
      </c>
      <c r="C17" s="55" t="s">
        <v>3849</v>
      </c>
      <c r="D17" s="55" t="s">
        <v>123</v>
      </c>
      <c r="E17" s="55" t="s">
        <v>611</v>
      </c>
      <c r="F17" s="55" t="s">
        <v>612</v>
      </c>
      <c r="G17" s="55">
        <v>53675526308</v>
      </c>
      <c r="H17" s="55">
        <v>1</v>
      </c>
      <c r="J17" s="76"/>
      <c r="L17" s="72" t="s">
        <v>613</v>
      </c>
      <c r="O17" s="76"/>
      <c r="P17" s="72" t="s">
        <v>124</v>
      </c>
    </row>
    <row r="18" spans="1:16" ht="12.75" hidden="1">
      <c r="A18" s="75">
        <v>15</v>
      </c>
      <c r="D18" s="55" t="s">
        <v>1125</v>
      </c>
      <c r="E18" s="55" t="s">
        <v>1126</v>
      </c>
      <c r="F18" s="55" t="s">
        <v>1127</v>
      </c>
      <c r="G18" s="55">
        <v>328078093</v>
      </c>
      <c r="H18" s="55" t="s">
        <v>464</v>
      </c>
      <c r="I18" s="75">
        <v>1841</v>
      </c>
      <c r="J18" s="55" t="s">
        <v>3822</v>
      </c>
      <c r="K18" s="75">
        <v>4009</v>
      </c>
      <c r="L18" s="72" t="s">
        <v>1128</v>
      </c>
      <c r="O18" s="55" t="s">
        <v>1104</v>
      </c>
    </row>
    <row r="19" spans="1:16" ht="12.75" hidden="1">
      <c r="A19" s="75">
        <v>16</v>
      </c>
      <c r="D19" s="55" t="s">
        <v>1084</v>
      </c>
      <c r="E19" s="55" t="s">
        <v>1085</v>
      </c>
      <c r="F19" s="55" t="s">
        <v>1086</v>
      </c>
      <c r="G19" s="55">
        <v>30136496472</v>
      </c>
      <c r="H19" s="55" t="s">
        <v>464</v>
      </c>
      <c r="I19" s="75">
        <v>1898</v>
      </c>
      <c r="J19" s="55" t="s">
        <v>3823</v>
      </c>
      <c r="K19" s="75">
        <v>621</v>
      </c>
      <c r="L19" s="72" t="s">
        <v>1087</v>
      </c>
      <c r="O19" s="55" t="s">
        <v>1088</v>
      </c>
    </row>
    <row r="20" spans="1:16" ht="12.75">
      <c r="A20" s="75">
        <v>17</v>
      </c>
      <c r="C20" s="76"/>
      <c r="D20" s="55" t="s">
        <v>1143</v>
      </c>
      <c r="E20" s="55" t="s">
        <v>1143</v>
      </c>
      <c r="F20" s="55" t="s">
        <v>1144</v>
      </c>
      <c r="G20" s="55">
        <v>485234984</v>
      </c>
      <c r="H20" s="55">
        <v>1</v>
      </c>
      <c r="J20" s="76"/>
      <c r="L20" s="72" t="s">
        <v>1145</v>
      </c>
      <c r="O20" s="55" t="s">
        <v>1146</v>
      </c>
      <c r="P20" s="76"/>
    </row>
    <row r="21" spans="1:16" ht="12.75">
      <c r="A21" s="75">
        <v>18</v>
      </c>
      <c r="C21" s="76"/>
      <c r="D21" s="55" t="s">
        <v>1027</v>
      </c>
      <c r="E21" s="55" t="s">
        <v>1028</v>
      </c>
      <c r="F21" s="55" t="s">
        <v>1029</v>
      </c>
      <c r="G21" s="55">
        <v>5556187464</v>
      </c>
      <c r="H21" s="55">
        <v>1</v>
      </c>
      <c r="J21" s="76"/>
      <c r="L21" s="72" t="s">
        <v>1030</v>
      </c>
      <c r="O21" s="55" t="s">
        <v>1010</v>
      </c>
      <c r="P21" s="76"/>
    </row>
    <row r="22" spans="1:16" ht="12.75">
      <c r="A22" s="75">
        <v>19</v>
      </c>
      <c r="B22" s="75">
        <v>48</v>
      </c>
      <c r="C22" s="55" t="s">
        <v>3849</v>
      </c>
      <c r="D22" s="55" t="s">
        <v>111</v>
      </c>
      <c r="E22" s="55" t="s">
        <v>588</v>
      </c>
      <c r="F22" s="55" t="s">
        <v>589</v>
      </c>
      <c r="G22" s="55">
        <v>1981431196</v>
      </c>
      <c r="H22" s="55" t="s">
        <v>464</v>
      </c>
      <c r="I22" s="75">
        <v>1172</v>
      </c>
      <c r="J22" s="55" t="s">
        <v>3824</v>
      </c>
      <c r="K22" s="75">
        <v>921</v>
      </c>
      <c r="L22" s="72" t="s">
        <v>590</v>
      </c>
      <c r="O22" s="55" t="s">
        <v>1034</v>
      </c>
      <c r="P22" s="72" t="s">
        <v>112</v>
      </c>
    </row>
    <row r="23" spans="1:16" ht="12.75">
      <c r="A23" s="75">
        <v>20</v>
      </c>
      <c r="B23" s="75">
        <v>56</v>
      </c>
      <c r="C23" s="55" t="s">
        <v>3849</v>
      </c>
      <c r="D23" s="55" t="s">
        <v>97</v>
      </c>
      <c r="E23" s="55" t="s">
        <v>1322</v>
      </c>
      <c r="F23" s="55" t="s">
        <v>570</v>
      </c>
      <c r="G23" s="55">
        <v>1959578996</v>
      </c>
      <c r="H23" s="55" t="s">
        <v>464</v>
      </c>
      <c r="I23" s="75">
        <v>1061</v>
      </c>
      <c r="J23" s="55" t="s">
        <v>3825</v>
      </c>
      <c r="K23" s="75">
        <v>2826</v>
      </c>
      <c r="L23" s="72" t="s">
        <v>571</v>
      </c>
      <c r="O23" s="55" t="s">
        <v>1034</v>
      </c>
      <c r="P23" s="72" t="s">
        <v>127</v>
      </c>
    </row>
    <row r="24" spans="1:16" ht="12.75">
      <c r="A24" s="75">
        <v>21</v>
      </c>
      <c r="B24" s="75">
        <v>62</v>
      </c>
      <c r="C24" s="55" t="s">
        <v>3849</v>
      </c>
      <c r="D24" s="55" t="s">
        <v>139</v>
      </c>
      <c r="E24" s="55" t="s">
        <v>140</v>
      </c>
      <c r="F24" s="55" t="s">
        <v>632</v>
      </c>
      <c r="G24" s="55">
        <v>2214964723</v>
      </c>
      <c r="H24" s="55">
        <v>1</v>
      </c>
      <c r="J24" s="76"/>
      <c r="L24" s="72" t="s">
        <v>633</v>
      </c>
      <c r="O24" s="55" t="s">
        <v>1001</v>
      </c>
      <c r="P24" s="72" t="s">
        <v>141</v>
      </c>
    </row>
    <row r="25" spans="1:16" ht="12.75" hidden="1">
      <c r="A25" s="75">
        <v>22</v>
      </c>
      <c r="B25" s="75">
        <v>21</v>
      </c>
      <c r="C25" s="55" t="s">
        <v>3849</v>
      </c>
      <c r="D25" s="55" t="s">
        <v>47</v>
      </c>
      <c r="E25" s="55" t="s">
        <v>48</v>
      </c>
      <c r="F25" s="55" t="s">
        <v>513</v>
      </c>
      <c r="G25" s="55">
        <v>4017891221</v>
      </c>
      <c r="H25" s="75">
        <v>1</v>
      </c>
      <c r="L25" s="72" t="s">
        <v>514</v>
      </c>
      <c r="O25" s="55" t="s">
        <v>1123</v>
      </c>
      <c r="P25" s="72" t="s">
        <v>49</v>
      </c>
    </row>
    <row r="26" spans="1:16" ht="12.75">
      <c r="A26" s="75">
        <v>23</v>
      </c>
      <c r="B26" s="75">
        <v>80</v>
      </c>
      <c r="C26" s="55" t="s">
        <v>3849</v>
      </c>
      <c r="D26" s="55" t="s">
        <v>177</v>
      </c>
      <c r="E26" s="55" t="s">
        <v>679</v>
      </c>
      <c r="F26" s="55" t="s">
        <v>680</v>
      </c>
      <c r="G26" s="55">
        <v>8743462644</v>
      </c>
      <c r="H26" s="55" t="s">
        <v>464</v>
      </c>
      <c r="I26" s="75">
        <v>1517</v>
      </c>
      <c r="J26" s="55" t="s">
        <v>3826</v>
      </c>
      <c r="K26" s="75">
        <v>744</v>
      </c>
      <c r="L26" s="72" t="s">
        <v>681</v>
      </c>
      <c r="O26" s="55" t="s">
        <v>1006</v>
      </c>
      <c r="P26" s="72" t="s">
        <v>178</v>
      </c>
    </row>
    <row r="27" spans="1:16" ht="12.75">
      <c r="A27" s="75">
        <v>24</v>
      </c>
      <c r="C27" s="76"/>
      <c r="D27" s="55" t="s">
        <v>1151</v>
      </c>
      <c r="E27" s="55" t="s">
        <v>1152</v>
      </c>
      <c r="F27" s="55" t="s">
        <v>1153</v>
      </c>
      <c r="G27" s="55">
        <v>2036845994</v>
      </c>
      <c r="H27" s="75">
        <v>1</v>
      </c>
      <c r="L27" s="72" t="s">
        <v>1154</v>
      </c>
      <c r="O27" s="55" t="s">
        <v>1070</v>
      </c>
      <c r="P27" s="76"/>
    </row>
    <row r="28" spans="1:16" ht="12.75">
      <c r="A28" s="75">
        <v>25</v>
      </c>
      <c r="B28" s="75">
        <v>7</v>
      </c>
      <c r="C28" s="55" t="s">
        <v>3849</v>
      </c>
      <c r="D28" s="55" t="s">
        <v>17</v>
      </c>
      <c r="E28" s="55" t="s">
        <v>474</v>
      </c>
      <c r="F28" s="55" t="s">
        <v>475</v>
      </c>
      <c r="G28" s="55">
        <v>2122019014</v>
      </c>
      <c r="H28" s="75">
        <v>1</v>
      </c>
      <c r="L28" s="72" t="s">
        <v>476</v>
      </c>
      <c r="O28" s="55" t="s">
        <v>1032</v>
      </c>
      <c r="P28" s="72" t="s">
        <v>18</v>
      </c>
    </row>
    <row r="29" spans="1:16" ht="12.75">
      <c r="A29" s="75">
        <v>26</v>
      </c>
      <c r="B29" s="75">
        <v>187</v>
      </c>
      <c r="C29" s="55" t="s">
        <v>3849</v>
      </c>
      <c r="D29" s="55" t="s">
        <v>415</v>
      </c>
      <c r="E29" s="55" t="s">
        <v>416</v>
      </c>
      <c r="F29" s="55" t="s">
        <v>956</v>
      </c>
      <c r="G29" s="76"/>
      <c r="H29" s="55">
        <v>1</v>
      </c>
      <c r="J29" s="76"/>
      <c r="L29" s="72" t="s">
        <v>957</v>
      </c>
      <c r="O29" s="55" t="s">
        <v>1070</v>
      </c>
      <c r="P29" s="72" t="s">
        <v>417</v>
      </c>
    </row>
    <row r="30" spans="1:16" ht="12.75">
      <c r="A30" s="75">
        <v>27</v>
      </c>
      <c r="B30" s="75">
        <v>30</v>
      </c>
      <c r="C30" s="55" t="s">
        <v>3849</v>
      </c>
      <c r="D30" s="55" t="s">
        <v>70</v>
      </c>
      <c r="E30" s="55" t="s">
        <v>70</v>
      </c>
      <c r="F30" s="55" t="s">
        <v>540</v>
      </c>
      <c r="G30" s="55">
        <v>6231869789</v>
      </c>
      <c r="H30" s="75">
        <v>1</v>
      </c>
      <c r="L30" s="72" t="s">
        <v>541</v>
      </c>
      <c r="O30" s="55" t="s">
        <v>1123</v>
      </c>
      <c r="P30" s="72" t="s">
        <v>71</v>
      </c>
    </row>
    <row r="31" spans="1:16" ht="12.75">
      <c r="A31" s="75">
        <v>28</v>
      </c>
      <c r="B31" s="75">
        <v>163</v>
      </c>
      <c r="C31" s="55" t="s">
        <v>3849</v>
      </c>
      <c r="D31" s="55" t="s">
        <v>364</v>
      </c>
      <c r="E31" s="55" t="s">
        <v>364</v>
      </c>
      <c r="F31" s="55" t="s">
        <v>897</v>
      </c>
      <c r="G31" s="76"/>
      <c r="L31" s="72" t="s">
        <v>898</v>
      </c>
      <c r="O31" s="55" t="s">
        <v>1034</v>
      </c>
      <c r="P31" s="72" t="s">
        <v>365</v>
      </c>
    </row>
    <row r="32" spans="1:16" ht="12.75" hidden="1">
      <c r="A32" s="75">
        <v>29</v>
      </c>
      <c r="B32" s="75">
        <v>36</v>
      </c>
      <c r="C32" s="55" t="s">
        <v>3849</v>
      </c>
      <c r="D32" s="55" t="s">
        <v>84</v>
      </c>
      <c r="E32" s="55" t="s">
        <v>556</v>
      </c>
      <c r="F32" s="55" t="s">
        <v>557</v>
      </c>
      <c r="G32" s="55">
        <v>262292089</v>
      </c>
      <c r="H32" s="55" t="s">
        <v>464</v>
      </c>
      <c r="I32" s="75">
        <v>5210</v>
      </c>
      <c r="J32" s="55" t="s">
        <v>3827</v>
      </c>
      <c r="K32" s="75">
        <v>2400</v>
      </c>
      <c r="L32" s="72" t="s">
        <v>558</v>
      </c>
      <c r="O32" s="55" t="s">
        <v>1034</v>
      </c>
      <c r="P32" s="72" t="s">
        <v>85</v>
      </c>
    </row>
    <row r="33" spans="1:16" ht="12.75" hidden="1">
      <c r="A33" s="75">
        <v>30</v>
      </c>
      <c r="B33" s="75">
        <v>71</v>
      </c>
      <c r="C33" s="55" t="s">
        <v>3849</v>
      </c>
      <c r="D33" s="55" t="s">
        <v>159</v>
      </c>
      <c r="E33" s="55" t="s">
        <v>159</v>
      </c>
      <c r="F33" s="55" t="s">
        <v>657</v>
      </c>
      <c r="G33" s="55">
        <v>323227199</v>
      </c>
      <c r="H33" s="75">
        <v>1</v>
      </c>
      <c r="L33" s="72" t="s">
        <v>658</v>
      </c>
      <c r="O33" s="55" t="s">
        <v>1001</v>
      </c>
      <c r="P33" s="72" t="s">
        <v>160</v>
      </c>
    </row>
    <row r="34" spans="1:16" ht="12.75">
      <c r="A34" s="75">
        <v>31</v>
      </c>
      <c r="B34" s="75">
        <v>91</v>
      </c>
      <c r="C34" s="55" t="s">
        <v>3849</v>
      </c>
      <c r="D34" s="55" t="s">
        <v>199</v>
      </c>
      <c r="E34" s="55" t="s">
        <v>1325</v>
      </c>
      <c r="F34" s="55" t="s">
        <v>714</v>
      </c>
      <c r="G34" s="55">
        <v>192726292</v>
      </c>
      <c r="H34" s="75">
        <v>1</v>
      </c>
      <c r="L34" s="72" t="s">
        <v>715</v>
      </c>
      <c r="O34" s="55" t="s">
        <v>1099</v>
      </c>
      <c r="P34" s="72" t="s">
        <v>200</v>
      </c>
    </row>
    <row r="35" spans="1:16" ht="12.75">
      <c r="A35" s="75">
        <v>32</v>
      </c>
      <c r="C35" s="76"/>
      <c r="D35" s="55" t="s">
        <v>1326</v>
      </c>
      <c r="E35" s="55" t="s">
        <v>1326</v>
      </c>
      <c r="F35" s="55" t="s">
        <v>1327</v>
      </c>
      <c r="G35" s="76"/>
      <c r="L35" s="72" t="s">
        <v>3857</v>
      </c>
      <c r="O35" s="55" t="s">
        <v>1047</v>
      </c>
      <c r="P35" s="76"/>
    </row>
    <row r="36" spans="1:16" ht="12.75" hidden="1">
      <c r="A36" s="75">
        <v>33</v>
      </c>
      <c r="D36" s="55" t="s">
        <v>1017</v>
      </c>
      <c r="E36" s="55" t="s">
        <v>1018</v>
      </c>
      <c r="F36" s="55" t="s">
        <v>1019</v>
      </c>
      <c r="G36" s="55">
        <v>4053642540</v>
      </c>
      <c r="H36" s="75">
        <v>1</v>
      </c>
      <c r="L36" s="72" t="s">
        <v>1020</v>
      </c>
      <c r="O36" s="55" t="s">
        <v>1001</v>
      </c>
    </row>
    <row r="37" spans="1:16" ht="12.75">
      <c r="A37" s="75">
        <v>34</v>
      </c>
      <c r="C37" s="76"/>
      <c r="D37" s="55" t="s">
        <v>1234</v>
      </c>
      <c r="E37" s="55" t="s">
        <v>1234</v>
      </c>
      <c r="F37" s="55" t="s">
        <v>1235</v>
      </c>
      <c r="G37" s="55">
        <v>310596431</v>
      </c>
      <c r="H37" s="75">
        <v>1</v>
      </c>
      <c r="J37" s="76"/>
      <c r="L37" s="72" t="s">
        <v>1236</v>
      </c>
      <c r="O37" s="55" t="s">
        <v>1237</v>
      </c>
      <c r="P37" s="76"/>
    </row>
    <row r="38" spans="1:16" ht="12.75">
      <c r="A38" s="75">
        <v>35</v>
      </c>
      <c r="B38" s="75">
        <v>6</v>
      </c>
      <c r="C38" s="55" t="s">
        <v>3849</v>
      </c>
      <c r="D38" s="55" t="s">
        <v>14</v>
      </c>
      <c r="E38" s="55" t="s">
        <v>471</v>
      </c>
      <c r="F38" s="55" t="s">
        <v>472</v>
      </c>
      <c r="G38" s="55">
        <v>7011513421</v>
      </c>
      <c r="H38" s="75">
        <v>1</v>
      </c>
      <c r="L38" s="72" t="s">
        <v>473</v>
      </c>
      <c r="O38" s="55" t="s">
        <v>1239</v>
      </c>
      <c r="P38" s="72" t="s">
        <v>16</v>
      </c>
    </row>
    <row r="39" spans="1:16" ht="12.75" hidden="1">
      <c r="A39" s="75">
        <v>36</v>
      </c>
      <c r="B39" s="75">
        <v>104</v>
      </c>
      <c r="C39" s="55" t="s">
        <v>3849</v>
      </c>
      <c r="D39" s="55" t="s">
        <v>228</v>
      </c>
      <c r="E39" s="55" t="s">
        <v>747</v>
      </c>
      <c r="F39" s="55" t="s">
        <v>748</v>
      </c>
      <c r="G39" s="55">
        <v>6666970922</v>
      </c>
      <c r="H39" s="55">
        <v>1</v>
      </c>
      <c r="L39" s="72" t="s">
        <v>749</v>
      </c>
      <c r="O39" s="55" t="s">
        <v>1068</v>
      </c>
      <c r="P39" s="72" t="s">
        <v>229</v>
      </c>
    </row>
    <row r="40" spans="1:16" ht="12.75">
      <c r="A40" s="75">
        <v>37</v>
      </c>
      <c r="C40" s="76"/>
      <c r="D40" s="55" t="s">
        <v>1226</v>
      </c>
      <c r="E40" s="55" t="s">
        <v>1226</v>
      </c>
      <c r="F40" s="55" t="s">
        <v>1227</v>
      </c>
      <c r="G40" s="55">
        <v>5422332449</v>
      </c>
      <c r="H40" s="75">
        <v>1</v>
      </c>
      <c r="L40" s="72" t="s">
        <v>1228</v>
      </c>
      <c r="O40" s="55" t="s">
        <v>1198</v>
      </c>
      <c r="P40" s="76"/>
    </row>
    <row r="41" spans="1:16" ht="12.75">
      <c r="A41" s="75">
        <v>38</v>
      </c>
      <c r="B41" s="75">
        <v>186</v>
      </c>
      <c r="C41" s="55" t="s">
        <v>3849</v>
      </c>
      <c r="D41" s="55" t="s">
        <v>412</v>
      </c>
      <c r="E41" s="55" t="s">
        <v>413</v>
      </c>
      <c r="F41" s="55" t="s">
        <v>954</v>
      </c>
      <c r="G41" s="55">
        <v>1387337609</v>
      </c>
      <c r="H41" s="55">
        <v>1</v>
      </c>
      <c r="I41" s="75">
        <v>1231</v>
      </c>
      <c r="J41" s="55" t="s">
        <v>3828</v>
      </c>
      <c r="K41" s="75">
        <v>2</v>
      </c>
      <c r="L41" s="72" t="s">
        <v>955</v>
      </c>
      <c r="O41" s="55" t="s">
        <v>1114</v>
      </c>
      <c r="P41" s="72" t="s">
        <v>414</v>
      </c>
    </row>
    <row r="42" spans="1:16" ht="12.75">
      <c r="A42" s="75">
        <v>39</v>
      </c>
      <c r="B42" s="75">
        <v>199</v>
      </c>
      <c r="C42" s="55" t="s">
        <v>3849</v>
      </c>
      <c r="D42" s="55" t="s">
        <v>444</v>
      </c>
      <c r="E42" s="55" t="s">
        <v>445</v>
      </c>
      <c r="F42" s="55" t="s">
        <v>988</v>
      </c>
      <c r="G42" s="55">
        <v>47642521277</v>
      </c>
      <c r="H42" s="75">
        <v>1</v>
      </c>
      <c r="L42" s="72" t="s">
        <v>989</v>
      </c>
      <c r="O42" s="55" t="s">
        <v>1046</v>
      </c>
      <c r="P42" s="72" t="s">
        <v>446</v>
      </c>
    </row>
    <row r="43" spans="1:16" ht="12.75" hidden="1">
      <c r="A43" s="75">
        <v>40</v>
      </c>
      <c r="D43" s="55" t="s">
        <v>1261</v>
      </c>
      <c r="E43" s="55" t="s">
        <v>1262</v>
      </c>
      <c r="F43" s="55" t="s">
        <v>1263</v>
      </c>
      <c r="G43" s="55">
        <v>2373420238</v>
      </c>
      <c r="H43" s="55" t="s">
        <v>464</v>
      </c>
      <c r="J43" s="76"/>
      <c r="L43" s="72" t="s">
        <v>1264</v>
      </c>
      <c r="O43" s="55" t="s">
        <v>1001</v>
      </c>
    </row>
    <row r="44" spans="1:16" ht="12.75">
      <c r="A44" s="75">
        <v>41</v>
      </c>
      <c r="B44" s="75">
        <v>14</v>
      </c>
      <c r="C44" s="55" t="s">
        <v>3849</v>
      </c>
      <c r="D44" s="55" t="s">
        <v>31</v>
      </c>
      <c r="E44" s="55" t="s">
        <v>493</v>
      </c>
      <c r="F44" s="55" t="s">
        <v>494</v>
      </c>
      <c r="G44" s="76"/>
      <c r="H44" s="75">
        <v>1</v>
      </c>
      <c r="L44" s="72" t="s">
        <v>495</v>
      </c>
      <c r="O44" s="55" t="s">
        <v>1104</v>
      </c>
      <c r="P44" s="72" t="s">
        <v>33</v>
      </c>
    </row>
    <row r="45" spans="1:16" ht="12.75">
      <c r="A45" s="75">
        <v>42</v>
      </c>
      <c r="B45" s="75">
        <v>177</v>
      </c>
      <c r="C45" s="55" t="s">
        <v>3849</v>
      </c>
      <c r="D45" s="55" t="s">
        <v>394</v>
      </c>
      <c r="E45" s="55" t="s">
        <v>394</v>
      </c>
      <c r="F45" s="55" t="s">
        <v>930</v>
      </c>
      <c r="G45" s="55">
        <v>22917989</v>
      </c>
      <c r="H45" s="55" t="s">
        <v>464</v>
      </c>
      <c r="I45" s="75">
        <v>3128</v>
      </c>
      <c r="J45" s="55" t="s">
        <v>3829</v>
      </c>
      <c r="K45" s="75">
        <v>1251</v>
      </c>
      <c r="L45" s="72" t="s">
        <v>931</v>
      </c>
      <c r="O45" s="55" t="s">
        <v>1083</v>
      </c>
      <c r="P45" s="72" t="s">
        <v>395</v>
      </c>
    </row>
    <row r="46" spans="1:16" ht="12.75">
      <c r="A46" s="75">
        <v>43</v>
      </c>
      <c r="B46" s="75">
        <v>146</v>
      </c>
      <c r="C46" s="55" t="s">
        <v>3849</v>
      </c>
      <c r="D46" s="55" t="s">
        <v>324</v>
      </c>
      <c r="E46" s="55" t="s">
        <v>325</v>
      </c>
      <c r="F46" s="55" t="s">
        <v>853</v>
      </c>
      <c r="G46" s="76"/>
      <c r="L46" s="72" t="s">
        <v>854</v>
      </c>
      <c r="O46" s="55" t="s">
        <v>1001</v>
      </c>
      <c r="P46" s="72" t="s">
        <v>326</v>
      </c>
    </row>
    <row r="47" spans="1:16" ht="12.75">
      <c r="A47" s="75">
        <v>44</v>
      </c>
      <c r="C47" s="76"/>
      <c r="D47" s="55" t="s">
        <v>1134</v>
      </c>
      <c r="E47" s="55" t="s">
        <v>1134</v>
      </c>
      <c r="F47" s="55" t="s">
        <v>1135</v>
      </c>
      <c r="G47" s="55">
        <v>1962736611</v>
      </c>
      <c r="H47" s="55" t="s">
        <v>464</v>
      </c>
      <c r="I47" s="75">
        <v>173</v>
      </c>
      <c r="J47" s="55" t="s">
        <v>3830</v>
      </c>
      <c r="K47" s="75">
        <v>1321</v>
      </c>
      <c r="L47" s="72" t="s">
        <v>1136</v>
      </c>
      <c r="O47" s="55" t="s">
        <v>1137</v>
      </c>
      <c r="P47" s="76"/>
    </row>
    <row r="48" spans="1:16" ht="12.75">
      <c r="A48" s="75">
        <v>45</v>
      </c>
      <c r="C48" s="76"/>
      <c r="D48" s="55" t="s">
        <v>1633</v>
      </c>
      <c r="E48" s="55" t="s">
        <v>1331</v>
      </c>
      <c r="F48" s="55" t="s">
        <v>1332</v>
      </c>
      <c r="G48" s="76"/>
      <c r="H48" s="76"/>
      <c r="J48" s="76"/>
      <c r="L48" s="72" t="s">
        <v>3858</v>
      </c>
      <c r="O48" s="55" t="s">
        <v>1123</v>
      </c>
      <c r="P48" s="76"/>
    </row>
    <row r="49" spans="1:16" ht="12.75">
      <c r="A49" s="75">
        <v>46</v>
      </c>
      <c r="B49" s="75">
        <v>4</v>
      </c>
      <c r="C49" s="55" t="s">
        <v>3849</v>
      </c>
      <c r="D49" s="55" t="s">
        <v>10</v>
      </c>
      <c r="E49" s="55" t="s">
        <v>10</v>
      </c>
      <c r="F49" s="55" t="s">
        <v>466</v>
      </c>
      <c r="G49" s="55">
        <v>8047388429</v>
      </c>
      <c r="H49" s="75">
        <v>1</v>
      </c>
      <c r="L49" s="72" t="s">
        <v>467</v>
      </c>
      <c r="O49" s="55" t="s">
        <v>1110</v>
      </c>
      <c r="P49" s="72" t="s">
        <v>11</v>
      </c>
    </row>
    <row r="50" spans="1:16" ht="12.75">
      <c r="A50" s="75">
        <v>47</v>
      </c>
      <c r="B50" s="75">
        <v>120</v>
      </c>
      <c r="C50" s="55" t="s">
        <v>3849</v>
      </c>
      <c r="D50" s="55" t="s">
        <v>266</v>
      </c>
      <c r="E50" s="55" t="s">
        <v>784</v>
      </c>
      <c r="F50" s="55" t="s">
        <v>785</v>
      </c>
      <c r="G50" s="55">
        <v>589042879</v>
      </c>
      <c r="H50" s="55" t="s">
        <v>464</v>
      </c>
      <c r="I50" s="75">
        <v>1332</v>
      </c>
      <c r="J50" s="55" t="s">
        <v>3831</v>
      </c>
      <c r="K50" s="75">
        <v>693</v>
      </c>
      <c r="L50" s="72" t="s">
        <v>786</v>
      </c>
      <c r="O50" s="55" t="s">
        <v>1032</v>
      </c>
      <c r="P50" s="72" t="s">
        <v>268</v>
      </c>
    </row>
    <row r="51" spans="1:16" ht="12.75" hidden="1">
      <c r="A51" s="75">
        <v>48</v>
      </c>
      <c r="B51" s="75">
        <v>122</v>
      </c>
      <c r="C51" s="55" t="s">
        <v>3849</v>
      </c>
      <c r="D51" s="55" t="s">
        <v>271</v>
      </c>
      <c r="E51" s="55" t="s">
        <v>272</v>
      </c>
      <c r="F51" s="55" t="s">
        <v>789</v>
      </c>
      <c r="G51" s="55">
        <v>2214961036</v>
      </c>
      <c r="H51" s="55">
        <v>1</v>
      </c>
      <c r="L51" s="72" t="s">
        <v>790</v>
      </c>
      <c r="O51" s="55" t="s">
        <v>1034</v>
      </c>
      <c r="P51" s="72" t="s">
        <v>273</v>
      </c>
    </row>
    <row r="52" spans="1:16" ht="12.75">
      <c r="A52" s="75">
        <v>48</v>
      </c>
      <c r="B52" s="75">
        <v>122</v>
      </c>
      <c r="C52" s="55" t="s">
        <v>3849</v>
      </c>
      <c r="D52" s="55" t="s">
        <v>271</v>
      </c>
      <c r="E52" s="55" t="s">
        <v>791</v>
      </c>
      <c r="F52" s="55" t="s">
        <v>792</v>
      </c>
      <c r="G52" s="55">
        <v>6183789581</v>
      </c>
      <c r="H52" s="55">
        <v>1</v>
      </c>
      <c r="J52" s="76"/>
      <c r="L52" s="72" t="s">
        <v>793</v>
      </c>
      <c r="O52" s="76"/>
      <c r="P52" s="72" t="s">
        <v>273</v>
      </c>
    </row>
    <row r="53" spans="1:16" ht="12.75" hidden="1">
      <c r="A53" s="75">
        <v>49</v>
      </c>
      <c r="D53" s="55" t="s">
        <v>1333</v>
      </c>
      <c r="E53" s="55" t="s">
        <v>1333</v>
      </c>
      <c r="F53" s="55" t="s">
        <v>1334</v>
      </c>
      <c r="G53" s="76"/>
      <c r="L53" s="72" t="s">
        <v>3859</v>
      </c>
      <c r="O53" s="55" t="s">
        <v>1001</v>
      </c>
    </row>
    <row r="54" spans="1:16" ht="12.75" hidden="1">
      <c r="A54" s="75">
        <v>50</v>
      </c>
      <c r="B54" s="75">
        <v>83</v>
      </c>
      <c r="C54" s="55" t="s">
        <v>3849</v>
      </c>
      <c r="D54" s="55" t="s">
        <v>183</v>
      </c>
      <c r="E54" s="55" t="s">
        <v>687</v>
      </c>
      <c r="F54" s="55" t="s">
        <v>688</v>
      </c>
      <c r="G54" s="55">
        <v>328949039</v>
      </c>
      <c r="H54" s="55" t="s">
        <v>464</v>
      </c>
      <c r="I54" s="75">
        <v>1636</v>
      </c>
      <c r="J54" s="55" t="s">
        <v>3830</v>
      </c>
      <c r="K54" s="75">
        <v>1266</v>
      </c>
      <c r="L54" s="72" t="s">
        <v>689</v>
      </c>
      <c r="O54" s="55" t="s">
        <v>1082</v>
      </c>
      <c r="P54" s="72" t="s">
        <v>184</v>
      </c>
    </row>
    <row r="55" spans="1:16" ht="12.75" hidden="1">
      <c r="A55" s="75">
        <v>51</v>
      </c>
      <c r="B55" s="75">
        <v>39</v>
      </c>
      <c r="C55" s="55" t="s">
        <v>3849</v>
      </c>
      <c r="D55" s="55" t="s">
        <v>91</v>
      </c>
      <c r="E55" s="55" t="s">
        <v>92</v>
      </c>
      <c r="F55" s="55" t="s">
        <v>564</v>
      </c>
      <c r="G55" s="55">
        <v>264560267</v>
      </c>
      <c r="H55" s="55" t="s">
        <v>464</v>
      </c>
      <c r="I55" s="75">
        <v>1728</v>
      </c>
      <c r="J55" s="55" t="s">
        <v>3832</v>
      </c>
      <c r="K55" s="75">
        <v>769</v>
      </c>
      <c r="L55" s="72" t="s">
        <v>565</v>
      </c>
      <c r="O55" s="55" t="s">
        <v>1238</v>
      </c>
      <c r="P55" s="72" t="s">
        <v>93</v>
      </c>
    </row>
    <row r="56" spans="1:16" ht="12.75" hidden="1">
      <c r="A56" s="75">
        <v>52</v>
      </c>
      <c r="B56" s="75">
        <v>135</v>
      </c>
      <c r="C56" s="55" t="s">
        <v>3849</v>
      </c>
      <c r="D56" s="55" t="s">
        <v>301</v>
      </c>
      <c r="E56" s="55" t="s">
        <v>830</v>
      </c>
      <c r="F56" s="55" t="s">
        <v>831</v>
      </c>
      <c r="G56" s="76"/>
      <c r="J56" s="76"/>
      <c r="L56" s="72" t="s">
        <v>832</v>
      </c>
      <c r="O56" s="55" t="s">
        <v>1026</v>
      </c>
      <c r="P56" s="72" t="s">
        <v>302</v>
      </c>
    </row>
    <row r="57" spans="1:16" ht="12.75" hidden="1">
      <c r="A57" s="75">
        <v>53</v>
      </c>
      <c r="B57" s="75">
        <v>182</v>
      </c>
      <c r="C57" s="55" t="s">
        <v>3849</v>
      </c>
      <c r="D57" s="55" t="s">
        <v>404</v>
      </c>
      <c r="E57" s="55" t="s">
        <v>942</v>
      </c>
      <c r="F57" s="55" t="s">
        <v>943</v>
      </c>
      <c r="G57" s="55">
        <v>255612709</v>
      </c>
      <c r="H57" s="76"/>
      <c r="L57" s="72" t="s">
        <v>944</v>
      </c>
      <c r="O57" s="55" t="s">
        <v>1169</v>
      </c>
      <c r="P57" s="72" t="s">
        <v>405</v>
      </c>
    </row>
    <row r="58" spans="1:16" ht="12.75" hidden="1">
      <c r="A58" s="75">
        <v>54</v>
      </c>
      <c r="D58" s="55" t="s">
        <v>1634</v>
      </c>
      <c r="E58" s="55" t="s">
        <v>1337</v>
      </c>
      <c r="F58" s="55" t="s">
        <v>1338</v>
      </c>
      <c r="G58" s="76"/>
      <c r="H58" s="76"/>
      <c r="J58" s="76"/>
      <c r="L58" s="72" t="s">
        <v>3860</v>
      </c>
      <c r="O58" s="55" t="s">
        <v>1099</v>
      </c>
    </row>
    <row r="59" spans="1:16" ht="12.75">
      <c r="A59" s="75">
        <v>55</v>
      </c>
      <c r="C59" s="76"/>
      <c r="D59" s="55" t="s">
        <v>1339</v>
      </c>
      <c r="E59" s="55" t="s">
        <v>1339</v>
      </c>
      <c r="F59" s="55" t="s">
        <v>1340</v>
      </c>
      <c r="G59" s="76"/>
      <c r="L59" s="72" t="s">
        <v>3861</v>
      </c>
      <c r="O59" s="55" t="s">
        <v>1341</v>
      </c>
      <c r="P59" s="76"/>
    </row>
    <row r="60" spans="1:16" ht="12.75">
      <c r="A60" s="75">
        <v>56</v>
      </c>
      <c r="C60" s="76"/>
      <c r="D60" s="55" t="s">
        <v>1295</v>
      </c>
      <c r="E60" s="55" t="s">
        <v>1296</v>
      </c>
      <c r="F60" s="55" t="s">
        <v>1297</v>
      </c>
      <c r="G60" s="55">
        <v>255423608</v>
      </c>
      <c r="H60" s="55" t="s">
        <v>464</v>
      </c>
      <c r="L60" s="72" t="s">
        <v>1298</v>
      </c>
      <c r="O60" s="55" t="s">
        <v>1169</v>
      </c>
      <c r="P60" s="76"/>
    </row>
    <row r="61" spans="1:16" ht="12.75">
      <c r="A61" s="75">
        <v>57</v>
      </c>
      <c r="B61" s="75">
        <v>161</v>
      </c>
      <c r="C61" s="55" t="s">
        <v>3849</v>
      </c>
      <c r="D61" s="55" t="s">
        <v>359</v>
      </c>
      <c r="E61" s="55" t="s">
        <v>360</v>
      </c>
      <c r="F61" s="55" t="s">
        <v>889</v>
      </c>
      <c r="G61" s="55">
        <v>453456033</v>
      </c>
      <c r="H61" s="55" t="s">
        <v>464</v>
      </c>
      <c r="I61" s="75">
        <v>2021</v>
      </c>
      <c r="J61" s="55" t="s">
        <v>3833</v>
      </c>
      <c r="K61" s="75">
        <v>938</v>
      </c>
      <c r="L61" s="72" t="s">
        <v>890</v>
      </c>
      <c r="O61" s="55" t="s">
        <v>1016</v>
      </c>
      <c r="P61" s="72" t="s">
        <v>361</v>
      </c>
    </row>
    <row r="62" spans="1:16" ht="12.75" hidden="1">
      <c r="A62" s="75">
        <v>58</v>
      </c>
      <c r="D62" s="55" t="s">
        <v>1178</v>
      </c>
      <c r="E62" s="55" t="s">
        <v>1178</v>
      </c>
      <c r="F62" s="55" t="s">
        <v>1179</v>
      </c>
      <c r="G62" s="55">
        <v>2319795781</v>
      </c>
      <c r="H62" s="75">
        <v>1</v>
      </c>
      <c r="L62" s="72" t="s">
        <v>1180</v>
      </c>
      <c r="O62" s="55" t="s">
        <v>1181</v>
      </c>
    </row>
    <row r="63" spans="1:16" ht="12.75" hidden="1">
      <c r="A63" s="75">
        <v>59</v>
      </c>
      <c r="D63" s="55" t="s">
        <v>1635</v>
      </c>
      <c r="E63" s="55" t="s">
        <v>1312</v>
      </c>
      <c r="F63" s="55" t="s">
        <v>1313</v>
      </c>
      <c r="G63" s="76"/>
      <c r="H63" s="76"/>
      <c r="J63" s="76"/>
      <c r="L63" s="72" t="s">
        <v>1314</v>
      </c>
      <c r="O63" s="55" t="s">
        <v>1315</v>
      </c>
    </row>
    <row r="64" spans="1:16" ht="12.75" hidden="1">
      <c r="A64" s="75">
        <v>60</v>
      </c>
      <c r="D64" s="55" t="s">
        <v>1119</v>
      </c>
      <c r="E64" s="55" t="s">
        <v>1120</v>
      </c>
      <c r="F64" s="55" t="s">
        <v>1121</v>
      </c>
      <c r="G64" s="55">
        <v>3179636262</v>
      </c>
      <c r="H64" s="55">
        <v>1</v>
      </c>
      <c r="I64" s="75">
        <v>2365</v>
      </c>
      <c r="J64" s="55" t="s">
        <v>3834</v>
      </c>
      <c r="K64" s="75">
        <v>15</v>
      </c>
      <c r="L64" s="72" t="s">
        <v>1122</v>
      </c>
      <c r="O64" s="55" t="s">
        <v>1001</v>
      </c>
    </row>
    <row r="65" spans="1:16" ht="12.75">
      <c r="A65" s="75">
        <v>61</v>
      </c>
      <c r="C65" s="76"/>
      <c r="D65" s="55" t="s">
        <v>1342</v>
      </c>
      <c r="E65" s="55" t="s">
        <v>1343</v>
      </c>
      <c r="F65" s="55" t="s">
        <v>1344</v>
      </c>
      <c r="G65" s="76"/>
      <c r="L65" s="72" t="s">
        <v>3862</v>
      </c>
      <c r="O65" s="55" t="s">
        <v>1303</v>
      </c>
      <c r="P65" s="76"/>
    </row>
    <row r="66" spans="1:16" ht="12.75" hidden="1">
      <c r="A66" s="75">
        <v>62</v>
      </c>
      <c r="D66" s="55" t="s">
        <v>1636</v>
      </c>
      <c r="E66" s="55" t="s">
        <v>1346</v>
      </c>
      <c r="F66" s="55" t="s">
        <v>1347</v>
      </c>
      <c r="G66" s="76"/>
      <c r="H66" s="76"/>
      <c r="J66" s="76"/>
      <c r="L66" s="72" t="s">
        <v>3863</v>
      </c>
      <c r="O66" s="55" t="s">
        <v>1348</v>
      </c>
    </row>
    <row r="67" spans="1:16" ht="12.75">
      <c r="A67" s="75">
        <v>63</v>
      </c>
      <c r="C67" s="76"/>
      <c r="D67" s="55" t="s">
        <v>1111</v>
      </c>
      <c r="E67" s="55" t="s">
        <v>1111</v>
      </c>
      <c r="F67" s="55" t="s">
        <v>1112</v>
      </c>
      <c r="G67" s="55">
        <v>1422088439</v>
      </c>
      <c r="H67" s="75">
        <v>1</v>
      </c>
      <c r="I67" s="75">
        <v>920</v>
      </c>
      <c r="J67" s="55" t="s">
        <v>3835</v>
      </c>
      <c r="K67" s="75">
        <v>207</v>
      </c>
      <c r="L67" s="72" t="s">
        <v>1113</v>
      </c>
      <c r="O67" s="55" t="s">
        <v>1034</v>
      </c>
      <c r="P67" s="76"/>
    </row>
    <row r="68" spans="1:16" ht="12.75" hidden="1">
      <c r="A68" s="75">
        <v>64</v>
      </c>
      <c r="D68" s="55" t="s">
        <v>1129</v>
      </c>
      <c r="E68" s="55" t="s">
        <v>1130</v>
      </c>
      <c r="F68" s="55" t="s">
        <v>1131</v>
      </c>
      <c r="G68" s="55">
        <v>270217123</v>
      </c>
      <c r="H68" s="75">
        <v>1</v>
      </c>
      <c r="I68" s="75">
        <v>1904</v>
      </c>
      <c r="J68" s="55" t="s">
        <v>3836</v>
      </c>
      <c r="K68" s="75">
        <v>500</v>
      </c>
      <c r="L68" s="72" t="s">
        <v>1132</v>
      </c>
      <c r="O68" s="55" t="s">
        <v>1133</v>
      </c>
    </row>
    <row r="69" spans="1:16" ht="12.75">
      <c r="A69" s="75">
        <v>65</v>
      </c>
      <c r="C69" s="76"/>
      <c r="D69" s="55" t="s">
        <v>1166</v>
      </c>
      <c r="E69" s="55" t="s">
        <v>1166</v>
      </c>
      <c r="F69" s="55" t="s">
        <v>1167</v>
      </c>
      <c r="G69" s="55">
        <v>2945747715</v>
      </c>
      <c r="H69" s="55" t="s">
        <v>464</v>
      </c>
      <c r="L69" s="72" t="s">
        <v>1168</v>
      </c>
      <c r="O69" s="55" t="s">
        <v>1169</v>
      </c>
      <c r="P69" s="76"/>
    </row>
    <row r="70" spans="1:16" ht="12.75" hidden="1">
      <c r="A70" s="75">
        <v>66</v>
      </c>
      <c r="D70" s="55" t="s">
        <v>1637</v>
      </c>
      <c r="E70" s="55" t="s">
        <v>1350</v>
      </c>
      <c r="F70" s="55" t="s">
        <v>1351</v>
      </c>
      <c r="G70" s="76"/>
      <c r="H70" s="76"/>
      <c r="J70" s="76"/>
      <c r="L70" s="72" t="s">
        <v>3864</v>
      </c>
      <c r="O70" s="55" t="s">
        <v>1026</v>
      </c>
    </row>
    <row r="71" spans="1:16" ht="12.75" hidden="1">
      <c r="A71" s="75">
        <v>67</v>
      </c>
      <c r="D71" s="55" t="s">
        <v>1095</v>
      </c>
      <c r="E71" s="55" t="s">
        <v>1096</v>
      </c>
      <c r="F71" s="55" t="s">
        <v>1097</v>
      </c>
      <c r="G71" s="55">
        <v>3638274950</v>
      </c>
      <c r="H71" s="55" t="s">
        <v>464</v>
      </c>
      <c r="I71" s="75">
        <v>546</v>
      </c>
      <c r="J71" s="55" t="s">
        <v>3837</v>
      </c>
      <c r="K71" s="75">
        <v>300</v>
      </c>
      <c r="L71" s="72" t="s">
        <v>1098</v>
      </c>
      <c r="O71" s="55" t="s">
        <v>1099</v>
      </c>
    </row>
    <row r="72" spans="1:16" ht="12.75" hidden="1">
      <c r="A72" s="75">
        <v>68</v>
      </c>
      <c r="B72" s="75">
        <v>66</v>
      </c>
      <c r="C72" s="55" t="s">
        <v>3849</v>
      </c>
      <c r="D72" s="55" t="s">
        <v>149</v>
      </c>
      <c r="E72" s="55" t="s">
        <v>1353</v>
      </c>
      <c r="F72" s="55" t="s">
        <v>644</v>
      </c>
      <c r="G72" s="76"/>
      <c r="H72" s="55">
        <v>1</v>
      </c>
      <c r="J72" s="76"/>
      <c r="L72" s="72" t="s">
        <v>645</v>
      </c>
      <c r="O72" s="55" t="s">
        <v>1032</v>
      </c>
      <c r="P72" s="72" t="s">
        <v>150</v>
      </c>
    </row>
    <row r="73" spans="1:16" ht="12.75">
      <c r="A73" s="75">
        <v>69</v>
      </c>
      <c r="B73" s="75">
        <v>23</v>
      </c>
      <c r="C73" s="55" t="s">
        <v>3849</v>
      </c>
      <c r="D73" s="55" t="s">
        <v>52</v>
      </c>
      <c r="E73" s="55" t="s">
        <v>517</v>
      </c>
      <c r="F73" s="55" t="s">
        <v>518</v>
      </c>
      <c r="G73" s="76"/>
      <c r="H73" s="75">
        <v>1</v>
      </c>
      <c r="L73" s="72" t="s">
        <v>519</v>
      </c>
      <c r="O73" s="55" t="s">
        <v>1109</v>
      </c>
      <c r="P73" s="72" t="s">
        <v>54</v>
      </c>
    </row>
    <row r="74" spans="1:16" ht="12.75" hidden="1">
      <c r="A74" s="75">
        <v>70</v>
      </c>
      <c r="B74" s="75">
        <v>127</v>
      </c>
      <c r="C74" s="55" t="s">
        <v>3849</v>
      </c>
      <c r="D74" s="55" t="s">
        <v>284</v>
      </c>
      <c r="E74" s="55" t="s">
        <v>805</v>
      </c>
      <c r="F74" s="55" t="s">
        <v>806</v>
      </c>
      <c r="G74" s="76"/>
      <c r="L74" s="72" t="s">
        <v>807</v>
      </c>
      <c r="O74" s="55" t="s">
        <v>1076</v>
      </c>
      <c r="P74" s="72" t="s">
        <v>285</v>
      </c>
    </row>
    <row r="75" spans="1:16" ht="12.75">
      <c r="A75" s="75">
        <v>71</v>
      </c>
      <c r="C75" s="76"/>
      <c r="D75" s="55" t="s">
        <v>1356</v>
      </c>
      <c r="E75" s="55" t="s">
        <v>1356</v>
      </c>
      <c r="F75" s="55" t="s">
        <v>1357</v>
      </c>
      <c r="G75" s="76"/>
      <c r="L75" s="72" t="s">
        <v>3865</v>
      </c>
      <c r="O75" s="55" t="s">
        <v>1104</v>
      </c>
      <c r="P75" s="76"/>
    </row>
    <row r="76" spans="1:16" ht="12.75">
      <c r="A76" s="75">
        <v>72</v>
      </c>
      <c r="B76" s="75">
        <v>192</v>
      </c>
      <c r="C76" s="55" t="s">
        <v>3849</v>
      </c>
      <c r="D76" s="55" t="s">
        <v>428</v>
      </c>
      <c r="E76" s="55" t="s">
        <v>429</v>
      </c>
      <c r="F76" s="55" t="s">
        <v>969</v>
      </c>
      <c r="G76" s="76"/>
      <c r="H76" s="75">
        <v>1</v>
      </c>
      <c r="L76" s="72" t="s">
        <v>970</v>
      </c>
      <c r="O76" s="55" t="s">
        <v>1358</v>
      </c>
      <c r="P76" s="72" t="s">
        <v>430</v>
      </c>
    </row>
    <row r="77" spans="1:16" ht="12.75">
      <c r="A77" s="75">
        <v>73</v>
      </c>
      <c r="C77" s="76"/>
      <c r="D77" s="55" t="s">
        <v>1360</v>
      </c>
      <c r="E77" s="55" t="s">
        <v>1360</v>
      </c>
      <c r="F77" s="55" t="s">
        <v>1361</v>
      </c>
      <c r="G77" s="76"/>
      <c r="L77" s="72" t="s">
        <v>3866</v>
      </c>
      <c r="O77" s="55" t="s">
        <v>1362</v>
      </c>
      <c r="P77" s="76"/>
    </row>
    <row r="78" spans="1:16" ht="12.75">
      <c r="A78" s="75">
        <v>74</v>
      </c>
      <c r="C78" s="76"/>
      <c r="D78" s="55" t="s">
        <v>1639</v>
      </c>
      <c r="E78" s="55" t="s">
        <v>1162</v>
      </c>
      <c r="F78" s="55" t="s">
        <v>1163</v>
      </c>
      <c r="G78" s="55">
        <v>3882104752</v>
      </c>
      <c r="H78" s="75">
        <v>1</v>
      </c>
      <c r="L78" s="72" t="s">
        <v>1164</v>
      </c>
      <c r="O78" s="55" t="s">
        <v>1104</v>
      </c>
      <c r="P78" s="76"/>
    </row>
    <row r="79" spans="1:16" ht="12.75" hidden="1">
      <c r="A79" s="75">
        <v>75</v>
      </c>
      <c r="D79" s="55" t="s">
        <v>1640</v>
      </c>
      <c r="E79" s="55" t="s">
        <v>1364</v>
      </c>
      <c r="F79" s="55" t="s">
        <v>1365</v>
      </c>
      <c r="G79" s="76"/>
      <c r="J79" s="76"/>
      <c r="L79" s="72" t="s">
        <v>3867</v>
      </c>
      <c r="O79" s="55" t="s">
        <v>1198</v>
      </c>
    </row>
    <row r="80" spans="1:16" ht="12.75" hidden="1">
      <c r="A80" s="75">
        <v>76</v>
      </c>
      <c r="D80" s="55" t="s">
        <v>1105</v>
      </c>
      <c r="E80" s="55" t="s">
        <v>1106</v>
      </c>
      <c r="F80" s="55" t="s">
        <v>1107</v>
      </c>
      <c r="G80" s="55">
        <v>1795150072</v>
      </c>
      <c r="H80" s="55" t="s">
        <v>464</v>
      </c>
      <c r="I80" s="75">
        <v>1955</v>
      </c>
      <c r="J80" s="55" t="s">
        <v>3838</v>
      </c>
      <c r="K80" s="75">
        <v>1570</v>
      </c>
      <c r="L80" s="72" t="s">
        <v>1108</v>
      </c>
      <c r="O80" s="55" t="s">
        <v>1109</v>
      </c>
    </row>
    <row r="81" spans="1:16" ht="12.75" hidden="1">
      <c r="A81" s="75">
        <v>77</v>
      </c>
      <c r="D81" s="55" t="s">
        <v>1055</v>
      </c>
      <c r="E81" s="55" t="s">
        <v>1056</v>
      </c>
      <c r="F81" s="72" t="s">
        <v>1057</v>
      </c>
      <c r="G81" s="55">
        <v>851583</v>
      </c>
      <c r="H81" s="55" t="s">
        <v>464</v>
      </c>
      <c r="I81" s="75">
        <v>2951</v>
      </c>
      <c r="J81" s="55" t="s">
        <v>3839</v>
      </c>
      <c r="K81" s="75">
        <v>991</v>
      </c>
      <c r="L81" s="72" t="s">
        <v>1058</v>
      </c>
      <c r="O81" s="55" t="s">
        <v>1059</v>
      </c>
    </row>
    <row r="82" spans="1:16" ht="12.75" hidden="1">
      <c r="A82" s="75">
        <v>78</v>
      </c>
      <c r="D82" s="55" t="s">
        <v>1366</v>
      </c>
      <c r="E82" s="55" t="s">
        <v>1366</v>
      </c>
      <c r="F82" s="55" t="s">
        <v>1367</v>
      </c>
      <c r="G82" s="76"/>
      <c r="L82" s="72" t="s">
        <v>3868</v>
      </c>
      <c r="O82" s="55" t="s">
        <v>1198</v>
      </c>
    </row>
    <row r="83" spans="1:16" ht="12.75">
      <c r="A83" s="75">
        <v>79</v>
      </c>
      <c r="B83" s="75">
        <v>128</v>
      </c>
      <c r="C83" s="55" t="s">
        <v>3849</v>
      </c>
      <c r="D83" s="55" t="s">
        <v>286</v>
      </c>
      <c r="E83" s="55" t="s">
        <v>808</v>
      </c>
      <c r="F83" s="55" t="s">
        <v>809</v>
      </c>
      <c r="G83" s="76"/>
      <c r="H83" s="55">
        <v>1</v>
      </c>
      <c r="J83" s="76"/>
      <c r="L83" s="72" t="s">
        <v>810</v>
      </c>
      <c r="O83" s="55" t="s">
        <v>1369</v>
      </c>
      <c r="P83" s="72" t="s">
        <v>287</v>
      </c>
    </row>
    <row r="84" spans="1:16" ht="12.75">
      <c r="A84" s="75">
        <v>80</v>
      </c>
      <c r="C84" s="76"/>
      <c r="D84" s="55" t="s">
        <v>1041</v>
      </c>
      <c r="E84" s="55" t="s">
        <v>1042</v>
      </c>
      <c r="F84" s="55" t="s">
        <v>1043</v>
      </c>
      <c r="G84" s="55">
        <v>5703523434</v>
      </c>
      <c r="H84" s="55" t="s">
        <v>464</v>
      </c>
      <c r="I84" s="75">
        <v>1756</v>
      </c>
      <c r="J84" s="55" t="s">
        <v>3840</v>
      </c>
      <c r="K84" s="75">
        <v>1481</v>
      </c>
      <c r="L84" s="72" t="s">
        <v>1044</v>
      </c>
      <c r="O84" s="55" t="s">
        <v>1001</v>
      </c>
      <c r="P84" s="76"/>
    </row>
    <row r="85" spans="1:16" ht="12.75">
      <c r="A85" s="75">
        <v>81</v>
      </c>
      <c r="C85" s="76"/>
      <c r="D85" s="55" t="s">
        <v>1370</v>
      </c>
      <c r="E85" s="55" t="s">
        <v>1371</v>
      </c>
      <c r="F85" s="55" t="s">
        <v>1372</v>
      </c>
      <c r="G85" s="76"/>
      <c r="L85" s="72" t="s">
        <v>3869</v>
      </c>
      <c r="O85" s="55" t="s">
        <v>1198</v>
      </c>
      <c r="P85" s="76"/>
    </row>
    <row r="86" spans="1:16" ht="12.75" hidden="1">
      <c r="A86" s="75">
        <v>82</v>
      </c>
      <c r="D86" s="55" t="s">
        <v>1373</v>
      </c>
      <c r="E86" s="55" t="s">
        <v>1374</v>
      </c>
      <c r="F86" s="55" t="s">
        <v>1375</v>
      </c>
      <c r="G86" s="76"/>
      <c r="L86" s="72" t="s">
        <v>3870</v>
      </c>
      <c r="O86" s="55" t="s">
        <v>1099</v>
      </c>
    </row>
    <row r="87" spans="1:16" ht="12.75">
      <c r="A87" s="75">
        <v>83</v>
      </c>
      <c r="B87" s="75">
        <v>101</v>
      </c>
      <c r="C87" s="55" t="s">
        <v>3849</v>
      </c>
      <c r="D87" s="55" t="s">
        <v>221</v>
      </c>
      <c r="E87" s="55" t="s">
        <v>222</v>
      </c>
      <c r="F87" s="55" t="s">
        <v>739</v>
      </c>
      <c r="G87" s="76"/>
      <c r="L87" s="72" t="s">
        <v>740</v>
      </c>
      <c r="O87" s="55" t="s">
        <v>1376</v>
      </c>
      <c r="P87" s="72" t="s">
        <v>223</v>
      </c>
    </row>
    <row r="88" spans="1:16" ht="12.75">
      <c r="A88" s="75">
        <v>84</v>
      </c>
      <c r="C88" s="76"/>
      <c r="D88" s="55" t="s">
        <v>1377</v>
      </c>
      <c r="E88" s="55" t="s">
        <v>1378</v>
      </c>
      <c r="F88" s="55" t="s">
        <v>1379</v>
      </c>
      <c r="G88" s="76"/>
      <c r="H88" s="76"/>
      <c r="J88" s="76"/>
      <c r="L88" s="72" t="s">
        <v>3871</v>
      </c>
      <c r="O88" s="55" t="s">
        <v>1109</v>
      </c>
      <c r="P88" s="76"/>
    </row>
    <row r="89" spans="1:16" ht="12.75" hidden="1">
      <c r="A89" s="75">
        <v>85</v>
      </c>
      <c r="D89" s="55" t="s">
        <v>1380</v>
      </c>
      <c r="E89" s="55" t="s">
        <v>1380</v>
      </c>
      <c r="F89" s="55" t="s">
        <v>1381</v>
      </c>
      <c r="G89" s="76"/>
      <c r="L89" s="72" t="s">
        <v>3872</v>
      </c>
      <c r="O89" s="55" t="s">
        <v>1382</v>
      </c>
    </row>
    <row r="90" spans="1:16" ht="12.75">
      <c r="A90" s="75">
        <v>86</v>
      </c>
      <c r="C90" s="76"/>
      <c r="D90" s="55" t="s">
        <v>1383</v>
      </c>
      <c r="E90" s="55" t="s">
        <v>1383</v>
      </c>
      <c r="F90" s="55" t="s">
        <v>1384</v>
      </c>
      <c r="G90" s="76"/>
      <c r="L90" s="72" t="s">
        <v>3873</v>
      </c>
      <c r="O90" s="55" t="s">
        <v>1104</v>
      </c>
      <c r="P90" s="76"/>
    </row>
    <row r="91" spans="1:16" ht="12.75" hidden="1">
      <c r="A91" s="75">
        <v>87</v>
      </c>
      <c r="D91" s="55" t="s">
        <v>1155</v>
      </c>
      <c r="E91" s="55" t="s">
        <v>1156</v>
      </c>
      <c r="F91" s="55" t="s">
        <v>1157</v>
      </c>
      <c r="G91" s="55">
        <v>32527641</v>
      </c>
      <c r="H91" s="75">
        <v>1</v>
      </c>
      <c r="J91" s="76"/>
      <c r="L91" s="72" t="s">
        <v>1158</v>
      </c>
      <c r="O91" s="55" t="s">
        <v>1032</v>
      </c>
    </row>
    <row r="92" spans="1:16" ht="12.75">
      <c r="A92" s="75">
        <v>88</v>
      </c>
      <c r="C92" s="76"/>
      <c r="D92" s="55" t="s">
        <v>1385</v>
      </c>
      <c r="E92" s="55" t="s">
        <v>1386</v>
      </c>
      <c r="F92" s="55" t="s">
        <v>1387</v>
      </c>
      <c r="G92" s="76"/>
      <c r="L92" s="72" t="s">
        <v>3874</v>
      </c>
      <c r="O92" s="55" t="s">
        <v>1388</v>
      </c>
      <c r="P92" s="76"/>
    </row>
    <row r="93" spans="1:16" ht="12.75">
      <c r="A93" s="75">
        <v>89</v>
      </c>
      <c r="B93" s="75">
        <v>5</v>
      </c>
      <c r="C93" s="55" t="s">
        <v>3849</v>
      </c>
      <c r="D93" s="55" t="s">
        <v>12</v>
      </c>
      <c r="E93" s="55" t="s">
        <v>468</v>
      </c>
      <c r="F93" s="55" t="s">
        <v>469</v>
      </c>
      <c r="G93" s="76"/>
      <c r="H93" s="75">
        <v>1</v>
      </c>
      <c r="L93" s="72" t="s">
        <v>470</v>
      </c>
      <c r="O93" s="55" t="s">
        <v>1390</v>
      </c>
      <c r="P93" s="72" t="s">
        <v>13</v>
      </c>
    </row>
    <row r="94" spans="1:16" ht="12.75">
      <c r="A94" s="75">
        <v>90</v>
      </c>
      <c r="C94" s="76"/>
      <c r="D94" s="55" t="s">
        <v>1391</v>
      </c>
      <c r="E94" s="55" t="s">
        <v>1392</v>
      </c>
      <c r="F94" s="55" t="s">
        <v>1393</v>
      </c>
      <c r="G94" s="76"/>
      <c r="L94" s="72" t="s">
        <v>3875</v>
      </c>
      <c r="O94" s="55" t="s">
        <v>1394</v>
      </c>
      <c r="P94" s="76"/>
    </row>
    <row r="95" spans="1:16" ht="12.75">
      <c r="A95" s="75">
        <v>91</v>
      </c>
      <c r="C95" s="76"/>
      <c r="D95" s="55" t="s">
        <v>1100</v>
      </c>
      <c r="E95" s="55" t="s">
        <v>1101</v>
      </c>
      <c r="F95" s="55" t="s">
        <v>1102</v>
      </c>
      <c r="G95" s="55">
        <v>1673522323</v>
      </c>
      <c r="H95" s="55" t="s">
        <v>464</v>
      </c>
      <c r="I95" s="75">
        <v>1359</v>
      </c>
      <c r="J95" s="55" t="s">
        <v>3841</v>
      </c>
      <c r="K95" s="75">
        <v>765</v>
      </c>
      <c r="L95" s="72" t="s">
        <v>1103</v>
      </c>
      <c r="O95" s="55" t="s">
        <v>1104</v>
      </c>
      <c r="P95" s="76"/>
    </row>
    <row r="96" spans="1:16" ht="12.75" hidden="1">
      <c r="A96" s="75">
        <v>92</v>
      </c>
      <c r="D96" s="55" t="s">
        <v>1395</v>
      </c>
      <c r="E96" s="55" t="s">
        <v>1396</v>
      </c>
      <c r="F96" s="55" t="s">
        <v>1397</v>
      </c>
      <c r="G96" s="76"/>
      <c r="L96" s="72" t="s">
        <v>3876</v>
      </c>
      <c r="O96" s="55" t="s">
        <v>1001</v>
      </c>
    </row>
    <row r="97" spans="1:16" ht="12.75" hidden="1">
      <c r="A97" s="75">
        <v>93</v>
      </c>
      <c r="B97" s="75">
        <v>49</v>
      </c>
      <c r="C97" s="55" t="s">
        <v>3849</v>
      </c>
      <c r="D97" s="55" t="s">
        <v>113</v>
      </c>
      <c r="E97" s="55" t="s">
        <v>591</v>
      </c>
      <c r="F97" s="55" t="s">
        <v>592</v>
      </c>
      <c r="G97" s="76"/>
      <c r="H97" s="75">
        <v>1</v>
      </c>
      <c r="L97" s="72" t="s">
        <v>593</v>
      </c>
      <c r="O97" s="55" t="s">
        <v>1104</v>
      </c>
      <c r="P97" s="72" t="s">
        <v>114</v>
      </c>
    </row>
    <row r="98" spans="1:16" ht="12.75">
      <c r="A98" s="75">
        <v>94</v>
      </c>
      <c r="C98" s="76"/>
      <c r="D98" s="55" t="s">
        <v>1400</v>
      </c>
      <c r="E98" s="55" t="s">
        <v>1400</v>
      </c>
      <c r="F98" s="55" t="s">
        <v>1401</v>
      </c>
      <c r="G98" s="76"/>
      <c r="H98" s="76"/>
      <c r="L98" s="72" t="s">
        <v>3877</v>
      </c>
      <c r="O98" s="55" t="s">
        <v>1026</v>
      </c>
      <c r="P98" s="76"/>
    </row>
    <row r="99" spans="1:16" ht="12.75" hidden="1">
      <c r="A99" s="75">
        <v>95</v>
      </c>
      <c r="D99" s="55" t="s">
        <v>1402</v>
      </c>
      <c r="E99" s="55" t="s">
        <v>1403</v>
      </c>
      <c r="F99" s="55" t="s">
        <v>1404</v>
      </c>
      <c r="G99" s="76"/>
      <c r="L99" s="72" t="s">
        <v>3878</v>
      </c>
      <c r="O99" s="55" t="s">
        <v>1034</v>
      </c>
    </row>
    <row r="100" spans="1:16" ht="12.75" hidden="1">
      <c r="A100" s="75">
        <v>96</v>
      </c>
      <c r="D100" s="55" t="s">
        <v>1643</v>
      </c>
      <c r="E100" s="55" t="s">
        <v>1049</v>
      </c>
      <c r="F100" s="55" t="s">
        <v>1050</v>
      </c>
      <c r="G100" s="55">
        <v>2620202</v>
      </c>
      <c r="H100" s="75">
        <v>1</v>
      </c>
      <c r="I100" s="75">
        <v>3268</v>
      </c>
      <c r="J100" s="55" t="s">
        <v>3842</v>
      </c>
      <c r="K100" s="75">
        <v>477</v>
      </c>
      <c r="L100" s="72" t="s">
        <v>1051</v>
      </c>
      <c r="O100" s="55" t="s">
        <v>1052</v>
      </c>
    </row>
    <row r="101" spans="1:16" ht="12.75" hidden="1">
      <c r="A101" s="75">
        <v>97</v>
      </c>
      <c r="D101" s="55" t="s">
        <v>1644</v>
      </c>
      <c r="E101" s="55" t="s">
        <v>1065</v>
      </c>
      <c r="F101" s="55" t="s">
        <v>1066</v>
      </c>
      <c r="G101" s="55">
        <v>3025123501</v>
      </c>
      <c r="H101" s="55" t="s">
        <v>464</v>
      </c>
      <c r="I101" s="75">
        <v>2068</v>
      </c>
      <c r="J101" s="55" t="s">
        <v>3840</v>
      </c>
      <c r="K101" s="75">
        <v>674</v>
      </c>
      <c r="L101" s="72" t="s">
        <v>1067</v>
      </c>
      <c r="O101" s="55" t="s">
        <v>1032</v>
      </c>
    </row>
    <row r="102" spans="1:16" ht="12.75">
      <c r="A102" s="75">
        <v>98</v>
      </c>
      <c r="B102" s="75">
        <v>139</v>
      </c>
      <c r="C102" s="55" t="s">
        <v>3849</v>
      </c>
      <c r="D102" s="55" t="s">
        <v>309</v>
      </c>
      <c r="E102" s="55" t="s">
        <v>309</v>
      </c>
      <c r="F102" s="55" t="s">
        <v>841</v>
      </c>
      <c r="G102" s="76"/>
      <c r="L102" s="72" t="s">
        <v>842</v>
      </c>
      <c r="O102" s="55" t="s">
        <v>1405</v>
      </c>
      <c r="P102" s="72" t="s">
        <v>310</v>
      </c>
    </row>
    <row r="103" spans="1:16" ht="12.75" hidden="1">
      <c r="A103" s="75">
        <v>99</v>
      </c>
      <c r="D103" s="55" t="s">
        <v>1406</v>
      </c>
      <c r="E103" s="55" t="s">
        <v>1407</v>
      </c>
      <c r="F103" s="55" t="s">
        <v>1408</v>
      </c>
      <c r="G103" s="76"/>
      <c r="L103" s="72" t="s">
        <v>3879</v>
      </c>
      <c r="O103" s="55" t="s">
        <v>1047</v>
      </c>
    </row>
    <row r="104" spans="1:16" ht="12.75" hidden="1">
      <c r="A104" s="75">
        <v>100</v>
      </c>
      <c r="D104" s="55" t="s">
        <v>1299</v>
      </c>
      <c r="E104" s="55" t="s">
        <v>1300</v>
      </c>
      <c r="F104" s="55" t="s">
        <v>1301</v>
      </c>
      <c r="G104" s="55">
        <v>1918317716</v>
      </c>
      <c r="H104" s="75">
        <v>1</v>
      </c>
      <c r="L104" s="72" t="s">
        <v>1302</v>
      </c>
      <c r="O104" s="55" t="s">
        <v>1303</v>
      </c>
    </row>
    <row r="105" spans="1:16" ht="12.75" hidden="1">
      <c r="A105" s="75">
        <v>101</v>
      </c>
      <c r="B105" s="75">
        <v>97</v>
      </c>
      <c r="C105" s="55" t="s">
        <v>3849</v>
      </c>
      <c r="D105" s="55" t="s">
        <v>212</v>
      </c>
      <c r="E105" s="55" t="s">
        <v>1410</v>
      </c>
      <c r="F105" s="55" t="s">
        <v>728</v>
      </c>
      <c r="G105" s="76"/>
      <c r="L105" s="72" t="s">
        <v>729</v>
      </c>
      <c r="O105" s="55" t="s">
        <v>1047</v>
      </c>
      <c r="P105" s="72" t="s">
        <v>214</v>
      </c>
    </row>
    <row r="106" spans="1:16" ht="12.75" hidden="1">
      <c r="A106" s="75">
        <v>102</v>
      </c>
      <c r="D106" s="55" t="s">
        <v>1411</v>
      </c>
      <c r="E106" s="55" t="s">
        <v>1412</v>
      </c>
      <c r="F106" s="55" t="s">
        <v>1413</v>
      </c>
      <c r="G106" s="76"/>
      <c r="H106" s="76"/>
      <c r="L106" s="72" t="s">
        <v>3880</v>
      </c>
      <c r="O106" s="55" t="s">
        <v>1146</v>
      </c>
    </row>
    <row r="107" spans="1:16" ht="12.75">
      <c r="A107" s="75">
        <v>103</v>
      </c>
      <c r="B107" s="75">
        <v>116</v>
      </c>
      <c r="C107" s="55" t="s">
        <v>3849</v>
      </c>
      <c r="D107" s="55" t="s">
        <v>256</v>
      </c>
      <c r="E107" s="55" t="s">
        <v>1415</v>
      </c>
      <c r="F107" s="55" t="s">
        <v>775</v>
      </c>
      <c r="G107" s="76"/>
      <c r="L107" s="72" t="s">
        <v>776</v>
      </c>
      <c r="O107" s="55" t="s">
        <v>1416</v>
      </c>
      <c r="P107" s="72" t="s">
        <v>257</v>
      </c>
    </row>
    <row r="108" spans="1:16" ht="12.75" hidden="1">
      <c r="A108" s="75">
        <v>104</v>
      </c>
      <c r="D108" s="55" t="s">
        <v>1417</v>
      </c>
      <c r="E108" s="55" t="s">
        <v>1417</v>
      </c>
      <c r="F108" s="55" t="s">
        <v>1418</v>
      </c>
      <c r="G108" s="76"/>
      <c r="L108" s="72" t="s">
        <v>3881</v>
      </c>
      <c r="O108" s="55" t="s">
        <v>1419</v>
      </c>
      <c r="P108" s="76"/>
    </row>
    <row r="109" spans="1:16" ht="12.75" hidden="1">
      <c r="A109" s="75">
        <v>105</v>
      </c>
      <c r="B109" s="75">
        <v>138</v>
      </c>
      <c r="C109" s="55" t="s">
        <v>3849</v>
      </c>
      <c r="D109" s="55" t="s">
        <v>307</v>
      </c>
      <c r="E109" s="55" t="s">
        <v>307</v>
      </c>
      <c r="F109" s="55" t="s">
        <v>839</v>
      </c>
      <c r="G109" s="76"/>
      <c r="L109" s="72" t="s">
        <v>840</v>
      </c>
      <c r="O109" s="55" t="s">
        <v>1034</v>
      </c>
      <c r="P109" s="72" t="s">
        <v>308</v>
      </c>
    </row>
    <row r="110" spans="1:16" ht="12.75" hidden="1">
      <c r="A110" s="75">
        <v>106</v>
      </c>
      <c r="D110" s="55" t="s">
        <v>1647</v>
      </c>
      <c r="E110" s="55" t="s">
        <v>1421</v>
      </c>
      <c r="F110" s="55" t="s">
        <v>1422</v>
      </c>
      <c r="G110" s="76"/>
      <c r="L110" s="72" t="s">
        <v>3882</v>
      </c>
      <c r="O110" s="55" t="s">
        <v>1047</v>
      </c>
      <c r="P110" s="76"/>
    </row>
    <row r="111" spans="1:16" ht="12.75" hidden="1">
      <c r="A111" s="75">
        <v>107</v>
      </c>
      <c r="B111" s="75">
        <v>79</v>
      </c>
      <c r="C111" s="55" t="s">
        <v>3849</v>
      </c>
      <c r="D111" s="55" t="s">
        <v>175</v>
      </c>
      <c r="E111" s="55" t="s">
        <v>175</v>
      </c>
      <c r="F111" s="55" t="s">
        <v>677</v>
      </c>
      <c r="G111" s="76"/>
      <c r="H111" s="75">
        <v>1</v>
      </c>
      <c r="L111" s="72" t="s">
        <v>678</v>
      </c>
      <c r="O111" s="55" t="s">
        <v>1146</v>
      </c>
      <c r="P111" s="72" t="s">
        <v>176</v>
      </c>
    </row>
    <row r="112" spans="1:16" ht="12.75" hidden="1">
      <c r="A112" s="75">
        <v>108</v>
      </c>
      <c r="D112" s="55" t="s">
        <v>1077</v>
      </c>
      <c r="E112" s="55" t="s">
        <v>1078</v>
      </c>
      <c r="F112" s="55" t="s">
        <v>1079</v>
      </c>
      <c r="G112" s="55">
        <v>5694299090</v>
      </c>
      <c r="H112" s="75">
        <v>1</v>
      </c>
      <c r="I112" s="75">
        <v>579</v>
      </c>
      <c r="J112" s="55" t="s">
        <v>3843</v>
      </c>
      <c r="K112" s="75">
        <v>262</v>
      </c>
      <c r="L112" s="72" t="s">
        <v>1080</v>
      </c>
      <c r="O112" s="55" t="s">
        <v>1032</v>
      </c>
      <c r="P112" s="76"/>
    </row>
    <row r="113" spans="1:16" ht="12.75" hidden="1">
      <c r="A113" s="75">
        <v>109</v>
      </c>
      <c r="D113" s="55" t="s">
        <v>1115</v>
      </c>
      <c r="E113" s="55" t="s">
        <v>1116</v>
      </c>
      <c r="F113" s="55" t="s">
        <v>1117</v>
      </c>
      <c r="G113" s="55">
        <v>588016383</v>
      </c>
      <c r="H113" s="75">
        <v>1</v>
      </c>
      <c r="I113" s="75">
        <v>2543</v>
      </c>
      <c r="J113" s="55" t="s">
        <v>3844</v>
      </c>
      <c r="K113" s="75">
        <v>116</v>
      </c>
      <c r="L113" s="72" t="s">
        <v>1118</v>
      </c>
      <c r="O113" s="55" t="s">
        <v>1032</v>
      </c>
      <c r="P113" s="76"/>
    </row>
    <row r="114" spans="1:16" ht="12.75" hidden="1">
      <c r="A114" s="75">
        <v>110</v>
      </c>
      <c r="B114" s="75">
        <v>72</v>
      </c>
      <c r="C114" s="55" t="s">
        <v>3849</v>
      </c>
      <c r="D114" s="55" t="s">
        <v>161</v>
      </c>
      <c r="E114" s="55" t="s">
        <v>659</v>
      </c>
      <c r="F114" s="55" t="s">
        <v>161</v>
      </c>
      <c r="G114" s="55">
        <v>144080454</v>
      </c>
      <c r="H114" s="75">
        <v>1</v>
      </c>
      <c r="L114" s="72" t="s">
        <v>660</v>
      </c>
      <c r="O114" s="55" t="s">
        <v>1104</v>
      </c>
      <c r="P114" s="72" t="s">
        <v>162</v>
      </c>
    </row>
    <row r="115" spans="1:16" ht="12.75" hidden="1">
      <c r="A115" s="75">
        <v>111</v>
      </c>
      <c r="D115" s="55" t="s">
        <v>1190</v>
      </c>
      <c r="E115" s="55" t="s">
        <v>1191</v>
      </c>
      <c r="F115" s="55" t="s">
        <v>1192</v>
      </c>
      <c r="G115" s="55">
        <v>2926479106</v>
      </c>
      <c r="H115" s="75">
        <v>1</v>
      </c>
      <c r="L115" s="72" t="s">
        <v>1193</v>
      </c>
      <c r="O115" s="55" t="s">
        <v>1032</v>
      </c>
      <c r="P115" s="76"/>
    </row>
    <row r="116" spans="1:16" ht="12.75" hidden="1">
      <c r="A116" s="75">
        <v>112</v>
      </c>
      <c r="D116" s="55" t="s">
        <v>1650</v>
      </c>
      <c r="E116" s="55" t="s">
        <v>1424</v>
      </c>
      <c r="F116" s="55" t="s">
        <v>1425</v>
      </c>
      <c r="G116" s="76"/>
      <c r="L116" s="72" t="s">
        <v>3883</v>
      </c>
      <c r="O116" s="55" t="s">
        <v>1047</v>
      </c>
      <c r="P116" s="76"/>
    </row>
    <row r="117" spans="1:16" ht="12.75" hidden="1">
      <c r="A117" s="75">
        <v>113</v>
      </c>
      <c r="B117" s="75">
        <v>88</v>
      </c>
      <c r="C117" s="55" t="s">
        <v>3849</v>
      </c>
      <c r="D117" s="55" t="s">
        <v>193</v>
      </c>
      <c r="E117" s="55" t="s">
        <v>704</v>
      </c>
      <c r="F117" s="55" t="s">
        <v>705</v>
      </c>
      <c r="G117" s="55">
        <v>371630480</v>
      </c>
      <c r="H117" s="55" t="s">
        <v>464</v>
      </c>
      <c r="I117" s="75">
        <v>8174</v>
      </c>
      <c r="J117" s="55" t="s">
        <v>3845</v>
      </c>
      <c r="K117" s="75">
        <v>2246</v>
      </c>
      <c r="L117" s="72" t="s">
        <v>706</v>
      </c>
      <c r="O117" s="55" t="s">
        <v>1001</v>
      </c>
      <c r="P117" s="72" t="s">
        <v>194</v>
      </c>
    </row>
    <row r="118" spans="1:16" ht="12.75" hidden="1">
      <c r="A118" s="75">
        <v>114</v>
      </c>
      <c r="D118" s="55" t="s">
        <v>1426</v>
      </c>
      <c r="E118" s="55" t="s">
        <v>1426</v>
      </c>
      <c r="F118" s="55" t="s">
        <v>1427</v>
      </c>
      <c r="G118" s="76"/>
      <c r="L118" s="72" t="s">
        <v>3884</v>
      </c>
      <c r="O118" s="55" t="s">
        <v>1428</v>
      </c>
      <c r="P118" s="76"/>
    </row>
    <row r="119" spans="1:16" ht="12.75" hidden="1">
      <c r="A119" s="75">
        <v>115</v>
      </c>
      <c r="B119" s="75">
        <v>151</v>
      </c>
      <c r="C119" s="55" t="s">
        <v>3849</v>
      </c>
      <c r="D119" s="55" t="s">
        <v>335</v>
      </c>
      <c r="E119" s="55" t="s">
        <v>335</v>
      </c>
      <c r="F119" s="55" t="s">
        <v>866</v>
      </c>
      <c r="G119" s="55">
        <v>1972535324</v>
      </c>
      <c r="H119" s="75">
        <v>1</v>
      </c>
      <c r="I119" s="75">
        <v>1327</v>
      </c>
      <c r="J119" s="55" t="s">
        <v>3846</v>
      </c>
      <c r="K119" s="75">
        <v>141</v>
      </c>
      <c r="L119" s="72" t="s">
        <v>867</v>
      </c>
      <c r="O119" s="55" t="s">
        <v>1006</v>
      </c>
      <c r="P119" s="72" t="s">
        <v>336</v>
      </c>
    </row>
    <row r="120" spans="1:16" ht="12.75" hidden="1">
      <c r="A120" s="75">
        <v>116</v>
      </c>
      <c r="B120" s="75">
        <v>100</v>
      </c>
      <c r="C120" s="55" t="s">
        <v>3849</v>
      </c>
      <c r="D120" s="55" t="s">
        <v>219</v>
      </c>
      <c r="E120" s="55" t="s">
        <v>219</v>
      </c>
      <c r="F120" s="55" t="s">
        <v>737</v>
      </c>
      <c r="G120" s="76"/>
      <c r="L120" s="72" t="s">
        <v>738</v>
      </c>
      <c r="O120" s="55" t="s">
        <v>1104</v>
      </c>
      <c r="P120" s="72" t="s">
        <v>220</v>
      </c>
    </row>
    <row r="121" spans="1:16" ht="12.75" hidden="1">
      <c r="A121" s="75">
        <v>117</v>
      </c>
      <c r="D121" s="55" t="s">
        <v>1652</v>
      </c>
      <c r="E121" s="55" t="s">
        <v>1431</v>
      </c>
      <c r="F121" s="55" t="s">
        <v>1432</v>
      </c>
      <c r="L121" s="72" t="s">
        <v>3885</v>
      </c>
      <c r="O121" s="55" t="s">
        <v>1433</v>
      </c>
      <c r="P121" s="76"/>
    </row>
    <row r="122" spans="1:16" ht="12.75" hidden="1">
      <c r="A122" s="75">
        <v>118</v>
      </c>
      <c r="D122" s="55" t="s">
        <v>1653</v>
      </c>
      <c r="E122" s="55" t="s">
        <v>1291</v>
      </c>
      <c r="F122" s="55" t="s">
        <v>1292</v>
      </c>
      <c r="G122" s="55" t="s">
        <v>1293</v>
      </c>
      <c r="H122" s="75">
        <v>356292460</v>
      </c>
      <c r="I122" s="75">
        <v>1</v>
      </c>
      <c r="L122" s="76"/>
      <c r="O122" s="55" t="s">
        <v>1169</v>
      </c>
      <c r="P122" s="76"/>
    </row>
    <row r="123" spans="1:16" ht="12.75" hidden="1">
      <c r="A123" s="75">
        <v>119</v>
      </c>
      <c r="B123" s="75">
        <v>86</v>
      </c>
      <c r="C123" s="55" t="s">
        <v>3849</v>
      </c>
      <c r="D123" s="55" t="s">
        <v>189</v>
      </c>
      <c r="E123" s="55" t="s">
        <v>1436</v>
      </c>
      <c r="F123" s="55" t="s">
        <v>696</v>
      </c>
      <c r="H123" s="55">
        <v>1</v>
      </c>
      <c r="L123" s="72" t="s">
        <v>697</v>
      </c>
      <c r="O123" s="55" t="s">
        <v>1010</v>
      </c>
      <c r="P123" s="72" t="s">
        <v>190</v>
      </c>
    </row>
    <row r="124" spans="1:16" ht="12.75" hidden="1">
      <c r="A124" s="75">
        <v>120</v>
      </c>
      <c r="B124" s="75">
        <v>3</v>
      </c>
      <c r="C124" s="55" t="s">
        <v>3849</v>
      </c>
      <c r="D124" s="55" t="s">
        <v>8</v>
      </c>
      <c r="E124" s="55" t="s">
        <v>462</v>
      </c>
      <c r="F124" s="55" t="s">
        <v>463</v>
      </c>
      <c r="G124" s="75">
        <v>2113732341</v>
      </c>
      <c r="H124" s="55" t="s">
        <v>464</v>
      </c>
      <c r="I124" s="75">
        <v>4181</v>
      </c>
      <c r="J124" s="55" t="s">
        <v>3847</v>
      </c>
      <c r="K124" s="75">
        <v>700</v>
      </c>
      <c r="L124" s="72" t="s">
        <v>465</v>
      </c>
      <c r="O124" s="55" t="s">
        <v>1071</v>
      </c>
      <c r="P124" s="72" t="s">
        <v>9</v>
      </c>
    </row>
    <row r="125" spans="1:16" ht="12.75" hidden="1">
      <c r="A125" s="75">
        <v>121</v>
      </c>
      <c r="D125" s="55" t="s">
        <v>1655</v>
      </c>
      <c r="E125" s="55" t="s">
        <v>1438</v>
      </c>
      <c r="F125" s="55" t="s">
        <v>1439</v>
      </c>
      <c r="L125" s="72" t="s">
        <v>3886</v>
      </c>
      <c r="O125" s="55" t="s">
        <v>1405</v>
      </c>
      <c r="P125" s="76"/>
    </row>
    <row r="126" spans="1:16" ht="12.75" hidden="1">
      <c r="A126" s="75">
        <v>122</v>
      </c>
      <c r="D126" s="55" t="s">
        <v>1656</v>
      </c>
      <c r="E126" s="55" t="s">
        <v>1441</v>
      </c>
      <c r="F126" s="55" t="s">
        <v>1442</v>
      </c>
      <c r="L126" s="72" t="s">
        <v>3887</v>
      </c>
      <c r="O126" s="55" t="s">
        <v>1443</v>
      </c>
      <c r="P126" s="76"/>
    </row>
    <row r="127" spans="1:16" ht="12.75" hidden="1">
      <c r="A127" s="75">
        <v>123</v>
      </c>
      <c r="D127" s="55" t="s">
        <v>1657</v>
      </c>
      <c r="E127" s="55" t="s">
        <v>1445</v>
      </c>
      <c r="F127" s="55" t="s">
        <v>1446</v>
      </c>
      <c r="L127" s="72" t="s">
        <v>3888</v>
      </c>
      <c r="O127" s="55" t="s">
        <v>1026</v>
      </c>
      <c r="P127" s="76"/>
    </row>
    <row r="128" spans="1:16" ht="12.75" hidden="1">
      <c r="A128" s="75">
        <v>124</v>
      </c>
      <c r="D128" s="55" t="s">
        <v>1138</v>
      </c>
      <c r="E128" s="55" t="s">
        <v>1139</v>
      </c>
      <c r="F128" s="55" t="s">
        <v>1140</v>
      </c>
      <c r="G128" s="75">
        <v>10724137476</v>
      </c>
      <c r="H128" s="75">
        <v>1</v>
      </c>
      <c r="L128" s="72" t="s">
        <v>1141</v>
      </c>
      <c r="O128" s="55" t="s">
        <v>1142</v>
      </c>
      <c r="P128" s="76"/>
    </row>
    <row r="129" spans="1:16" ht="12.75" hidden="1">
      <c r="A129" s="75">
        <v>125</v>
      </c>
      <c r="D129" s="55" t="s">
        <v>1658</v>
      </c>
      <c r="E129" s="55" t="s">
        <v>1448</v>
      </c>
      <c r="F129" s="55" t="s">
        <v>1449</v>
      </c>
      <c r="L129" s="72" t="s">
        <v>3889</v>
      </c>
      <c r="O129" s="55" t="s">
        <v>1341</v>
      </c>
      <c r="P129" s="76"/>
    </row>
    <row r="130" spans="1:16" ht="12.75" hidden="1">
      <c r="A130" s="75">
        <v>126</v>
      </c>
      <c r="D130" s="55" t="s">
        <v>1659</v>
      </c>
      <c r="E130" s="55" t="s">
        <v>1451</v>
      </c>
      <c r="F130" s="55" t="s">
        <v>1452</v>
      </c>
      <c r="L130" s="72" t="s">
        <v>3890</v>
      </c>
      <c r="O130" s="55" t="s">
        <v>1099</v>
      </c>
      <c r="P130" s="76"/>
    </row>
    <row r="131" spans="1:16" ht="12.75" hidden="1">
      <c r="A131" s="75">
        <v>127</v>
      </c>
      <c r="D131" s="55" t="s">
        <v>1453</v>
      </c>
      <c r="E131" s="55" t="s">
        <v>1454</v>
      </c>
      <c r="F131" s="55" t="s">
        <v>1455</v>
      </c>
      <c r="L131" s="72" t="s">
        <v>3891</v>
      </c>
      <c r="O131" s="55" t="s">
        <v>1456</v>
      </c>
      <c r="P131" s="76"/>
    </row>
    <row r="132" spans="1:16" ht="12.75" hidden="1">
      <c r="A132" s="75">
        <v>128</v>
      </c>
      <c r="D132" s="55" t="s">
        <v>1458</v>
      </c>
      <c r="E132" s="55" t="s">
        <v>1458</v>
      </c>
      <c r="F132" s="55" t="s">
        <v>1459</v>
      </c>
      <c r="L132" s="72" t="s">
        <v>3892</v>
      </c>
      <c r="O132" s="55" t="s">
        <v>1460</v>
      </c>
      <c r="P132" s="76"/>
    </row>
    <row r="133" spans="1:16" ht="12.75" hidden="1">
      <c r="A133" s="75">
        <v>129</v>
      </c>
      <c r="B133" s="75">
        <v>95</v>
      </c>
      <c r="C133" s="55" t="s">
        <v>3849</v>
      </c>
      <c r="D133" s="55" t="s">
        <v>207</v>
      </c>
      <c r="E133" s="55" t="s">
        <v>1461</v>
      </c>
      <c r="F133" s="55" t="s">
        <v>722</v>
      </c>
      <c r="L133" s="72" t="s">
        <v>723</v>
      </c>
      <c r="O133" s="55" t="s">
        <v>1462</v>
      </c>
      <c r="P133" s="72" t="s">
        <v>209</v>
      </c>
    </row>
    <row r="134" spans="1:16" ht="12.75" hidden="1">
      <c r="A134" s="75">
        <v>130</v>
      </c>
      <c r="D134" s="55" t="s">
        <v>1660</v>
      </c>
      <c r="E134" s="55" t="s">
        <v>1464</v>
      </c>
      <c r="F134" s="55" t="s">
        <v>1465</v>
      </c>
      <c r="L134" s="72" t="s">
        <v>3893</v>
      </c>
      <c r="O134" s="55" t="s">
        <v>1034</v>
      </c>
      <c r="P134" s="76"/>
    </row>
    <row r="135" spans="1:16" ht="12.75" hidden="1">
      <c r="A135" s="75">
        <v>131</v>
      </c>
      <c r="D135" s="55" t="s">
        <v>1661</v>
      </c>
      <c r="E135" s="55" t="s">
        <v>1271</v>
      </c>
      <c r="F135" s="55" t="s">
        <v>1272</v>
      </c>
      <c r="L135" s="72" t="s">
        <v>1273</v>
      </c>
      <c r="O135" s="55" t="s">
        <v>1274</v>
      </c>
      <c r="P135" s="76"/>
    </row>
    <row r="136" spans="1:16" ht="12.75" hidden="1">
      <c r="A136" s="75">
        <v>132</v>
      </c>
      <c r="D136" s="55" t="s">
        <v>1090</v>
      </c>
      <c r="E136" s="55" t="s">
        <v>1090</v>
      </c>
      <c r="F136" s="55" t="s">
        <v>1091</v>
      </c>
      <c r="G136" s="75">
        <v>506333587</v>
      </c>
      <c r="H136" s="75">
        <v>1</v>
      </c>
      <c r="I136" s="75">
        <v>1521</v>
      </c>
      <c r="J136" s="55" t="s">
        <v>866</v>
      </c>
      <c r="K136" s="75">
        <v>558</v>
      </c>
      <c r="L136" s="72" t="s">
        <v>1092</v>
      </c>
      <c r="O136" s="55" t="s">
        <v>1093</v>
      </c>
      <c r="P136" s="76"/>
    </row>
    <row r="137" spans="1:16" ht="12.75" hidden="1">
      <c r="A137" s="75">
        <v>133</v>
      </c>
      <c r="D137" s="55" t="s">
        <v>1467</v>
      </c>
      <c r="E137" s="55" t="s">
        <v>1468</v>
      </c>
      <c r="F137" s="55" t="s">
        <v>1469</v>
      </c>
      <c r="L137" s="72" t="s">
        <v>3894</v>
      </c>
      <c r="O137" s="55" t="s">
        <v>1169</v>
      </c>
      <c r="P137" s="76"/>
    </row>
    <row r="138" spans="1:16" ht="12.75" hidden="1">
      <c r="A138" s="75">
        <v>134</v>
      </c>
      <c r="B138" s="75">
        <v>168</v>
      </c>
      <c r="C138" s="55" t="s">
        <v>3849</v>
      </c>
      <c r="D138" s="55" t="s">
        <v>374</v>
      </c>
      <c r="E138" s="55" t="s">
        <v>910</v>
      </c>
      <c r="F138" s="55" t="s">
        <v>911</v>
      </c>
      <c r="L138" s="72" t="s">
        <v>912</v>
      </c>
      <c r="O138" s="55" t="s">
        <v>1169</v>
      </c>
      <c r="P138" s="72" t="s">
        <v>376</v>
      </c>
    </row>
    <row r="139" spans="1:16" ht="12.75" hidden="1">
      <c r="A139" s="75">
        <v>135</v>
      </c>
      <c r="D139" s="55" t="s">
        <v>1470</v>
      </c>
      <c r="E139" s="55" t="s">
        <v>1471</v>
      </c>
      <c r="F139" s="55" t="s">
        <v>1472</v>
      </c>
      <c r="L139" s="72" t="s">
        <v>3895</v>
      </c>
      <c r="O139" s="55" t="s">
        <v>1032</v>
      </c>
      <c r="P139" s="76"/>
    </row>
    <row r="140" spans="1:16" ht="12.75" hidden="1">
      <c r="A140" s="75">
        <v>136</v>
      </c>
      <c r="D140" s="55" t="s">
        <v>1662</v>
      </c>
      <c r="E140" s="55" t="s">
        <v>1474</v>
      </c>
      <c r="F140" s="55" t="s">
        <v>1475</v>
      </c>
      <c r="L140" s="72" t="s">
        <v>3896</v>
      </c>
      <c r="O140" s="55" t="s">
        <v>1251</v>
      </c>
      <c r="P140" s="76"/>
    </row>
    <row r="141" spans="1:16" ht="12.75" hidden="1">
      <c r="A141" s="75">
        <v>137</v>
      </c>
      <c r="D141" s="55" t="s">
        <v>1663</v>
      </c>
      <c r="E141" s="55" t="s">
        <v>1477</v>
      </c>
      <c r="F141" s="55" t="s">
        <v>1478</v>
      </c>
      <c r="L141" s="72" t="s">
        <v>3897</v>
      </c>
      <c r="O141" s="55" t="s">
        <v>1479</v>
      </c>
      <c r="P141" s="76"/>
    </row>
    <row r="142" spans="1:16" ht="12.75" hidden="1">
      <c r="A142" s="75">
        <v>138</v>
      </c>
      <c r="B142" s="75">
        <v>142</v>
      </c>
      <c r="C142" s="55" t="s">
        <v>3849</v>
      </c>
      <c r="D142" s="55" t="s">
        <v>315</v>
      </c>
      <c r="E142" s="55" t="s">
        <v>1481</v>
      </c>
      <c r="F142" s="55" t="s">
        <v>846</v>
      </c>
      <c r="L142" s="72" t="s">
        <v>847</v>
      </c>
      <c r="O142" s="55" t="s">
        <v>1303</v>
      </c>
      <c r="P142" s="72" t="s">
        <v>317</v>
      </c>
    </row>
    <row r="143" spans="1:16" ht="12.75" hidden="1">
      <c r="A143" s="75">
        <v>139</v>
      </c>
      <c r="D143" s="55" t="s">
        <v>1482</v>
      </c>
      <c r="E143" s="55" t="s">
        <v>1483</v>
      </c>
      <c r="F143" s="55" t="s">
        <v>1484</v>
      </c>
      <c r="L143" s="72" t="s">
        <v>3898</v>
      </c>
      <c r="O143" s="55" t="s">
        <v>1104</v>
      </c>
      <c r="P143" s="76"/>
    </row>
    <row r="144" spans="1:16" ht="12.75" hidden="1">
      <c r="A144" s="75">
        <v>140</v>
      </c>
      <c r="D144" s="55" t="s">
        <v>1485</v>
      </c>
      <c r="E144" s="55" t="s">
        <v>1485</v>
      </c>
      <c r="F144" s="55" t="s">
        <v>1486</v>
      </c>
      <c r="L144" s="72" t="s">
        <v>3899</v>
      </c>
      <c r="O144" s="55" t="s">
        <v>1146</v>
      </c>
      <c r="P144" s="76"/>
    </row>
    <row r="145" spans="1:16" ht="12.75" hidden="1">
      <c r="A145" s="75">
        <v>141</v>
      </c>
      <c r="B145" s="75">
        <v>190</v>
      </c>
      <c r="C145" s="55" t="s">
        <v>3849</v>
      </c>
      <c r="D145" s="55" t="s">
        <v>423</v>
      </c>
      <c r="E145" s="55" t="s">
        <v>964</v>
      </c>
      <c r="F145" s="55" t="s">
        <v>965</v>
      </c>
      <c r="G145" s="75">
        <v>646090220</v>
      </c>
      <c r="H145" s="75">
        <v>1</v>
      </c>
      <c r="L145" s="72" t="s">
        <v>966</v>
      </c>
      <c r="O145" s="55" t="s">
        <v>1245</v>
      </c>
      <c r="P145" s="72" t="s">
        <v>424</v>
      </c>
    </row>
    <row r="146" spans="1:16" ht="12.75" hidden="1">
      <c r="A146" s="75">
        <v>142</v>
      </c>
      <c r="D146" s="55" t="s">
        <v>1664</v>
      </c>
      <c r="E146" s="55" t="s">
        <v>1488</v>
      </c>
      <c r="F146" s="55" t="s">
        <v>1489</v>
      </c>
      <c r="L146" s="72" t="s">
        <v>3900</v>
      </c>
      <c r="O146" s="55" t="s">
        <v>1082</v>
      </c>
      <c r="P146" s="76"/>
    </row>
    <row r="147" spans="1:16" ht="12.75" hidden="1">
      <c r="A147" s="75">
        <v>143</v>
      </c>
      <c r="D147" s="55" t="s">
        <v>1665</v>
      </c>
      <c r="E147" s="55" t="s">
        <v>1491</v>
      </c>
      <c r="F147" s="55" t="s">
        <v>1492</v>
      </c>
      <c r="L147" s="72" t="s">
        <v>3901</v>
      </c>
      <c r="O147" s="55" t="s">
        <v>1034</v>
      </c>
      <c r="P147" s="76"/>
    </row>
    <row r="148" spans="1:16" ht="12.75" hidden="1">
      <c r="A148" s="75">
        <v>144</v>
      </c>
      <c r="D148" s="55" t="s">
        <v>1493</v>
      </c>
      <c r="E148" s="55" t="s">
        <v>1494</v>
      </c>
      <c r="F148" s="55" t="s">
        <v>1495</v>
      </c>
      <c r="L148" s="72" t="s">
        <v>3902</v>
      </c>
      <c r="O148" s="55" t="s">
        <v>1496</v>
      </c>
      <c r="P148" s="76"/>
    </row>
    <row r="149" spans="1:16" ht="12.75" hidden="1">
      <c r="A149" s="75">
        <v>145</v>
      </c>
      <c r="D149" s="55" t="s">
        <v>1073</v>
      </c>
      <c r="E149" s="55" t="s">
        <v>1073</v>
      </c>
      <c r="F149" s="55" t="s">
        <v>1074</v>
      </c>
      <c r="L149" s="72" t="s">
        <v>1075</v>
      </c>
      <c r="O149" s="55" t="s">
        <v>1076</v>
      </c>
      <c r="P149" s="76"/>
    </row>
    <row r="150" spans="1:16" ht="12.75" hidden="1">
      <c r="A150" s="75">
        <v>146</v>
      </c>
      <c r="D150" s="55" t="s">
        <v>1666</v>
      </c>
      <c r="E150" s="55" t="s">
        <v>1498</v>
      </c>
      <c r="F150" s="55" t="s">
        <v>1499</v>
      </c>
      <c r="L150" s="72" t="s">
        <v>3903</v>
      </c>
      <c r="O150" s="55" t="s">
        <v>1104</v>
      </c>
      <c r="P150" s="76"/>
    </row>
    <row r="151" spans="1:16" ht="12.75" hidden="1">
      <c r="A151" s="75">
        <v>147</v>
      </c>
      <c r="D151" s="55" t="s">
        <v>1667</v>
      </c>
      <c r="E151" s="55" t="s">
        <v>1501</v>
      </c>
      <c r="F151" s="55" t="s">
        <v>1502</v>
      </c>
      <c r="L151" s="72" t="s">
        <v>3904</v>
      </c>
      <c r="O151" s="55" t="s">
        <v>1010</v>
      </c>
      <c r="P151" s="76"/>
    </row>
    <row r="152" spans="1:16" ht="12.75" hidden="1">
      <c r="A152" s="75">
        <v>148</v>
      </c>
      <c r="D152" s="55" t="s">
        <v>1503</v>
      </c>
      <c r="E152" s="55" t="s">
        <v>1504</v>
      </c>
      <c r="F152" s="55" t="s">
        <v>1505</v>
      </c>
      <c r="L152" s="72" t="s">
        <v>3905</v>
      </c>
      <c r="O152" s="55" t="s">
        <v>1104</v>
      </c>
      <c r="P152" s="76"/>
    </row>
    <row r="153" spans="1:16" ht="12.75" hidden="1">
      <c r="A153" s="75">
        <v>149</v>
      </c>
      <c r="B153" s="75">
        <v>159</v>
      </c>
      <c r="C153" s="55" t="s">
        <v>3849</v>
      </c>
      <c r="D153" s="55" t="s">
        <v>353</v>
      </c>
      <c r="E153" s="55" t="s">
        <v>354</v>
      </c>
      <c r="F153" s="55" t="s">
        <v>884</v>
      </c>
      <c r="L153" s="72" t="s">
        <v>885</v>
      </c>
      <c r="O153" s="55" t="s">
        <v>1416</v>
      </c>
      <c r="P153" s="72" t="s">
        <v>355</v>
      </c>
    </row>
    <row r="154" spans="1:16" ht="12.75" hidden="1">
      <c r="A154" s="75">
        <v>150</v>
      </c>
      <c r="D154" s="55" t="s">
        <v>1187</v>
      </c>
      <c r="E154" s="55" t="s">
        <v>1187</v>
      </c>
      <c r="F154" s="55" t="s">
        <v>1188</v>
      </c>
      <c r="G154" s="75">
        <v>331734673</v>
      </c>
      <c r="H154" s="75">
        <v>1</v>
      </c>
      <c r="L154" s="72" t="s">
        <v>1189</v>
      </c>
      <c r="O154" s="55" t="s">
        <v>1047</v>
      </c>
      <c r="P154" s="76"/>
    </row>
    <row r="155" spans="1:16" ht="12.75" hidden="1">
      <c r="A155" s="75">
        <v>151</v>
      </c>
      <c r="D155" s="55" t="s">
        <v>1507</v>
      </c>
      <c r="E155" s="55" t="s">
        <v>1507</v>
      </c>
      <c r="F155" s="55" t="s">
        <v>1508</v>
      </c>
      <c r="L155" s="72" t="s">
        <v>3906</v>
      </c>
      <c r="O155" s="55" t="s">
        <v>1146</v>
      </c>
      <c r="P155" s="76"/>
    </row>
    <row r="156" spans="1:16" ht="12.75" hidden="1">
      <c r="A156" s="75">
        <v>152</v>
      </c>
      <c r="D156" s="55" t="s">
        <v>1509</v>
      </c>
      <c r="E156" s="55" t="s">
        <v>1509</v>
      </c>
      <c r="F156" s="55" t="s">
        <v>1510</v>
      </c>
      <c r="L156" s="72" t="s">
        <v>3907</v>
      </c>
      <c r="O156" s="55" t="s">
        <v>1010</v>
      </c>
      <c r="P156" s="76"/>
    </row>
    <row r="157" spans="1:16" ht="12.75" hidden="1">
      <c r="A157" s="75">
        <v>153</v>
      </c>
      <c r="D157" s="55" t="s">
        <v>1668</v>
      </c>
      <c r="E157" s="55" t="s">
        <v>1512</v>
      </c>
      <c r="F157" s="55" t="s">
        <v>1513</v>
      </c>
      <c r="L157" s="72" t="s">
        <v>3908</v>
      </c>
      <c r="O157" s="55" t="s">
        <v>1514</v>
      </c>
      <c r="P157" s="76"/>
    </row>
    <row r="158" spans="1:16" ht="12.75" hidden="1">
      <c r="A158" s="75">
        <v>154</v>
      </c>
      <c r="D158" s="55" t="s">
        <v>1669</v>
      </c>
      <c r="E158" s="55" t="s">
        <v>1516</v>
      </c>
      <c r="F158" s="55" t="s">
        <v>1517</v>
      </c>
      <c r="L158" s="72" t="s">
        <v>3909</v>
      </c>
      <c r="O158" s="55" t="s">
        <v>1198</v>
      </c>
      <c r="P158" s="76"/>
    </row>
    <row r="159" spans="1:16" ht="12.75" hidden="1">
      <c r="A159" s="75">
        <v>155</v>
      </c>
      <c r="D159" s="55" t="s">
        <v>1670</v>
      </c>
      <c r="E159" s="55" t="s">
        <v>1519</v>
      </c>
      <c r="F159" s="55" t="s">
        <v>1520</v>
      </c>
      <c r="L159" s="72" t="s">
        <v>3910</v>
      </c>
      <c r="O159" s="55" t="s">
        <v>1082</v>
      </c>
      <c r="P159" s="76"/>
    </row>
    <row r="160" spans="1:16" ht="12.75" hidden="1">
      <c r="A160" s="75">
        <v>156</v>
      </c>
      <c r="D160" s="55" t="s">
        <v>1521</v>
      </c>
      <c r="E160" s="55" t="s">
        <v>1522</v>
      </c>
      <c r="F160" s="55" t="s">
        <v>1523</v>
      </c>
      <c r="L160" s="72" t="s">
        <v>3911</v>
      </c>
      <c r="O160" s="55" t="s">
        <v>1524</v>
      </c>
      <c r="P160" s="76"/>
    </row>
    <row r="161" spans="1:16" ht="12.75" hidden="1">
      <c r="A161" s="75">
        <v>157</v>
      </c>
      <c r="D161" s="55" t="s">
        <v>1525</v>
      </c>
      <c r="E161" s="55" t="s">
        <v>1526</v>
      </c>
      <c r="F161" s="55" t="s">
        <v>1527</v>
      </c>
      <c r="L161" s="72" t="s">
        <v>3912</v>
      </c>
      <c r="O161" s="55" t="s">
        <v>1198</v>
      </c>
      <c r="P161" s="76"/>
    </row>
    <row r="162" spans="1:16" ht="12.75" hidden="1">
      <c r="A162" s="75">
        <v>158</v>
      </c>
      <c r="D162" s="55" t="s">
        <v>1671</v>
      </c>
      <c r="E162" s="76"/>
      <c r="F162" s="55" t="s">
        <v>1529</v>
      </c>
      <c r="L162" s="72" t="s">
        <v>3913</v>
      </c>
      <c r="O162" s="55" t="s">
        <v>1026</v>
      </c>
      <c r="P162" s="76"/>
    </row>
    <row r="163" spans="1:16" ht="12.75" hidden="1">
      <c r="A163" s="75">
        <v>159</v>
      </c>
      <c r="D163" s="55" t="s">
        <v>1672</v>
      </c>
      <c r="E163" s="55" t="s">
        <v>1248</v>
      </c>
      <c r="F163" s="55" t="s">
        <v>1249</v>
      </c>
      <c r="G163" s="75">
        <v>6994695601</v>
      </c>
      <c r="H163" s="75">
        <v>1</v>
      </c>
      <c r="L163" s="72" t="s">
        <v>1250</v>
      </c>
      <c r="O163" s="55" t="s">
        <v>1251</v>
      </c>
      <c r="P163" s="76"/>
    </row>
    <row r="164" spans="1:16" ht="12.75" hidden="1">
      <c r="A164" s="75">
        <v>160</v>
      </c>
      <c r="D164" s="55" t="s">
        <v>1673</v>
      </c>
      <c r="E164" s="55" t="s">
        <v>1531</v>
      </c>
      <c r="F164" s="55" t="s">
        <v>1532</v>
      </c>
      <c r="L164" s="72" t="s">
        <v>3914</v>
      </c>
      <c r="O164" s="55" t="s">
        <v>1093</v>
      </c>
      <c r="P164" s="76"/>
    </row>
    <row r="165" spans="1:16" ht="12.75" hidden="1">
      <c r="A165" s="75">
        <v>161</v>
      </c>
      <c r="D165" s="55" t="s">
        <v>1533</v>
      </c>
      <c r="E165" s="55" t="s">
        <v>1534</v>
      </c>
      <c r="F165" s="55" t="s">
        <v>1535</v>
      </c>
      <c r="L165" s="72" t="s">
        <v>3915</v>
      </c>
      <c r="O165" s="55" t="s">
        <v>1443</v>
      </c>
      <c r="P165" s="76"/>
    </row>
    <row r="166" spans="1:16" ht="12.75" hidden="1">
      <c r="A166" s="75">
        <v>162</v>
      </c>
      <c r="D166" s="55" t="s">
        <v>1536</v>
      </c>
      <c r="E166" s="55" t="s">
        <v>1537</v>
      </c>
      <c r="F166" s="55" t="s">
        <v>1538</v>
      </c>
      <c r="L166" s="72" t="s">
        <v>3916</v>
      </c>
      <c r="O166" s="55" t="s">
        <v>1034</v>
      </c>
      <c r="P166" s="76"/>
    </row>
    <row r="167" spans="1:16" ht="12.75" hidden="1">
      <c r="A167" s="75">
        <v>163</v>
      </c>
      <c r="B167" s="75">
        <v>27</v>
      </c>
      <c r="C167" s="55" t="s">
        <v>3849</v>
      </c>
      <c r="D167" s="55" t="s">
        <v>63</v>
      </c>
      <c r="E167" s="55" t="s">
        <v>1285</v>
      </c>
      <c r="F167" s="55" t="s">
        <v>532</v>
      </c>
      <c r="G167" s="75">
        <v>18346291</v>
      </c>
      <c r="H167" s="55" t="s">
        <v>464</v>
      </c>
      <c r="L167" s="72" t="s">
        <v>533</v>
      </c>
      <c r="O167" s="55" t="s">
        <v>1286</v>
      </c>
      <c r="P167" s="72" t="s">
        <v>64</v>
      </c>
    </row>
    <row r="168" spans="1:16" ht="12.75" hidden="1">
      <c r="A168" s="75">
        <v>164</v>
      </c>
      <c r="D168" s="55" t="s">
        <v>1539</v>
      </c>
      <c r="E168" s="55" t="s">
        <v>1540</v>
      </c>
      <c r="F168" s="55" t="s">
        <v>1541</v>
      </c>
      <c r="L168" s="72" t="s">
        <v>3917</v>
      </c>
      <c r="O168" s="55" t="s">
        <v>1001</v>
      </c>
      <c r="P168" s="76"/>
    </row>
    <row r="169" spans="1:16" ht="12.75" hidden="1">
      <c r="A169" s="75">
        <v>165</v>
      </c>
      <c r="D169" s="55" t="s">
        <v>1308</v>
      </c>
      <c r="E169" s="55" t="s">
        <v>1308</v>
      </c>
      <c r="F169" s="55" t="s">
        <v>1309</v>
      </c>
      <c r="G169" s="75">
        <v>259690279</v>
      </c>
      <c r="H169" s="75">
        <v>999</v>
      </c>
      <c r="L169" s="72" t="s">
        <v>1310</v>
      </c>
      <c r="O169" s="55" t="s">
        <v>1010</v>
      </c>
      <c r="P169" s="76"/>
    </row>
    <row r="170" spans="1:16" ht="12.75" hidden="1">
      <c r="A170" s="75">
        <v>166</v>
      </c>
      <c r="D170" s="55" t="s">
        <v>1542</v>
      </c>
      <c r="E170" s="55" t="s">
        <v>1542</v>
      </c>
      <c r="F170" s="55" t="s">
        <v>1543</v>
      </c>
      <c r="L170" s="72" t="s">
        <v>3918</v>
      </c>
      <c r="O170" s="55" t="s">
        <v>1001</v>
      </c>
      <c r="P170" s="76"/>
    </row>
    <row r="171" spans="1:16" ht="12.75" hidden="1">
      <c r="A171" s="75">
        <v>167</v>
      </c>
      <c r="D171" s="55" t="s">
        <v>1544</v>
      </c>
      <c r="E171" s="55" t="s">
        <v>1544</v>
      </c>
      <c r="F171" s="55" t="s">
        <v>1545</v>
      </c>
      <c r="L171" s="72" t="s">
        <v>3919</v>
      </c>
      <c r="O171" s="55" t="s">
        <v>1006</v>
      </c>
      <c r="P171" s="76"/>
    </row>
    <row r="172" spans="1:16" ht="12.75" hidden="1">
      <c r="A172" s="75">
        <v>168</v>
      </c>
      <c r="D172" s="55" t="s">
        <v>1546</v>
      </c>
      <c r="E172" s="55" t="s">
        <v>1547</v>
      </c>
      <c r="F172" s="55" t="s">
        <v>1548</v>
      </c>
      <c r="L172" s="72" t="s">
        <v>3920</v>
      </c>
      <c r="O172" s="55" t="s">
        <v>1032</v>
      </c>
      <c r="P172" s="76"/>
    </row>
    <row r="173" spans="1:16" ht="12.75" hidden="1">
      <c r="A173" s="75">
        <v>169</v>
      </c>
      <c r="D173" s="55" t="s">
        <v>1549</v>
      </c>
      <c r="E173" s="55" t="s">
        <v>1550</v>
      </c>
      <c r="F173" s="55" t="s">
        <v>1551</v>
      </c>
      <c r="L173" s="72" t="s">
        <v>3921</v>
      </c>
      <c r="O173" s="55" t="s">
        <v>1552</v>
      </c>
      <c r="P173" s="76"/>
    </row>
    <row r="174" spans="1:16" ht="12.75" hidden="1">
      <c r="A174" s="75">
        <v>170</v>
      </c>
      <c r="D174" s="55" t="s">
        <v>1553</v>
      </c>
      <c r="E174" s="55" t="s">
        <v>1553</v>
      </c>
      <c r="F174" s="55" t="s">
        <v>1554</v>
      </c>
      <c r="L174" s="72" t="s">
        <v>3922</v>
      </c>
      <c r="O174" s="55" t="s">
        <v>1001</v>
      </c>
      <c r="P174" s="76"/>
    </row>
    <row r="175" spans="1:16" ht="12.75" hidden="1">
      <c r="A175" s="75">
        <v>171</v>
      </c>
      <c r="B175" s="75">
        <v>82</v>
      </c>
      <c r="C175" s="55" t="s">
        <v>3849</v>
      </c>
      <c r="D175" s="55" t="s">
        <v>181</v>
      </c>
      <c r="E175" s="55" t="s">
        <v>181</v>
      </c>
      <c r="F175" s="55" t="s">
        <v>685</v>
      </c>
      <c r="L175" s="72" t="s">
        <v>686</v>
      </c>
      <c r="O175" s="55" t="s">
        <v>1010</v>
      </c>
      <c r="P175" s="72" t="s">
        <v>182</v>
      </c>
    </row>
    <row r="176" spans="1:16" ht="12.75" hidden="1">
      <c r="A176" s="75">
        <v>172</v>
      </c>
      <c r="D176" s="55" t="s">
        <v>1222</v>
      </c>
      <c r="E176" s="55" t="s">
        <v>1222</v>
      </c>
      <c r="F176" s="55" t="s">
        <v>1223</v>
      </c>
      <c r="G176" s="75">
        <v>1269919808</v>
      </c>
      <c r="H176" s="75">
        <v>1</v>
      </c>
      <c r="L176" s="72" t="s">
        <v>1224</v>
      </c>
      <c r="O176" s="55" t="s">
        <v>1225</v>
      </c>
      <c r="P176" s="76"/>
    </row>
    <row r="177" spans="1:16" ht="12.75" hidden="1">
      <c r="A177" s="75">
        <v>173</v>
      </c>
      <c r="D177" s="55" t="s">
        <v>1204</v>
      </c>
      <c r="E177" s="55" t="s">
        <v>1205</v>
      </c>
      <c r="F177" s="55" t="s">
        <v>1206</v>
      </c>
      <c r="G177" s="75">
        <v>594657</v>
      </c>
      <c r="H177" s="55" t="s">
        <v>464</v>
      </c>
      <c r="L177" s="72" t="s">
        <v>1207</v>
      </c>
      <c r="O177" s="55" t="s">
        <v>1208</v>
      </c>
      <c r="P177" s="76"/>
    </row>
    <row r="178" spans="1:16" ht="12.75" hidden="1">
      <c r="A178" s="75">
        <v>174</v>
      </c>
      <c r="D178" s="55" t="s">
        <v>1555</v>
      </c>
      <c r="E178" s="55" t="s">
        <v>1555</v>
      </c>
      <c r="F178" s="55" t="s">
        <v>1556</v>
      </c>
      <c r="L178" s="72" t="s">
        <v>3923</v>
      </c>
      <c r="O178" s="55" t="s">
        <v>1026</v>
      </c>
      <c r="P178" s="76"/>
    </row>
    <row r="179" spans="1:16" ht="12.75" hidden="1">
      <c r="A179" s="75">
        <v>175</v>
      </c>
      <c r="D179" s="55" t="s">
        <v>1557</v>
      </c>
      <c r="E179" s="55" t="s">
        <v>1558</v>
      </c>
      <c r="F179" s="55" t="s">
        <v>1559</v>
      </c>
      <c r="L179" s="72" t="s">
        <v>3924</v>
      </c>
      <c r="O179" s="55" t="s">
        <v>1104</v>
      </c>
      <c r="P179" s="76"/>
    </row>
    <row r="180" spans="1:16" ht="12.75" hidden="1">
      <c r="A180" s="75">
        <v>176</v>
      </c>
      <c r="D180" s="55" t="s">
        <v>1560</v>
      </c>
      <c r="E180" s="55" t="s">
        <v>1560</v>
      </c>
      <c r="F180" s="55" t="s">
        <v>1561</v>
      </c>
      <c r="L180" s="72" t="s">
        <v>3925</v>
      </c>
      <c r="O180" s="55" t="s">
        <v>1083</v>
      </c>
      <c r="P180" s="76"/>
    </row>
    <row r="181" spans="1:16" ht="12.75" hidden="1">
      <c r="A181" s="75">
        <v>178</v>
      </c>
      <c r="D181" s="55" t="s">
        <v>1566</v>
      </c>
      <c r="E181" s="55" t="s">
        <v>1567</v>
      </c>
      <c r="F181" s="55" t="s">
        <v>1568</v>
      </c>
      <c r="L181" s="72" t="s">
        <v>3926</v>
      </c>
      <c r="O181" s="55" t="s">
        <v>1109</v>
      </c>
      <c r="P181" s="76"/>
    </row>
    <row r="182" spans="1:16" ht="12.75" hidden="1">
      <c r="A182" s="75">
        <v>179</v>
      </c>
      <c r="D182" s="55" t="s">
        <v>1209</v>
      </c>
      <c r="E182" s="55" t="s">
        <v>1210</v>
      </c>
      <c r="F182" s="55" t="s">
        <v>1211</v>
      </c>
      <c r="G182" s="75">
        <v>987577757</v>
      </c>
      <c r="H182" s="75">
        <v>1</v>
      </c>
      <c r="L182" s="72" t="s">
        <v>1212</v>
      </c>
      <c r="O182" s="55" t="s">
        <v>1047</v>
      </c>
      <c r="P182" s="76"/>
    </row>
    <row r="183" spans="1:16" ht="12.75" hidden="1">
      <c r="A183" s="75">
        <v>180</v>
      </c>
      <c r="B183" s="75">
        <v>29</v>
      </c>
      <c r="C183" s="55" t="s">
        <v>3849</v>
      </c>
      <c r="D183" s="55" t="s">
        <v>67</v>
      </c>
      <c r="E183" s="55" t="s">
        <v>1569</v>
      </c>
      <c r="F183" s="55" t="s">
        <v>538</v>
      </c>
      <c r="H183" s="75">
        <v>1</v>
      </c>
      <c r="L183" s="72" t="s">
        <v>539</v>
      </c>
      <c r="O183" s="55" t="s">
        <v>1246</v>
      </c>
      <c r="P183" s="72" t="s">
        <v>69</v>
      </c>
    </row>
    <row r="184" spans="1:16" ht="12.75" hidden="1">
      <c r="A184" s="75">
        <v>181</v>
      </c>
      <c r="D184" s="55" t="s">
        <v>1570</v>
      </c>
      <c r="E184" s="55" t="s">
        <v>1570</v>
      </c>
      <c r="F184" s="55" t="s">
        <v>1571</v>
      </c>
      <c r="L184" s="72" t="s">
        <v>3927</v>
      </c>
      <c r="O184" s="55" t="s">
        <v>1110</v>
      </c>
      <c r="P184" s="76"/>
    </row>
    <row r="185" spans="1:16" ht="12.75" hidden="1">
      <c r="A185" s="75">
        <v>182</v>
      </c>
      <c r="D185" s="55" t="s">
        <v>1572</v>
      </c>
      <c r="E185" s="55" t="s">
        <v>1573</v>
      </c>
      <c r="F185" s="55" t="s">
        <v>1574</v>
      </c>
      <c r="L185" s="72" t="s">
        <v>3928</v>
      </c>
      <c r="O185" s="55" t="s">
        <v>1104</v>
      </c>
      <c r="P185" s="76"/>
    </row>
    <row r="186" spans="1:16" ht="12.75" hidden="1">
      <c r="A186" s="75">
        <v>183</v>
      </c>
      <c r="D186" s="55" t="s">
        <v>1575</v>
      </c>
      <c r="E186" s="55" t="s">
        <v>1575</v>
      </c>
      <c r="F186" s="55" t="s">
        <v>1576</v>
      </c>
      <c r="L186" s="72" t="s">
        <v>3929</v>
      </c>
      <c r="O186" s="55" t="s">
        <v>1093</v>
      </c>
      <c r="P186" s="76"/>
    </row>
    <row r="187" spans="1:16" ht="12.75" hidden="1">
      <c r="A187" s="75">
        <v>184</v>
      </c>
      <c r="D187" s="55" t="s">
        <v>1675</v>
      </c>
      <c r="E187" s="55" t="s">
        <v>1578</v>
      </c>
      <c r="F187" s="55" t="s">
        <v>1579</v>
      </c>
      <c r="L187" s="72" t="s">
        <v>3930</v>
      </c>
      <c r="O187" s="55" t="s">
        <v>1082</v>
      </c>
      <c r="P187" s="76"/>
    </row>
    <row r="188" spans="1:16" ht="12.75" hidden="1">
      <c r="A188" s="75">
        <v>185</v>
      </c>
      <c r="B188" s="75">
        <v>110</v>
      </c>
      <c r="C188" s="55" t="s">
        <v>3849</v>
      </c>
      <c r="D188" s="55" t="s">
        <v>242</v>
      </c>
      <c r="E188" s="55" t="s">
        <v>1581</v>
      </c>
      <c r="F188" s="55" t="s">
        <v>764</v>
      </c>
      <c r="H188" s="75">
        <v>1</v>
      </c>
      <c r="L188" s="72" t="s">
        <v>765</v>
      </c>
      <c r="O188" s="55" t="s">
        <v>1104</v>
      </c>
      <c r="P188" s="72" t="s">
        <v>244</v>
      </c>
    </row>
    <row r="189" spans="1:16" ht="12.75" hidden="1">
      <c r="A189" s="75">
        <v>186</v>
      </c>
      <c r="D189" s="55" t="s">
        <v>1676</v>
      </c>
      <c r="E189" s="55" t="s">
        <v>1583</v>
      </c>
      <c r="F189" s="55" t="s">
        <v>1584</v>
      </c>
      <c r="L189" s="72" t="s">
        <v>3931</v>
      </c>
      <c r="O189" s="55" t="s">
        <v>1585</v>
      </c>
      <c r="P189" s="76"/>
    </row>
    <row r="190" spans="1:16" ht="12.75" hidden="1">
      <c r="A190" s="75">
        <v>187</v>
      </c>
      <c r="D190" s="55" t="s">
        <v>1677</v>
      </c>
      <c r="E190" s="55" t="s">
        <v>1587</v>
      </c>
      <c r="F190" s="55" t="s">
        <v>1588</v>
      </c>
      <c r="L190" s="72" t="s">
        <v>3932</v>
      </c>
      <c r="O190" s="55" t="s">
        <v>1589</v>
      </c>
      <c r="P190" s="76"/>
    </row>
    <row r="191" spans="1:16" ht="12.75" hidden="1">
      <c r="A191" s="75">
        <v>188</v>
      </c>
      <c r="D191" s="55" t="s">
        <v>1279</v>
      </c>
      <c r="E191" s="55" t="s">
        <v>1280</v>
      </c>
      <c r="F191" s="55" t="s">
        <v>1281</v>
      </c>
      <c r="G191" s="75">
        <v>334198510</v>
      </c>
      <c r="H191" s="75">
        <v>1</v>
      </c>
      <c r="L191" s="72" t="s">
        <v>1282</v>
      </c>
      <c r="O191" s="55" t="s">
        <v>1283</v>
      </c>
      <c r="P191" s="76"/>
    </row>
    <row r="192" spans="1:16" ht="12.75" hidden="1">
      <c r="A192" s="75">
        <v>189</v>
      </c>
      <c r="D192" s="55" t="s">
        <v>1590</v>
      </c>
      <c r="E192" s="55" t="s">
        <v>1591</v>
      </c>
      <c r="F192" s="55" t="s">
        <v>1592</v>
      </c>
      <c r="L192" s="72" t="s">
        <v>3933</v>
      </c>
      <c r="O192" s="55" t="s">
        <v>1082</v>
      </c>
      <c r="P192" s="76"/>
    </row>
    <row r="193" spans="1:16" ht="12.75" hidden="1">
      <c r="A193" s="75">
        <v>190</v>
      </c>
      <c r="D193" s="55" t="s">
        <v>1593</v>
      </c>
      <c r="E193" s="55" t="s">
        <v>1593</v>
      </c>
      <c r="F193" s="55" t="s">
        <v>1594</v>
      </c>
      <c r="L193" s="72" t="s">
        <v>3934</v>
      </c>
      <c r="O193" s="55" t="s">
        <v>1099</v>
      </c>
      <c r="P193" s="76"/>
    </row>
    <row r="194" spans="1:16" ht="12.75" hidden="1">
      <c r="A194" s="75">
        <v>191</v>
      </c>
      <c r="D194" s="55" t="s">
        <v>1213</v>
      </c>
      <c r="E194" s="55" t="s">
        <v>1214</v>
      </c>
      <c r="F194" s="55" t="s">
        <v>1215</v>
      </c>
      <c r="G194" s="75">
        <v>2616472977</v>
      </c>
      <c r="H194" s="75">
        <v>1</v>
      </c>
      <c r="L194" s="72" t="s">
        <v>1216</v>
      </c>
      <c r="O194" s="55" t="s">
        <v>1109</v>
      </c>
      <c r="P194" s="76"/>
    </row>
    <row r="195" spans="1:16" ht="12.75" hidden="1">
      <c r="A195" s="75">
        <v>192</v>
      </c>
      <c r="D195" s="55" t="s">
        <v>1678</v>
      </c>
      <c r="E195" s="55" t="s">
        <v>1596</v>
      </c>
      <c r="F195" s="55" t="s">
        <v>1597</v>
      </c>
      <c r="L195" s="72" t="s">
        <v>3935</v>
      </c>
      <c r="O195" s="55" t="s">
        <v>1059</v>
      </c>
      <c r="P195" s="76"/>
    </row>
    <row r="196" spans="1:16" ht="12.75" hidden="1">
      <c r="A196" s="75">
        <v>193</v>
      </c>
      <c r="D196" s="55" t="s">
        <v>1679</v>
      </c>
      <c r="E196" s="55" t="s">
        <v>1599</v>
      </c>
      <c r="F196" s="55" t="s">
        <v>1600</v>
      </c>
      <c r="L196" s="72" t="s">
        <v>3936</v>
      </c>
      <c r="O196" s="55" t="s">
        <v>1082</v>
      </c>
      <c r="P196" s="76"/>
    </row>
    <row r="197" spans="1:16" ht="12.75" hidden="1">
      <c r="A197" s="75">
        <v>194</v>
      </c>
      <c r="D197" s="55" t="s">
        <v>1601</v>
      </c>
      <c r="E197" s="55" t="s">
        <v>1601</v>
      </c>
      <c r="F197" s="55" t="s">
        <v>1602</v>
      </c>
      <c r="L197" s="72" t="s">
        <v>3937</v>
      </c>
      <c r="O197" s="55" t="s">
        <v>1603</v>
      </c>
      <c r="P197" s="76"/>
    </row>
    <row r="198" spans="1:16" ht="12.75" hidden="1">
      <c r="A198" s="75">
        <v>195</v>
      </c>
      <c r="D198" s="55" t="s">
        <v>1217</v>
      </c>
      <c r="E198" s="55" t="s">
        <v>1218</v>
      </c>
      <c r="F198" s="55" t="s">
        <v>1219</v>
      </c>
      <c r="G198" s="75">
        <v>515352630</v>
      </c>
      <c r="H198" s="55" t="s">
        <v>464</v>
      </c>
      <c r="L198" s="72" t="s">
        <v>1220</v>
      </c>
      <c r="O198" s="55" t="s">
        <v>1221</v>
      </c>
      <c r="P198" s="76"/>
    </row>
    <row r="199" spans="1:16" ht="12.75" hidden="1">
      <c r="A199" s="75">
        <v>196</v>
      </c>
      <c r="D199" s="55" t="s">
        <v>1604</v>
      </c>
      <c r="E199" s="55" t="s">
        <v>1604</v>
      </c>
      <c r="F199" s="55" t="s">
        <v>1605</v>
      </c>
      <c r="L199" s="72" t="s">
        <v>3938</v>
      </c>
      <c r="O199" s="55" t="s">
        <v>1251</v>
      </c>
      <c r="P199" s="76"/>
    </row>
    <row r="200" spans="1:16" ht="12.75" hidden="1">
      <c r="A200" s="75">
        <v>197</v>
      </c>
      <c r="D200" s="55" t="s">
        <v>1606</v>
      </c>
      <c r="E200" s="55" t="s">
        <v>1607</v>
      </c>
      <c r="F200" s="55" t="s">
        <v>1608</v>
      </c>
      <c r="L200" s="72" t="s">
        <v>3939</v>
      </c>
      <c r="O200" s="55" t="s">
        <v>1609</v>
      </c>
      <c r="P200" s="76"/>
    </row>
    <row r="201" spans="1:16" ht="12.75" hidden="1">
      <c r="A201" s="75">
        <v>198</v>
      </c>
      <c r="D201" s="55" t="s">
        <v>1680</v>
      </c>
      <c r="E201" s="55" t="s">
        <v>1611</v>
      </c>
      <c r="F201" s="72" t="s">
        <v>1612</v>
      </c>
      <c r="L201" s="72" t="s">
        <v>3940</v>
      </c>
      <c r="O201" s="55" t="s">
        <v>1303</v>
      </c>
      <c r="P201" s="76"/>
    </row>
    <row r="202" spans="1:16" ht="12.75" hidden="1">
      <c r="A202" s="75">
        <v>199</v>
      </c>
      <c r="D202" s="55" t="s">
        <v>1613</v>
      </c>
      <c r="E202" s="55" t="s">
        <v>1614</v>
      </c>
      <c r="F202" s="55" t="s">
        <v>1615</v>
      </c>
      <c r="L202" s="72" t="s">
        <v>3941</v>
      </c>
      <c r="O202" s="55" t="s">
        <v>1181</v>
      </c>
      <c r="P202" s="76"/>
    </row>
    <row r="203" spans="1:16" ht="12.75" hidden="1">
      <c r="A203" s="75">
        <v>200</v>
      </c>
      <c r="B203" s="75">
        <v>143</v>
      </c>
      <c r="C203" s="55" t="s">
        <v>3849</v>
      </c>
      <c r="D203" s="55" t="s">
        <v>318</v>
      </c>
      <c r="E203" s="55" t="s">
        <v>1617</v>
      </c>
      <c r="F203" s="55" t="s">
        <v>849</v>
      </c>
      <c r="L203" s="72" t="s">
        <v>850</v>
      </c>
      <c r="O203" s="55" t="s">
        <v>1169</v>
      </c>
      <c r="P203" s="72" t="s">
        <v>319</v>
      </c>
    </row>
    <row r="204" spans="1:16" ht="12.75" hidden="1">
      <c r="B204" s="75">
        <v>1</v>
      </c>
      <c r="D204" s="55" t="s">
        <v>3</v>
      </c>
      <c r="E204" s="55" t="s">
        <v>457</v>
      </c>
      <c r="F204" s="55" t="s">
        <v>458</v>
      </c>
      <c r="H204" s="75">
        <v>1</v>
      </c>
      <c r="L204" s="72" t="s">
        <v>459</v>
      </c>
      <c r="P204" s="72" t="s">
        <v>4</v>
      </c>
    </row>
    <row r="205" spans="1:16" ht="12.75" hidden="1">
      <c r="B205" s="75">
        <v>8</v>
      </c>
      <c r="D205" s="55" t="s">
        <v>19</v>
      </c>
      <c r="E205" s="55" t="s">
        <v>477</v>
      </c>
      <c r="F205" s="55" t="s">
        <v>478</v>
      </c>
      <c r="H205" s="75">
        <v>1</v>
      </c>
      <c r="L205" s="72" t="s">
        <v>479</v>
      </c>
      <c r="P205" s="72" t="s">
        <v>20</v>
      </c>
    </row>
    <row r="206" spans="1:16" ht="12.75" hidden="1">
      <c r="B206" s="75">
        <v>9</v>
      </c>
      <c r="D206" s="55" t="s">
        <v>21</v>
      </c>
      <c r="E206" s="55" t="s">
        <v>21</v>
      </c>
      <c r="F206" s="55" t="s">
        <v>480</v>
      </c>
      <c r="H206" s="75">
        <v>999</v>
      </c>
      <c r="L206" s="72" t="s">
        <v>481</v>
      </c>
      <c r="P206" s="72" t="s">
        <v>22</v>
      </c>
    </row>
    <row r="207" spans="1:16" ht="12.75" hidden="1">
      <c r="B207" s="75">
        <v>10</v>
      </c>
      <c r="D207" s="55" t="s">
        <v>23</v>
      </c>
      <c r="E207" s="55" t="s">
        <v>482</v>
      </c>
      <c r="F207" s="55" t="s">
        <v>482</v>
      </c>
      <c r="H207" s="75">
        <v>998</v>
      </c>
      <c r="L207" s="72" t="s">
        <v>483</v>
      </c>
      <c r="M207" s="75">
        <v>1</v>
      </c>
      <c r="P207" s="72" t="s">
        <v>24</v>
      </c>
    </row>
    <row r="208" spans="1:16" ht="12.75" hidden="1">
      <c r="B208" s="75">
        <v>11</v>
      </c>
      <c r="D208" s="55" t="s">
        <v>25</v>
      </c>
      <c r="E208" s="55" t="s">
        <v>484</v>
      </c>
      <c r="F208" s="55" t="s">
        <v>485</v>
      </c>
      <c r="H208" s="75">
        <v>1</v>
      </c>
      <c r="L208" s="72" t="s">
        <v>486</v>
      </c>
      <c r="P208" s="72" t="s">
        <v>26</v>
      </c>
    </row>
    <row r="209" spans="2:16" ht="12.75" hidden="1">
      <c r="B209" s="75">
        <v>12</v>
      </c>
      <c r="D209" s="55" t="s">
        <v>27</v>
      </c>
      <c r="E209" s="55" t="s">
        <v>487</v>
      </c>
      <c r="F209" s="55" t="s">
        <v>488</v>
      </c>
      <c r="H209" s="75">
        <v>1</v>
      </c>
      <c r="L209" s="72" t="s">
        <v>489</v>
      </c>
      <c r="P209" s="72" t="s">
        <v>28</v>
      </c>
    </row>
    <row r="210" spans="2:16" ht="12.75" hidden="1">
      <c r="B210" s="75">
        <v>13</v>
      </c>
      <c r="D210" s="55" t="s">
        <v>29</v>
      </c>
      <c r="E210" s="55" t="s">
        <v>490</v>
      </c>
      <c r="F210" s="55" t="s">
        <v>491</v>
      </c>
      <c r="H210" s="75">
        <v>1</v>
      </c>
      <c r="L210" s="72" t="s">
        <v>492</v>
      </c>
      <c r="P210" s="72" t="s">
        <v>30</v>
      </c>
    </row>
    <row r="211" spans="2:16" ht="12.75" hidden="1">
      <c r="B211" s="75">
        <v>15</v>
      </c>
      <c r="D211" s="55" t="s">
        <v>34</v>
      </c>
      <c r="E211" s="55" t="s">
        <v>496</v>
      </c>
      <c r="F211" s="55" t="s">
        <v>497</v>
      </c>
      <c r="H211" s="75">
        <v>1</v>
      </c>
      <c r="L211" s="72" t="s">
        <v>498</v>
      </c>
      <c r="P211" s="72" t="s">
        <v>35</v>
      </c>
    </row>
    <row r="212" spans="2:16" ht="12.75" hidden="1">
      <c r="B212" s="75">
        <v>16</v>
      </c>
      <c r="D212" s="55" t="s">
        <v>36</v>
      </c>
      <c r="E212" s="55" t="s">
        <v>499</v>
      </c>
      <c r="F212" s="55" t="s">
        <v>500</v>
      </c>
      <c r="H212" s="75">
        <v>1</v>
      </c>
      <c r="L212" s="72" t="s">
        <v>501</v>
      </c>
      <c r="P212" s="72" t="s">
        <v>37</v>
      </c>
    </row>
    <row r="213" spans="2:16" ht="12.75" hidden="1">
      <c r="B213" s="75">
        <v>17</v>
      </c>
      <c r="D213" s="55" t="s">
        <v>38</v>
      </c>
      <c r="E213" s="55" t="s">
        <v>502</v>
      </c>
      <c r="F213" s="55" t="s">
        <v>503</v>
      </c>
      <c r="H213" s="75">
        <v>1</v>
      </c>
      <c r="L213" s="72" t="s">
        <v>504</v>
      </c>
      <c r="P213" s="72" t="s">
        <v>39</v>
      </c>
    </row>
    <row r="214" spans="2:16" ht="12.75" hidden="1">
      <c r="B214" s="75">
        <v>18</v>
      </c>
      <c r="D214" s="55" t="s">
        <v>40</v>
      </c>
      <c r="E214" s="55" t="s">
        <v>505</v>
      </c>
      <c r="F214" s="55" t="s">
        <v>506</v>
      </c>
      <c r="H214" s="75">
        <v>1</v>
      </c>
      <c r="L214" s="72" t="s">
        <v>507</v>
      </c>
      <c r="P214" s="72" t="s">
        <v>41</v>
      </c>
    </row>
    <row r="215" spans="2:16" ht="12.75" hidden="1">
      <c r="B215" s="75">
        <v>19</v>
      </c>
      <c r="D215" s="55" t="s">
        <v>42</v>
      </c>
      <c r="E215" s="55" t="s">
        <v>508</v>
      </c>
      <c r="F215" s="55" t="s">
        <v>509</v>
      </c>
      <c r="L215" s="72" t="s">
        <v>510</v>
      </c>
      <c r="P215" s="72" t="s">
        <v>44</v>
      </c>
    </row>
    <row r="216" spans="2:16" ht="12.75" hidden="1">
      <c r="B216" s="75">
        <v>20</v>
      </c>
      <c r="D216" s="55" t="s">
        <v>45</v>
      </c>
      <c r="E216" s="55" t="s">
        <v>45</v>
      </c>
      <c r="F216" s="55" t="s">
        <v>511</v>
      </c>
      <c r="H216" s="75">
        <v>1</v>
      </c>
      <c r="L216" s="72" t="s">
        <v>512</v>
      </c>
      <c r="P216" s="72" t="s">
        <v>46</v>
      </c>
    </row>
    <row r="217" spans="2:16" ht="12.75" hidden="1">
      <c r="B217" s="75">
        <v>22</v>
      </c>
      <c r="D217" s="55" t="s">
        <v>50</v>
      </c>
      <c r="E217" s="55" t="s">
        <v>50</v>
      </c>
      <c r="F217" s="72" t="s">
        <v>515</v>
      </c>
      <c r="H217" s="75">
        <v>1</v>
      </c>
      <c r="L217" s="72" t="s">
        <v>516</v>
      </c>
      <c r="P217" s="72" t="s">
        <v>51</v>
      </c>
    </row>
    <row r="218" spans="2:16" ht="12.75" hidden="1">
      <c r="B218" s="75">
        <v>24</v>
      </c>
      <c r="D218" s="55" t="s">
        <v>55</v>
      </c>
      <c r="E218" s="55" t="s">
        <v>520</v>
      </c>
      <c r="F218" s="55" t="s">
        <v>521</v>
      </c>
      <c r="H218" s="75">
        <v>999</v>
      </c>
      <c r="L218" s="72" t="s">
        <v>522</v>
      </c>
      <c r="P218" s="72" t="s">
        <v>56</v>
      </c>
    </row>
    <row r="219" spans="2:16" ht="12.75" hidden="1">
      <c r="B219" s="75">
        <v>25</v>
      </c>
      <c r="D219" s="55" t="s">
        <v>57</v>
      </c>
      <c r="E219" s="55" t="s">
        <v>523</v>
      </c>
      <c r="F219" s="55" t="s">
        <v>524</v>
      </c>
      <c r="L219" s="72" t="s">
        <v>525</v>
      </c>
      <c r="P219" s="72" t="s">
        <v>59</v>
      </c>
    </row>
    <row r="220" spans="2:16" ht="12.75" hidden="1">
      <c r="B220" s="75">
        <v>25</v>
      </c>
      <c r="D220" s="55" t="s">
        <v>57</v>
      </c>
      <c r="E220" s="55" t="s">
        <v>526</v>
      </c>
      <c r="F220" s="55" t="s">
        <v>527</v>
      </c>
      <c r="H220" s="75">
        <v>1</v>
      </c>
      <c r="L220" s="72" t="s">
        <v>528</v>
      </c>
      <c r="P220" s="72" t="s">
        <v>59</v>
      </c>
    </row>
    <row r="221" spans="2:16" ht="12.75" hidden="1">
      <c r="B221" s="75">
        <v>26</v>
      </c>
      <c r="D221" s="55" t="s">
        <v>60</v>
      </c>
      <c r="E221" s="55" t="s">
        <v>61</v>
      </c>
      <c r="F221" s="55" t="s">
        <v>529</v>
      </c>
      <c r="L221" s="72" t="s">
        <v>530</v>
      </c>
      <c r="P221" s="72" t="s">
        <v>62</v>
      </c>
    </row>
    <row r="222" spans="2:16" ht="12.75" hidden="1">
      <c r="B222" s="75">
        <v>28</v>
      </c>
      <c r="D222" s="55" t="s">
        <v>65</v>
      </c>
      <c r="E222" s="55" t="s">
        <v>534</v>
      </c>
      <c r="F222" s="55" t="s">
        <v>535</v>
      </c>
      <c r="H222" s="75">
        <v>1</v>
      </c>
      <c r="L222" s="72" t="s">
        <v>536</v>
      </c>
      <c r="P222" s="72" t="s">
        <v>66</v>
      </c>
    </row>
    <row r="223" spans="2:16" ht="12.75" hidden="1">
      <c r="B223" s="75">
        <v>32</v>
      </c>
      <c r="D223" s="55" t="s">
        <v>76</v>
      </c>
      <c r="E223" s="55" t="s">
        <v>544</v>
      </c>
      <c r="F223" s="55" t="s">
        <v>545</v>
      </c>
      <c r="H223" s="75">
        <v>1</v>
      </c>
      <c r="L223" s="72" t="s">
        <v>546</v>
      </c>
      <c r="P223" s="72" t="s">
        <v>77</v>
      </c>
    </row>
    <row r="224" spans="2:16" ht="12.75" hidden="1">
      <c r="B224" s="75">
        <v>33</v>
      </c>
      <c r="D224" s="55" t="s">
        <v>78</v>
      </c>
      <c r="E224" s="55" t="s">
        <v>547</v>
      </c>
      <c r="F224" s="55" t="s">
        <v>548</v>
      </c>
      <c r="H224" s="75">
        <v>1</v>
      </c>
      <c r="L224" s="72" t="s">
        <v>549</v>
      </c>
      <c r="P224" s="72" t="s">
        <v>79</v>
      </c>
    </row>
    <row r="225" spans="2:16" ht="12.75" hidden="1">
      <c r="B225" s="75">
        <v>34</v>
      </c>
      <c r="D225" s="55" t="s">
        <v>80</v>
      </c>
      <c r="E225" s="55" t="s">
        <v>550</v>
      </c>
      <c r="F225" s="55" t="s">
        <v>551</v>
      </c>
      <c r="H225" s="75">
        <v>1</v>
      </c>
      <c r="L225" s="72" t="s">
        <v>552</v>
      </c>
      <c r="P225" s="72" t="s">
        <v>81</v>
      </c>
    </row>
    <row r="226" spans="2:16" ht="12.75" hidden="1">
      <c r="B226" s="75">
        <v>35</v>
      </c>
      <c r="D226" s="55" t="s">
        <v>82</v>
      </c>
      <c r="E226" s="55" t="s">
        <v>553</v>
      </c>
      <c r="F226" s="55" t="s">
        <v>554</v>
      </c>
      <c r="H226" s="75">
        <v>1</v>
      </c>
      <c r="L226" s="72" t="s">
        <v>555</v>
      </c>
      <c r="P226" s="72" t="s">
        <v>83</v>
      </c>
    </row>
    <row r="227" spans="2:16" ht="12.75" hidden="1">
      <c r="B227" s="75">
        <v>37</v>
      </c>
      <c r="D227" s="55" t="s">
        <v>86</v>
      </c>
      <c r="E227" s="55" t="s">
        <v>559</v>
      </c>
      <c r="F227" s="55" t="s">
        <v>560</v>
      </c>
      <c r="L227" s="72" t="s">
        <v>561</v>
      </c>
      <c r="O227" s="76"/>
      <c r="P227" s="72" t="s">
        <v>87</v>
      </c>
    </row>
    <row r="228" spans="2:16" ht="12.75" hidden="1">
      <c r="B228" s="75">
        <v>38</v>
      </c>
      <c r="D228" s="55" t="s">
        <v>88</v>
      </c>
      <c r="E228" s="55" t="s">
        <v>89</v>
      </c>
      <c r="F228" s="55" t="s">
        <v>562</v>
      </c>
      <c r="H228" s="75">
        <v>1</v>
      </c>
      <c r="L228" s="72" t="s">
        <v>563</v>
      </c>
      <c r="P228" s="72" t="s">
        <v>90</v>
      </c>
    </row>
    <row r="229" spans="2:16" ht="12.75" hidden="1">
      <c r="B229" s="75">
        <v>40</v>
      </c>
      <c r="D229" s="55" t="s">
        <v>94</v>
      </c>
      <c r="E229" s="55" t="s">
        <v>566</v>
      </c>
      <c r="F229" s="55" t="s">
        <v>567</v>
      </c>
      <c r="H229" s="75">
        <v>1</v>
      </c>
      <c r="L229" s="72" t="s">
        <v>568</v>
      </c>
      <c r="P229" s="72" t="s">
        <v>95</v>
      </c>
    </row>
    <row r="230" spans="2:16" ht="12.75" hidden="1">
      <c r="B230" s="75">
        <v>42</v>
      </c>
      <c r="D230" s="55" t="s">
        <v>99</v>
      </c>
      <c r="E230" s="55" t="s">
        <v>99</v>
      </c>
      <c r="F230" s="55" t="s">
        <v>572</v>
      </c>
      <c r="H230" s="75">
        <v>1</v>
      </c>
      <c r="L230" s="72" t="s">
        <v>573</v>
      </c>
      <c r="P230" s="72" t="s">
        <v>100</v>
      </c>
    </row>
    <row r="231" spans="2:16" ht="12.75" hidden="1">
      <c r="B231" s="75">
        <v>43</v>
      </c>
      <c r="D231" s="55" t="s">
        <v>101</v>
      </c>
      <c r="E231" s="55" t="s">
        <v>574</v>
      </c>
      <c r="F231" s="55" t="s">
        <v>575</v>
      </c>
      <c r="H231" s="75">
        <v>1</v>
      </c>
      <c r="L231" s="72" t="s">
        <v>576</v>
      </c>
      <c r="P231" s="72" t="s">
        <v>102</v>
      </c>
    </row>
    <row r="232" spans="2:16" ht="12.75" hidden="1">
      <c r="B232" s="75">
        <v>44</v>
      </c>
      <c r="D232" s="55" t="s">
        <v>103</v>
      </c>
      <c r="E232" s="55" t="s">
        <v>577</v>
      </c>
      <c r="F232" s="55" t="s">
        <v>578</v>
      </c>
      <c r="L232" s="72" t="s">
        <v>579</v>
      </c>
      <c r="P232" s="72" t="s">
        <v>104</v>
      </c>
    </row>
    <row r="233" spans="2:16" ht="12.75" hidden="1">
      <c r="B233" s="75">
        <v>45</v>
      </c>
      <c r="D233" s="55" t="s">
        <v>105</v>
      </c>
      <c r="E233" s="55" t="s">
        <v>105</v>
      </c>
      <c r="F233" s="55" t="s">
        <v>580</v>
      </c>
      <c r="H233" s="75">
        <v>1</v>
      </c>
      <c r="L233" s="72" t="s">
        <v>581</v>
      </c>
      <c r="P233" s="72" t="s">
        <v>106</v>
      </c>
    </row>
    <row r="234" spans="2:16" ht="12.75" hidden="1">
      <c r="B234" s="75">
        <v>46</v>
      </c>
      <c r="D234" s="55" t="s">
        <v>107</v>
      </c>
      <c r="E234" s="55" t="s">
        <v>582</v>
      </c>
      <c r="F234" s="55" t="s">
        <v>583</v>
      </c>
      <c r="L234" s="72" t="s">
        <v>584</v>
      </c>
      <c r="P234" s="72" t="s">
        <v>108</v>
      </c>
    </row>
    <row r="235" spans="2:16" ht="12.75" hidden="1">
      <c r="B235" s="75">
        <v>47</v>
      </c>
      <c r="D235" s="55" t="s">
        <v>109</v>
      </c>
      <c r="E235" s="55" t="s">
        <v>585</v>
      </c>
      <c r="F235" s="55" t="s">
        <v>586</v>
      </c>
      <c r="L235" s="72" t="s">
        <v>587</v>
      </c>
      <c r="P235" s="72" t="s">
        <v>110</v>
      </c>
    </row>
    <row r="236" spans="2:16" ht="12.75" hidden="1">
      <c r="B236" s="75">
        <v>50</v>
      </c>
      <c r="D236" s="55" t="s">
        <v>115</v>
      </c>
      <c r="E236" s="55" t="s">
        <v>594</v>
      </c>
      <c r="F236" s="55" t="s">
        <v>595</v>
      </c>
      <c r="H236" s="75">
        <v>1</v>
      </c>
      <c r="L236" s="72" t="s">
        <v>596</v>
      </c>
      <c r="P236" s="72" t="s">
        <v>116</v>
      </c>
    </row>
    <row r="237" spans="2:16" ht="12.75" hidden="1">
      <c r="B237" s="75">
        <v>51</v>
      </c>
      <c r="D237" s="55" t="s">
        <v>117</v>
      </c>
      <c r="E237" s="55" t="s">
        <v>597</v>
      </c>
      <c r="F237" s="55" t="s">
        <v>598</v>
      </c>
      <c r="H237" s="75">
        <v>1</v>
      </c>
      <c r="L237" s="72" t="s">
        <v>599</v>
      </c>
      <c r="P237" s="72" t="s">
        <v>118</v>
      </c>
    </row>
    <row r="238" spans="2:16" ht="12.75" hidden="1">
      <c r="B238" s="75">
        <v>52</v>
      </c>
      <c r="D238" s="55" t="s">
        <v>119</v>
      </c>
      <c r="E238" s="55" t="s">
        <v>119</v>
      </c>
      <c r="F238" s="55" t="s">
        <v>600</v>
      </c>
      <c r="L238" s="72" t="s">
        <v>601</v>
      </c>
      <c r="P238" s="72" t="s">
        <v>120</v>
      </c>
    </row>
    <row r="239" spans="2:16" ht="12.75" hidden="1">
      <c r="B239" s="75">
        <v>53</v>
      </c>
      <c r="D239" s="55" t="s">
        <v>121</v>
      </c>
      <c r="E239" s="55" t="s">
        <v>602</v>
      </c>
      <c r="F239" s="55" t="s">
        <v>603</v>
      </c>
      <c r="L239" s="72" t="s">
        <v>604</v>
      </c>
      <c r="P239" s="72" t="s">
        <v>122</v>
      </c>
    </row>
    <row r="240" spans="2:16" ht="12.75" hidden="1">
      <c r="B240" s="75">
        <v>55</v>
      </c>
      <c r="D240" s="55" t="s">
        <v>125</v>
      </c>
      <c r="E240" s="55" t="s">
        <v>614</v>
      </c>
      <c r="F240" s="55" t="s">
        <v>615</v>
      </c>
      <c r="H240" s="75">
        <v>1</v>
      </c>
      <c r="L240" s="72" t="s">
        <v>616</v>
      </c>
      <c r="P240" s="72" t="s">
        <v>126</v>
      </c>
    </row>
    <row r="241" spans="2:16" ht="12.75" hidden="1">
      <c r="B241" s="75">
        <v>57</v>
      </c>
      <c r="D241" s="55" t="s">
        <v>128</v>
      </c>
      <c r="E241" s="55" t="s">
        <v>617</v>
      </c>
      <c r="F241" s="55" t="s">
        <v>618</v>
      </c>
      <c r="H241" s="75">
        <v>1</v>
      </c>
      <c r="L241" s="72" t="s">
        <v>619</v>
      </c>
      <c r="P241" s="72" t="s">
        <v>130</v>
      </c>
    </row>
    <row r="242" spans="2:16" ht="12.75" hidden="1">
      <c r="B242" s="75">
        <v>58</v>
      </c>
      <c r="D242" s="55" t="s">
        <v>131</v>
      </c>
      <c r="E242" s="55" t="s">
        <v>620</v>
      </c>
      <c r="F242" s="55" t="s">
        <v>621</v>
      </c>
      <c r="L242" s="72" t="s">
        <v>622</v>
      </c>
      <c r="P242" s="72" t="s">
        <v>132</v>
      </c>
    </row>
    <row r="243" spans="2:16" ht="12.75" hidden="1">
      <c r="B243" s="75">
        <v>59</v>
      </c>
      <c r="D243" s="55" t="s">
        <v>133</v>
      </c>
      <c r="E243" s="55" t="s">
        <v>623</v>
      </c>
      <c r="F243" s="55" t="s">
        <v>624</v>
      </c>
      <c r="L243" s="72" t="s">
        <v>625</v>
      </c>
      <c r="P243" s="72" t="s">
        <v>134</v>
      </c>
    </row>
    <row r="244" spans="2:16" ht="12.75" hidden="1">
      <c r="B244" s="75">
        <v>60</v>
      </c>
      <c r="D244" s="55" t="s">
        <v>135</v>
      </c>
      <c r="E244" s="55" t="s">
        <v>626</v>
      </c>
      <c r="F244" s="55" t="s">
        <v>627</v>
      </c>
      <c r="H244" s="75">
        <v>1</v>
      </c>
      <c r="L244" s="72" t="s">
        <v>628</v>
      </c>
      <c r="P244" s="72" t="s">
        <v>136</v>
      </c>
    </row>
    <row r="245" spans="2:16" ht="12.75" hidden="1">
      <c r="B245" s="75">
        <v>61</v>
      </c>
      <c r="D245" s="55" t="s">
        <v>137</v>
      </c>
      <c r="E245" s="55" t="s">
        <v>629</v>
      </c>
      <c r="F245" s="55" t="s">
        <v>630</v>
      </c>
      <c r="L245" s="72" t="s">
        <v>631</v>
      </c>
      <c r="P245" s="72" t="s">
        <v>138</v>
      </c>
    </row>
    <row r="246" spans="2:16" ht="12.75" hidden="1">
      <c r="B246" s="75">
        <v>64</v>
      </c>
      <c r="D246" s="55" t="s">
        <v>145</v>
      </c>
      <c r="E246" s="55" t="s">
        <v>637</v>
      </c>
      <c r="F246" s="55" t="s">
        <v>638</v>
      </c>
      <c r="H246" s="75">
        <v>1</v>
      </c>
      <c r="L246" s="72" t="s">
        <v>639</v>
      </c>
      <c r="P246" s="72" t="s">
        <v>146</v>
      </c>
    </row>
    <row r="247" spans="2:16" ht="12.75" hidden="1">
      <c r="B247" s="75">
        <v>65</v>
      </c>
      <c r="D247" s="55" t="s">
        <v>147</v>
      </c>
      <c r="E247" s="55" t="s">
        <v>640</v>
      </c>
      <c r="F247" s="55" t="s">
        <v>641</v>
      </c>
      <c r="H247" s="75">
        <v>1</v>
      </c>
      <c r="L247" s="72" t="s">
        <v>642</v>
      </c>
      <c r="P247" s="72" t="s">
        <v>148</v>
      </c>
    </row>
    <row r="248" spans="2:16" ht="12.75">
      <c r="B248" s="75">
        <v>67</v>
      </c>
      <c r="D248" s="55" t="s">
        <v>151</v>
      </c>
      <c r="E248" s="55" t="s">
        <v>646</v>
      </c>
      <c r="F248" s="55" t="s">
        <v>647</v>
      </c>
      <c r="L248" s="72" t="s">
        <v>648</v>
      </c>
      <c r="P248" s="72" t="s">
        <v>152</v>
      </c>
    </row>
    <row r="249" spans="2:16" ht="12.75">
      <c r="B249" s="75">
        <v>68</v>
      </c>
      <c r="D249" s="55" t="s">
        <v>153</v>
      </c>
      <c r="E249" s="55" t="s">
        <v>649</v>
      </c>
      <c r="F249" s="72" t="s">
        <v>650</v>
      </c>
      <c r="H249" s="75">
        <v>1</v>
      </c>
      <c r="L249" s="72" t="s">
        <v>651</v>
      </c>
      <c r="P249" s="72" t="s">
        <v>154</v>
      </c>
    </row>
    <row r="250" spans="2:16" ht="12.75">
      <c r="B250" s="75">
        <v>69</v>
      </c>
      <c r="D250" s="55" t="s">
        <v>155</v>
      </c>
      <c r="E250" s="55" t="s">
        <v>155</v>
      </c>
      <c r="F250" s="55" t="s">
        <v>652</v>
      </c>
      <c r="H250" s="75">
        <v>1</v>
      </c>
      <c r="L250" s="72" t="s">
        <v>653</v>
      </c>
      <c r="P250" s="72" t="s">
        <v>156</v>
      </c>
    </row>
    <row r="251" spans="2:16" ht="12.75">
      <c r="B251" s="75">
        <v>70</v>
      </c>
      <c r="D251" s="55" t="s">
        <v>157</v>
      </c>
      <c r="E251" s="55" t="s">
        <v>654</v>
      </c>
      <c r="F251" s="55" t="s">
        <v>655</v>
      </c>
      <c r="H251" s="75">
        <v>1</v>
      </c>
      <c r="L251" s="72" t="s">
        <v>656</v>
      </c>
      <c r="P251" s="72" t="s">
        <v>158</v>
      </c>
    </row>
    <row r="252" spans="2:16" ht="12.75">
      <c r="B252" s="75">
        <v>73</v>
      </c>
      <c r="D252" s="55" t="s">
        <v>163</v>
      </c>
      <c r="E252" s="55" t="s">
        <v>661</v>
      </c>
      <c r="F252" s="55" t="s">
        <v>662</v>
      </c>
      <c r="H252" s="75">
        <v>999</v>
      </c>
      <c r="L252" s="72" t="s">
        <v>663</v>
      </c>
      <c r="P252" s="72" t="s">
        <v>164</v>
      </c>
    </row>
    <row r="253" spans="2:16" ht="12.75">
      <c r="B253" s="75">
        <v>74</v>
      </c>
      <c r="D253" s="55" t="s">
        <v>165</v>
      </c>
      <c r="E253" s="55" t="s">
        <v>664</v>
      </c>
      <c r="F253" s="55" t="s">
        <v>665</v>
      </c>
      <c r="L253" s="72" t="s">
        <v>666</v>
      </c>
      <c r="P253" s="72" t="s">
        <v>166</v>
      </c>
    </row>
    <row r="254" spans="2:16" ht="12.75">
      <c r="B254" s="75">
        <v>75</v>
      </c>
      <c r="D254" s="55" t="s">
        <v>167</v>
      </c>
      <c r="E254" s="55" t="s">
        <v>667</v>
      </c>
      <c r="F254" s="55" t="s">
        <v>668</v>
      </c>
      <c r="L254" s="72" t="s">
        <v>669</v>
      </c>
      <c r="P254" s="72" t="s">
        <v>168</v>
      </c>
    </row>
    <row r="255" spans="2:16" ht="12.75">
      <c r="B255" s="75">
        <v>76</v>
      </c>
      <c r="D255" s="55" t="s">
        <v>169</v>
      </c>
      <c r="E255" s="55" t="s">
        <v>670</v>
      </c>
      <c r="F255" s="55" t="s">
        <v>671</v>
      </c>
      <c r="H255" s="75">
        <v>1</v>
      </c>
      <c r="L255" s="72" t="s">
        <v>672</v>
      </c>
      <c r="P255" s="72" t="s">
        <v>170</v>
      </c>
    </row>
    <row r="256" spans="2:16" ht="12.75">
      <c r="B256" s="75">
        <v>78</v>
      </c>
      <c r="D256" s="55" t="s">
        <v>173</v>
      </c>
      <c r="E256" s="55" t="s">
        <v>173</v>
      </c>
      <c r="F256" s="55" t="s">
        <v>675</v>
      </c>
      <c r="L256" s="72" t="s">
        <v>676</v>
      </c>
      <c r="P256" s="72" t="s">
        <v>174</v>
      </c>
    </row>
    <row r="257" spans="2:16" ht="12.75">
      <c r="B257" s="75">
        <v>84</v>
      </c>
      <c r="D257" s="55" t="s">
        <v>185</v>
      </c>
      <c r="E257" s="55" t="s">
        <v>185</v>
      </c>
      <c r="F257" s="55" t="s">
        <v>690</v>
      </c>
      <c r="L257" s="72" t="s">
        <v>691</v>
      </c>
      <c r="P257" s="72" t="s">
        <v>186</v>
      </c>
    </row>
    <row r="258" spans="2:16" ht="12.75">
      <c r="B258" s="75">
        <v>85</v>
      </c>
      <c r="D258" s="55" t="s">
        <v>187</v>
      </c>
      <c r="E258" s="55" t="s">
        <v>692</v>
      </c>
      <c r="F258" s="55" t="s">
        <v>693</v>
      </c>
      <c r="H258" s="75">
        <v>1</v>
      </c>
      <c r="L258" s="72" t="s">
        <v>694</v>
      </c>
      <c r="P258" s="72" t="s">
        <v>188</v>
      </c>
    </row>
    <row r="259" spans="2:16" ht="12.75">
      <c r="B259" s="75">
        <v>87</v>
      </c>
      <c r="D259" s="55" t="s">
        <v>191</v>
      </c>
      <c r="E259" s="55" t="s">
        <v>698</v>
      </c>
      <c r="F259" s="55" t="s">
        <v>699</v>
      </c>
      <c r="H259" s="75">
        <v>1</v>
      </c>
      <c r="L259" s="72" t="s">
        <v>700</v>
      </c>
      <c r="P259" s="72" t="s">
        <v>192</v>
      </c>
    </row>
    <row r="260" spans="2:16" ht="12.75">
      <c r="B260" s="75">
        <v>87</v>
      </c>
      <c r="D260" s="55" t="s">
        <v>191</v>
      </c>
      <c r="E260" s="55" t="s">
        <v>701</v>
      </c>
      <c r="F260" s="55" t="s">
        <v>702</v>
      </c>
      <c r="H260" s="75">
        <v>1</v>
      </c>
      <c r="L260" s="72" t="s">
        <v>703</v>
      </c>
      <c r="P260" s="72" t="s">
        <v>192</v>
      </c>
    </row>
    <row r="261" spans="2:16" ht="12.75">
      <c r="B261" s="75">
        <v>89</v>
      </c>
      <c r="D261" s="55" t="s">
        <v>195</v>
      </c>
      <c r="E261" s="55" t="s">
        <v>707</v>
      </c>
      <c r="F261" s="55" t="s">
        <v>708</v>
      </c>
      <c r="H261" s="75">
        <v>1</v>
      </c>
      <c r="L261" s="72" t="s">
        <v>709</v>
      </c>
      <c r="P261" s="72" t="s">
        <v>196</v>
      </c>
    </row>
    <row r="262" spans="2:16" ht="12.75">
      <c r="B262" s="75">
        <v>90</v>
      </c>
      <c r="D262" s="55" t="s">
        <v>197</v>
      </c>
      <c r="E262" s="55" t="s">
        <v>710</v>
      </c>
      <c r="F262" s="55" t="s">
        <v>711</v>
      </c>
      <c r="H262" s="75">
        <v>1</v>
      </c>
      <c r="L262" s="72" t="s">
        <v>712</v>
      </c>
      <c r="P262" s="72" t="s">
        <v>198</v>
      </c>
    </row>
    <row r="263" spans="2:16" ht="12.75">
      <c r="B263" s="75">
        <v>92</v>
      </c>
      <c r="D263" s="55" t="s">
        <v>201</v>
      </c>
      <c r="E263" s="55" t="s">
        <v>201</v>
      </c>
      <c r="F263" s="55" t="s">
        <v>716</v>
      </c>
      <c r="H263" s="75">
        <v>1</v>
      </c>
      <c r="L263" s="72" t="s">
        <v>717</v>
      </c>
      <c r="P263" s="72" t="s">
        <v>202</v>
      </c>
    </row>
    <row r="264" spans="2:16" ht="12.75">
      <c r="B264" s="75">
        <v>93</v>
      </c>
      <c r="D264" s="55" t="s">
        <v>203</v>
      </c>
      <c r="E264" s="55" t="s">
        <v>718</v>
      </c>
      <c r="F264" s="55" t="s">
        <v>719</v>
      </c>
      <c r="H264" s="75">
        <v>1</v>
      </c>
      <c r="L264" s="72" t="s">
        <v>720</v>
      </c>
      <c r="P264" s="72" t="s">
        <v>204</v>
      </c>
    </row>
    <row r="265" spans="2:16" ht="12.75">
      <c r="B265" s="75">
        <v>96</v>
      </c>
      <c r="D265" s="55" t="s">
        <v>210</v>
      </c>
      <c r="E265" s="55" t="s">
        <v>724</v>
      </c>
      <c r="F265" s="55" t="s">
        <v>725</v>
      </c>
      <c r="H265" s="75">
        <v>1</v>
      </c>
      <c r="L265" s="72" t="s">
        <v>726</v>
      </c>
      <c r="P265" s="72" t="s">
        <v>211</v>
      </c>
    </row>
    <row r="266" spans="2:16" ht="12.75">
      <c r="B266" s="75">
        <v>98</v>
      </c>
      <c r="D266" s="55" t="s">
        <v>215</v>
      </c>
      <c r="E266" s="55" t="s">
        <v>730</v>
      </c>
      <c r="F266" s="55" t="s">
        <v>731</v>
      </c>
      <c r="H266" s="75">
        <v>1</v>
      </c>
      <c r="L266" s="72" t="s">
        <v>732</v>
      </c>
      <c r="P266" s="72" t="s">
        <v>216</v>
      </c>
    </row>
    <row r="267" spans="2:16" ht="12.75">
      <c r="B267" s="75">
        <v>99</v>
      </c>
      <c r="D267" s="55" t="s">
        <v>217</v>
      </c>
      <c r="E267" s="55" t="s">
        <v>733</v>
      </c>
      <c r="F267" s="55" t="s">
        <v>734</v>
      </c>
      <c r="H267" s="75">
        <v>1</v>
      </c>
      <c r="L267" s="72" t="s">
        <v>735</v>
      </c>
      <c r="P267" s="72" t="s">
        <v>218</v>
      </c>
    </row>
    <row r="268" spans="2:16" ht="12.75">
      <c r="B268" s="75">
        <v>102</v>
      </c>
      <c r="D268" s="55" t="s">
        <v>224</v>
      </c>
      <c r="E268" s="55" t="s">
        <v>741</v>
      </c>
      <c r="F268" s="55" t="s">
        <v>742</v>
      </c>
      <c r="H268" s="75">
        <v>1</v>
      </c>
      <c r="L268" s="72" t="s">
        <v>743</v>
      </c>
      <c r="P268" s="72" t="s">
        <v>225</v>
      </c>
    </row>
    <row r="269" spans="2:16" ht="12.75">
      <c r="B269" s="75">
        <v>103</v>
      </c>
      <c r="D269" s="55" t="s">
        <v>226</v>
      </c>
      <c r="E269" s="55" t="s">
        <v>744</v>
      </c>
      <c r="F269" s="55" t="s">
        <v>745</v>
      </c>
      <c r="L269" s="72" t="s">
        <v>746</v>
      </c>
      <c r="P269" s="72" t="s">
        <v>227</v>
      </c>
    </row>
    <row r="270" spans="2:16" ht="12.75">
      <c r="B270" s="75">
        <v>105</v>
      </c>
      <c r="D270" s="55" t="s">
        <v>230</v>
      </c>
      <c r="E270" s="55" t="s">
        <v>230</v>
      </c>
      <c r="F270" s="55" t="s">
        <v>750</v>
      </c>
      <c r="H270" s="75">
        <v>998</v>
      </c>
      <c r="L270" s="72" t="s">
        <v>751</v>
      </c>
      <c r="M270" s="75">
        <v>1</v>
      </c>
      <c r="P270" s="72" t="s">
        <v>231</v>
      </c>
    </row>
    <row r="271" spans="2:16" ht="12.75">
      <c r="B271" s="75">
        <v>106</v>
      </c>
      <c r="D271" s="55" t="s">
        <v>232</v>
      </c>
      <c r="E271" s="55" t="s">
        <v>232</v>
      </c>
      <c r="F271" s="55" t="s">
        <v>752</v>
      </c>
      <c r="H271" s="75">
        <v>1</v>
      </c>
      <c r="L271" s="72" t="s">
        <v>753</v>
      </c>
      <c r="N271" s="75">
        <v>1</v>
      </c>
      <c r="P271" s="72" t="s">
        <v>233</v>
      </c>
    </row>
    <row r="272" spans="2:16" ht="12.75">
      <c r="B272" s="75">
        <v>107</v>
      </c>
      <c r="D272" s="55" t="s">
        <v>234</v>
      </c>
      <c r="E272" s="55" t="s">
        <v>754</v>
      </c>
      <c r="F272" s="55" t="s">
        <v>755</v>
      </c>
      <c r="H272" s="75">
        <v>1</v>
      </c>
      <c r="L272" s="72" t="s">
        <v>756</v>
      </c>
      <c r="P272" s="72" t="s">
        <v>236</v>
      </c>
    </row>
    <row r="273" spans="2:16" ht="12.75">
      <c r="B273" s="75">
        <v>108</v>
      </c>
      <c r="D273" s="55" t="s">
        <v>237</v>
      </c>
      <c r="E273" s="55" t="s">
        <v>757</v>
      </c>
      <c r="F273" s="55" t="s">
        <v>758</v>
      </c>
      <c r="H273" s="75">
        <v>1</v>
      </c>
      <c r="L273" s="72" t="s">
        <v>759</v>
      </c>
      <c r="P273" s="72" t="s">
        <v>239</v>
      </c>
    </row>
    <row r="274" spans="2:16" ht="12.75">
      <c r="B274" s="75">
        <v>109</v>
      </c>
      <c r="D274" s="55" t="s">
        <v>240</v>
      </c>
      <c r="E274" s="55" t="s">
        <v>760</v>
      </c>
      <c r="F274" s="55" t="s">
        <v>761</v>
      </c>
      <c r="L274" s="72" t="s">
        <v>762</v>
      </c>
      <c r="P274" s="72" t="s">
        <v>241</v>
      </c>
    </row>
    <row r="275" spans="2:16" ht="12.75">
      <c r="B275" s="75">
        <v>111</v>
      </c>
      <c r="D275" s="55" t="s">
        <v>245</v>
      </c>
      <c r="E275" s="55" t="s">
        <v>246</v>
      </c>
      <c r="F275" s="55" t="s">
        <v>766</v>
      </c>
      <c r="H275" s="75">
        <v>1</v>
      </c>
      <c r="L275" s="72" t="s">
        <v>767</v>
      </c>
      <c r="P275" s="72" t="s">
        <v>247</v>
      </c>
    </row>
    <row r="276" spans="2:16" ht="12.75">
      <c r="B276" s="75">
        <v>112</v>
      </c>
      <c r="D276" s="55" t="s">
        <v>248</v>
      </c>
      <c r="E276" s="55" t="s">
        <v>768</v>
      </c>
      <c r="F276" s="55" t="s">
        <v>769</v>
      </c>
      <c r="L276" s="72" t="s">
        <v>770</v>
      </c>
      <c r="P276" s="72" t="s">
        <v>249</v>
      </c>
    </row>
    <row r="277" spans="2:16" ht="12.75">
      <c r="B277" s="75">
        <v>115</v>
      </c>
      <c r="D277" s="55" t="s">
        <v>254</v>
      </c>
      <c r="E277" s="55" t="s">
        <v>771</v>
      </c>
      <c r="F277" s="55" t="s">
        <v>772</v>
      </c>
      <c r="H277" s="75">
        <v>1</v>
      </c>
      <c r="L277" s="72" t="s">
        <v>773</v>
      </c>
      <c r="P277" s="72" t="s">
        <v>255</v>
      </c>
    </row>
    <row r="278" spans="2:16" ht="12.75">
      <c r="B278" s="75">
        <v>117</v>
      </c>
      <c r="D278" s="55" t="s">
        <v>258</v>
      </c>
      <c r="E278" s="55" t="s">
        <v>259</v>
      </c>
      <c r="F278" s="55" t="s">
        <v>777</v>
      </c>
      <c r="H278" s="75">
        <v>1</v>
      </c>
      <c r="L278" s="72" t="s">
        <v>778</v>
      </c>
      <c r="P278" s="72" t="s">
        <v>260</v>
      </c>
    </row>
    <row r="279" spans="2:16" ht="12.75">
      <c r="B279" s="75">
        <v>118</v>
      </c>
      <c r="D279" s="55" t="s">
        <v>261</v>
      </c>
      <c r="E279" s="55" t="s">
        <v>262</v>
      </c>
      <c r="F279" s="55" t="s">
        <v>779</v>
      </c>
      <c r="L279" s="72" t="s">
        <v>780</v>
      </c>
      <c r="P279" s="72" t="s">
        <v>263</v>
      </c>
    </row>
    <row r="280" spans="2:16" ht="12.75">
      <c r="B280" s="75">
        <v>119</v>
      </c>
      <c r="D280" s="55" t="s">
        <v>264</v>
      </c>
      <c r="E280" s="55" t="s">
        <v>781</v>
      </c>
      <c r="F280" s="55" t="s">
        <v>782</v>
      </c>
      <c r="L280" s="72" t="s">
        <v>783</v>
      </c>
      <c r="P280" s="72" t="s">
        <v>265</v>
      </c>
    </row>
    <row r="281" spans="2:16" ht="12.75">
      <c r="B281" s="75">
        <v>121</v>
      </c>
      <c r="D281" s="55" t="s">
        <v>269</v>
      </c>
      <c r="E281" s="55" t="s">
        <v>269</v>
      </c>
      <c r="F281" s="55" t="s">
        <v>787</v>
      </c>
      <c r="H281" s="75">
        <v>1</v>
      </c>
      <c r="L281" s="72" t="s">
        <v>788</v>
      </c>
      <c r="P281" s="72" t="s">
        <v>270</v>
      </c>
    </row>
    <row r="282" spans="2:16" ht="12.75">
      <c r="B282" s="75">
        <v>124</v>
      </c>
      <c r="D282" s="55" t="s">
        <v>277</v>
      </c>
      <c r="E282" s="55" t="s">
        <v>797</v>
      </c>
      <c r="F282" s="55" t="s">
        <v>798</v>
      </c>
      <c r="H282" s="75">
        <v>1</v>
      </c>
      <c r="L282" s="72" t="s">
        <v>799</v>
      </c>
      <c r="P282" s="72" t="s">
        <v>278</v>
      </c>
    </row>
    <row r="283" spans="2:16" ht="12.75">
      <c r="B283" s="75">
        <v>125</v>
      </c>
      <c r="D283" s="55" t="s">
        <v>279</v>
      </c>
      <c r="E283" s="55" t="s">
        <v>280</v>
      </c>
      <c r="F283" s="55" t="s">
        <v>800</v>
      </c>
      <c r="H283" s="75">
        <v>1</v>
      </c>
      <c r="L283" s="72" t="s">
        <v>801</v>
      </c>
      <c r="P283" s="72" t="s">
        <v>281</v>
      </c>
    </row>
    <row r="284" spans="2:16" ht="12.75">
      <c r="B284" s="75">
        <v>129</v>
      </c>
      <c r="D284" s="55" t="s">
        <v>288</v>
      </c>
      <c r="E284" s="55" t="s">
        <v>811</v>
      </c>
      <c r="F284" s="55" t="s">
        <v>812</v>
      </c>
      <c r="L284" s="72" t="s">
        <v>813</v>
      </c>
      <c r="P284" s="72" t="s">
        <v>289</v>
      </c>
    </row>
    <row r="285" spans="2:16" ht="12.75">
      <c r="B285" s="75">
        <v>130</v>
      </c>
      <c r="D285" s="55" t="s">
        <v>290</v>
      </c>
      <c r="E285" s="55" t="s">
        <v>814</v>
      </c>
      <c r="F285" s="55" t="s">
        <v>815</v>
      </c>
      <c r="L285" s="72" t="s">
        <v>816</v>
      </c>
      <c r="P285" s="72" t="s">
        <v>291</v>
      </c>
    </row>
    <row r="286" spans="2:16" ht="12.75">
      <c r="B286" s="75">
        <v>131</v>
      </c>
      <c r="D286" s="55" t="s">
        <v>292</v>
      </c>
      <c r="E286" s="55" t="s">
        <v>817</v>
      </c>
      <c r="F286" s="55" t="s">
        <v>818</v>
      </c>
      <c r="L286" s="72" t="s">
        <v>819</v>
      </c>
      <c r="P286" s="72" t="s">
        <v>293</v>
      </c>
    </row>
    <row r="287" spans="2:16" ht="12.75">
      <c r="B287" s="75">
        <v>131</v>
      </c>
      <c r="D287" s="55" t="s">
        <v>292</v>
      </c>
      <c r="E287" s="55" t="s">
        <v>820</v>
      </c>
      <c r="F287" s="55" t="s">
        <v>821</v>
      </c>
      <c r="L287" s="72" t="s">
        <v>822</v>
      </c>
      <c r="P287" s="76"/>
    </row>
    <row r="288" spans="2:16" ht="12.75">
      <c r="B288" s="75">
        <v>132</v>
      </c>
      <c r="D288" s="55" t="s">
        <v>294</v>
      </c>
      <c r="E288" s="55" t="s">
        <v>295</v>
      </c>
      <c r="F288" s="55" t="s">
        <v>823</v>
      </c>
      <c r="H288" s="75">
        <v>1</v>
      </c>
      <c r="L288" s="72" t="s">
        <v>824</v>
      </c>
      <c r="P288" s="72" t="s">
        <v>296</v>
      </c>
    </row>
    <row r="289" spans="2:16" ht="12.75">
      <c r="B289" s="75">
        <v>133</v>
      </c>
      <c r="D289" s="55" t="s">
        <v>297</v>
      </c>
      <c r="E289" s="55" t="s">
        <v>825</v>
      </c>
      <c r="F289" s="55" t="s">
        <v>826</v>
      </c>
      <c r="H289" s="75">
        <v>1</v>
      </c>
      <c r="L289" s="72" t="s">
        <v>827</v>
      </c>
      <c r="P289" s="72" t="s">
        <v>298</v>
      </c>
    </row>
    <row r="290" spans="2:16" ht="12.75">
      <c r="B290" s="75">
        <v>136</v>
      </c>
      <c r="D290" s="55" t="s">
        <v>303</v>
      </c>
      <c r="E290" s="55" t="s">
        <v>833</v>
      </c>
      <c r="F290" s="55" t="s">
        <v>834</v>
      </c>
      <c r="H290" s="75">
        <v>1</v>
      </c>
      <c r="L290" s="72" t="s">
        <v>835</v>
      </c>
      <c r="P290" s="72" t="s">
        <v>304</v>
      </c>
    </row>
    <row r="291" spans="2:16" ht="12.75">
      <c r="B291" s="75">
        <v>137</v>
      </c>
      <c r="D291" s="55" t="s">
        <v>305</v>
      </c>
      <c r="E291" s="55" t="s">
        <v>836</v>
      </c>
      <c r="F291" s="55" t="s">
        <v>837</v>
      </c>
      <c r="H291" s="75">
        <v>1</v>
      </c>
      <c r="L291" s="72" t="s">
        <v>838</v>
      </c>
      <c r="P291" s="72" t="s">
        <v>306</v>
      </c>
    </row>
    <row r="292" spans="2:16" ht="12.75">
      <c r="B292" s="75">
        <v>140</v>
      </c>
      <c r="D292" s="55" t="s">
        <v>311</v>
      </c>
      <c r="E292" s="55" t="s">
        <v>311</v>
      </c>
      <c r="F292" s="55" t="s">
        <v>843</v>
      </c>
      <c r="H292" s="75">
        <v>1</v>
      </c>
      <c r="L292" s="72" t="s">
        <v>844</v>
      </c>
      <c r="O292" s="76"/>
      <c r="P292" s="72" t="s">
        <v>312</v>
      </c>
    </row>
    <row r="293" spans="2:16" ht="12.75">
      <c r="B293" s="75">
        <v>145</v>
      </c>
      <c r="D293" s="55" t="s">
        <v>322</v>
      </c>
      <c r="E293" s="55" t="s">
        <v>322</v>
      </c>
      <c r="F293" s="55" t="s">
        <v>851</v>
      </c>
      <c r="H293" s="75">
        <v>1</v>
      </c>
      <c r="L293" s="72" t="s">
        <v>852</v>
      </c>
      <c r="P293" s="72" t="s">
        <v>323</v>
      </c>
    </row>
    <row r="294" spans="2:16" ht="12.75">
      <c r="B294" s="75">
        <v>147</v>
      </c>
      <c r="D294" s="55" t="s">
        <v>327</v>
      </c>
      <c r="E294" s="55" t="s">
        <v>855</v>
      </c>
      <c r="F294" s="55" t="s">
        <v>856</v>
      </c>
      <c r="L294" s="72" t="s">
        <v>857</v>
      </c>
      <c r="P294" s="72" t="s">
        <v>328</v>
      </c>
    </row>
    <row r="295" spans="2:16" ht="12.75">
      <c r="B295" s="75">
        <v>148</v>
      </c>
      <c r="D295" s="55" t="s">
        <v>329</v>
      </c>
      <c r="E295" s="55" t="s">
        <v>329</v>
      </c>
      <c r="F295" s="55" t="s">
        <v>858</v>
      </c>
      <c r="H295" s="75">
        <v>1</v>
      </c>
      <c r="L295" s="72" t="s">
        <v>859</v>
      </c>
      <c r="P295" s="72" t="s">
        <v>330</v>
      </c>
    </row>
    <row r="296" spans="2:16" ht="12.75">
      <c r="B296" s="75">
        <v>149</v>
      </c>
      <c r="D296" s="55" t="s">
        <v>331</v>
      </c>
      <c r="E296" s="55" t="s">
        <v>860</v>
      </c>
      <c r="F296" s="55" t="s">
        <v>861</v>
      </c>
      <c r="H296" s="75">
        <v>1</v>
      </c>
      <c r="L296" s="72" t="s">
        <v>862</v>
      </c>
      <c r="P296" s="72" t="s">
        <v>332</v>
      </c>
    </row>
    <row r="297" spans="2:16" ht="12.75">
      <c r="B297" s="75">
        <v>150</v>
      </c>
      <c r="D297" s="55" t="s">
        <v>333</v>
      </c>
      <c r="E297" s="55" t="s">
        <v>863</v>
      </c>
      <c r="F297" s="55" t="s">
        <v>864</v>
      </c>
      <c r="L297" s="72" t="s">
        <v>865</v>
      </c>
      <c r="P297" s="72" t="s">
        <v>334</v>
      </c>
    </row>
    <row r="298" spans="2:16" ht="12.75">
      <c r="B298" s="75">
        <v>152</v>
      </c>
      <c r="D298" s="55" t="s">
        <v>337</v>
      </c>
      <c r="E298" s="55" t="s">
        <v>868</v>
      </c>
      <c r="F298" s="55" t="s">
        <v>869</v>
      </c>
      <c r="L298" s="72" t="s">
        <v>870</v>
      </c>
      <c r="P298" s="72" t="s">
        <v>338</v>
      </c>
    </row>
    <row r="299" spans="2:16" ht="12.75">
      <c r="B299" s="75">
        <v>153</v>
      </c>
      <c r="D299" s="55" t="s">
        <v>339</v>
      </c>
      <c r="E299" s="55" t="s">
        <v>340</v>
      </c>
      <c r="F299" s="55" t="s">
        <v>871</v>
      </c>
      <c r="L299" s="72" t="s">
        <v>872</v>
      </c>
      <c r="P299" s="72" t="s">
        <v>341</v>
      </c>
    </row>
    <row r="300" spans="2:16" ht="12.75">
      <c r="B300" s="75">
        <v>154</v>
      </c>
      <c r="D300" s="55" t="s">
        <v>342</v>
      </c>
      <c r="E300" s="55" t="s">
        <v>343</v>
      </c>
      <c r="F300" s="55" t="s">
        <v>873</v>
      </c>
      <c r="L300" s="72" t="s">
        <v>874</v>
      </c>
      <c r="P300" s="72" t="s">
        <v>344</v>
      </c>
    </row>
    <row r="301" spans="2:16" ht="12.75">
      <c r="B301" s="75">
        <v>155</v>
      </c>
      <c r="D301" s="55" t="s">
        <v>345</v>
      </c>
      <c r="E301" s="55" t="s">
        <v>875</v>
      </c>
      <c r="F301" s="55" t="s">
        <v>876</v>
      </c>
      <c r="H301" s="75">
        <v>1</v>
      </c>
      <c r="L301" s="72" t="s">
        <v>877</v>
      </c>
      <c r="P301" s="72" t="s">
        <v>346</v>
      </c>
    </row>
    <row r="302" spans="2:16" ht="12.75">
      <c r="B302" s="75">
        <v>156</v>
      </c>
      <c r="D302" s="55" t="s">
        <v>347</v>
      </c>
      <c r="E302" s="55" t="s">
        <v>878</v>
      </c>
      <c r="F302" s="55" t="s">
        <v>879</v>
      </c>
      <c r="L302" s="72" t="s">
        <v>880</v>
      </c>
      <c r="P302" s="72" t="s">
        <v>348</v>
      </c>
    </row>
    <row r="303" spans="2:16" ht="12.75">
      <c r="B303" s="75">
        <v>158</v>
      </c>
      <c r="D303" s="55" t="s">
        <v>351</v>
      </c>
      <c r="E303" s="55" t="s">
        <v>881</v>
      </c>
      <c r="F303" s="55" t="s">
        <v>882</v>
      </c>
      <c r="L303" s="72" t="s">
        <v>883</v>
      </c>
      <c r="P303" s="72" t="s">
        <v>352</v>
      </c>
    </row>
    <row r="304" spans="2:16" ht="12.75">
      <c r="B304" s="75">
        <v>162</v>
      </c>
      <c r="D304" s="55" t="s">
        <v>362</v>
      </c>
      <c r="E304" s="55" t="s">
        <v>891</v>
      </c>
      <c r="F304" s="55" t="s">
        <v>892</v>
      </c>
      <c r="L304" s="72" t="s">
        <v>893</v>
      </c>
      <c r="P304" s="72" t="s">
        <v>363</v>
      </c>
    </row>
    <row r="305" spans="2:16" ht="12.75">
      <c r="B305" s="75">
        <v>162</v>
      </c>
      <c r="D305" s="55" t="s">
        <v>362</v>
      </c>
      <c r="E305" s="55" t="s">
        <v>894</v>
      </c>
      <c r="F305" s="55" t="s">
        <v>895</v>
      </c>
      <c r="L305" s="72" t="s">
        <v>896</v>
      </c>
      <c r="P305" s="76"/>
    </row>
    <row r="306" spans="2:16" ht="12.75">
      <c r="B306" s="75">
        <v>164</v>
      </c>
      <c r="D306" s="55" t="s">
        <v>366</v>
      </c>
      <c r="E306" s="55" t="s">
        <v>899</v>
      </c>
      <c r="F306" s="55" t="s">
        <v>900</v>
      </c>
      <c r="L306" s="72" t="s">
        <v>901</v>
      </c>
      <c r="P306" s="72" t="s">
        <v>367</v>
      </c>
    </row>
    <row r="307" spans="2:16" ht="12.75">
      <c r="B307" s="75">
        <v>165</v>
      </c>
      <c r="D307" s="55" t="s">
        <v>368</v>
      </c>
      <c r="E307" s="55" t="s">
        <v>368</v>
      </c>
      <c r="F307" s="55" t="s">
        <v>902</v>
      </c>
      <c r="H307" s="75">
        <v>1</v>
      </c>
      <c r="L307" s="72" t="s">
        <v>903</v>
      </c>
      <c r="P307" s="72" t="s">
        <v>369</v>
      </c>
    </row>
    <row r="308" spans="2:16" ht="12.75">
      <c r="B308" s="75">
        <v>166</v>
      </c>
      <c r="D308" s="55" t="s">
        <v>370</v>
      </c>
      <c r="E308" s="55" t="s">
        <v>904</v>
      </c>
      <c r="F308" s="55" t="s">
        <v>905</v>
      </c>
      <c r="H308" s="75">
        <v>1</v>
      </c>
      <c r="L308" s="72" t="s">
        <v>906</v>
      </c>
      <c r="P308" s="72" t="s">
        <v>371</v>
      </c>
    </row>
    <row r="309" spans="2:16" ht="12.75">
      <c r="B309" s="75">
        <v>167</v>
      </c>
      <c r="D309" s="55" t="s">
        <v>372</v>
      </c>
      <c r="E309" s="55" t="s">
        <v>907</v>
      </c>
      <c r="F309" s="55" t="s">
        <v>908</v>
      </c>
      <c r="H309" s="75">
        <v>1</v>
      </c>
      <c r="L309" s="72" t="s">
        <v>909</v>
      </c>
      <c r="P309" s="72" t="s">
        <v>373</v>
      </c>
    </row>
    <row r="310" spans="2:16" ht="12.75">
      <c r="B310" s="75">
        <v>169</v>
      </c>
      <c r="D310" s="55" t="s">
        <v>377</v>
      </c>
      <c r="E310" s="55" t="s">
        <v>913</v>
      </c>
      <c r="F310" s="55" t="s">
        <v>914</v>
      </c>
      <c r="H310" s="75">
        <v>1</v>
      </c>
      <c r="L310" s="72" t="s">
        <v>915</v>
      </c>
      <c r="P310" s="72" t="s">
        <v>378</v>
      </c>
    </row>
    <row r="311" spans="2:16" ht="12.75">
      <c r="B311" s="75">
        <v>170</v>
      </c>
      <c r="D311" s="55" t="s">
        <v>379</v>
      </c>
      <c r="E311" s="55" t="s">
        <v>379</v>
      </c>
      <c r="F311" s="55" t="s">
        <v>916</v>
      </c>
      <c r="H311" s="75">
        <v>1</v>
      </c>
      <c r="L311" s="72" t="s">
        <v>917</v>
      </c>
      <c r="P311" s="72" t="s">
        <v>380</v>
      </c>
    </row>
    <row r="312" spans="2:16" ht="12.75">
      <c r="B312" s="75">
        <v>171</v>
      </c>
      <c r="D312" s="55" t="s">
        <v>381</v>
      </c>
      <c r="E312" s="55" t="s">
        <v>381</v>
      </c>
      <c r="F312" s="55" t="s">
        <v>918</v>
      </c>
      <c r="H312" s="75">
        <v>1</v>
      </c>
      <c r="L312" s="72" t="s">
        <v>919</v>
      </c>
      <c r="P312" s="72" t="s">
        <v>382</v>
      </c>
    </row>
    <row r="313" spans="2:16" ht="12.75">
      <c r="B313" s="75">
        <v>172</v>
      </c>
      <c r="D313" s="55" t="s">
        <v>383</v>
      </c>
      <c r="E313" s="55" t="s">
        <v>920</v>
      </c>
      <c r="F313" s="55" t="s">
        <v>921</v>
      </c>
      <c r="L313" s="72" t="s">
        <v>922</v>
      </c>
      <c r="P313" s="72" t="s">
        <v>384</v>
      </c>
    </row>
    <row r="314" spans="2:16" ht="12.75">
      <c r="B314" s="75">
        <v>173</v>
      </c>
      <c r="D314" s="55" t="s">
        <v>385</v>
      </c>
      <c r="E314" s="55" t="s">
        <v>886</v>
      </c>
      <c r="F314" s="55" t="s">
        <v>887</v>
      </c>
      <c r="L314" s="72" t="s">
        <v>888</v>
      </c>
      <c r="O314" s="55" t="s">
        <v>357</v>
      </c>
      <c r="P314" s="72" t="s">
        <v>386</v>
      </c>
    </row>
    <row r="315" spans="2:16" ht="12.75">
      <c r="B315" s="75">
        <v>174</v>
      </c>
      <c r="D315" s="55" t="s">
        <v>387</v>
      </c>
      <c r="E315" s="55" t="s">
        <v>387</v>
      </c>
      <c r="F315" s="55" t="s">
        <v>923</v>
      </c>
      <c r="L315" s="72" t="s">
        <v>924</v>
      </c>
      <c r="P315" s="72" t="s">
        <v>388</v>
      </c>
    </row>
    <row r="316" spans="2:16" ht="12.75">
      <c r="B316" s="75">
        <v>175</v>
      </c>
      <c r="D316" s="55" t="s">
        <v>389</v>
      </c>
      <c r="E316" s="55" t="s">
        <v>390</v>
      </c>
      <c r="F316" s="55" t="s">
        <v>925</v>
      </c>
      <c r="H316" s="75">
        <v>1</v>
      </c>
      <c r="L316" s="72" t="s">
        <v>926</v>
      </c>
      <c r="P316" s="72" t="s">
        <v>391</v>
      </c>
    </row>
    <row r="317" spans="2:16" ht="12.75">
      <c r="B317" s="75">
        <v>176</v>
      </c>
      <c r="D317" s="55" t="s">
        <v>392</v>
      </c>
      <c r="E317" s="55" t="s">
        <v>927</v>
      </c>
      <c r="F317" s="55" t="s">
        <v>928</v>
      </c>
      <c r="H317" s="75">
        <v>1</v>
      </c>
      <c r="L317" s="72" t="s">
        <v>929</v>
      </c>
      <c r="P317" s="72" t="s">
        <v>393</v>
      </c>
    </row>
    <row r="318" spans="2:16" ht="12.75">
      <c r="B318" s="75">
        <v>178</v>
      </c>
      <c r="D318" s="55" t="s">
        <v>396</v>
      </c>
      <c r="E318" s="55" t="s">
        <v>396</v>
      </c>
      <c r="F318" s="55" t="s">
        <v>932</v>
      </c>
      <c r="H318" s="75">
        <v>998</v>
      </c>
      <c r="L318" s="72" t="s">
        <v>933</v>
      </c>
      <c r="M318" s="75">
        <v>1</v>
      </c>
      <c r="P318" s="72" t="s">
        <v>397</v>
      </c>
    </row>
    <row r="319" spans="2:16" ht="12.75">
      <c r="B319" s="75">
        <v>179</v>
      </c>
      <c r="D319" s="55" t="s">
        <v>398</v>
      </c>
      <c r="E319" s="55" t="s">
        <v>398</v>
      </c>
      <c r="F319" s="55" t="s">
        <v>934</v>
      </c>
      <c r="H319" s="75">
        <v>1</v>
      </c>
      <c r="L319" s="72" t="s">
        <v>935</v>
      </c>
      <c r="P319" s="72" t="s">
        <v>399</v>
      </c>
    </row>
    <row r="320" spans="2:16" ht="12.75">
      <c r="B320" s="75">
        <v>180</v>
      </c>
      <c r="D320" s="55" t="s">
        <v>400</v>
      </c>
      <c r="E320" s="55" t="s">
        <v>936</v>
      </c>
      <c r="F320" s="55" t="s">
        <v>937</v>
      </c>
      <c r="G320" s="76"/>
      <c r="H320" s="75">
        <v>1</v>
      </c>
      <c r="L320" s="72" t="s">
        <v>938</v>
      </c>
      <c r="P320" s="72" t="s">
        <v>401</v>
      </c>
    </row>
    <row r="321" spans="2:16" ht="12.75">
      <c r="B321" s="75">
        <v>181</v>
      </c>
      <c r="D321" s="55" t="s">
        <v>402</v>
      </c>
      <c r="E321" s="55" t="s">
        <v>939</v>
      </c>
      <c r="F321" s="55" t="s">
        <v>940</v>
      </c>
      <c r="G321" s="76"/>
      <c r="I321" s="76"/>
      <c r="L321" s="72" t="s">
        <v>941</v>
      </c>
      <c r="P321" s="72" t="s">
        <v>403</v>
      </c>
    </row>
    <row r="322" spans="2:16" ht="12.75">
      <c r="B322" s="75">
        <v>183</v>
      </c>
      <c r="D322" s="55" t="s">
        <v>406</v>
      </c>
      <c r="E322" s="55" t="s">
        <v>945</v>
      </c>
      <c r="F322" s="55" t="s">
        <v>946</v>
      </c>
      <c r="G322" s="76"/>
      <c r="K322" s="76"/>
      <c r="L322" s="72" t="s">
        <v>947</v>
      </c>
      <c r="P322" s="72" t="s">
        <v>407</v>
      </c>
    </row>
    <row r="323" spans="2:16" ht="12.75">
      <c r="B323" s="75">
        <v>184</v>
      </c>
      <c r="D323" s="55" t="s">
        <v>408</v>
      </c>
      <c r="E323" s="55" t="s">
        <v>948</v>
      </c>
      <c r="F323" s="55" t="s">
        <v>949</v>
      </c>
      <c r="G323" s="76"/>
      <c r="I323" s="76"/>
      <c r="K323" s="76"/>
      <c r="L323" s="72" t="s">
        <v>950</v>
      </c>
      <c r="P323" s="72" t="s">
        <v>409</v>
      </c>
    </row>
    <row r="324" spans="2:16" ht="12.75">
      <c r="B324" s="75">
        <v>185</v>
      </c>
      <c r="D324" s="55" t="s">
        <v>410</v>
      </c>
      <c r="E324" s="55" t="s">
        <v>951</v>
      </c>
      <c r="F324" s="55" t="s">
        <v>952</v>
      </c>
      <c r="G324" s="76"/>
      <c r="I324" s="76"/>
      <c r="L324" s="72" t="s">
        <v>953</v>
      </c>
      <c r="P324" s="72" t="s">
        <v>411</v>
      </c>
    </row>
    <row r="325" spans="2:16" ht="12.75">
      <c r="B325" s="75">
        <v>188</v>
      </c>
      <c r="D325" s="55" t="s">
        <v>418</v>
      </c>
      <c r="E325" s="55" t="s">
        <v>958</v>
      </c>
      <c r="F325" s="55" t="s">
        <v>959</v>
      </c>
      <c r="G325" s="76"/>
      <c r="L325" s="72" t="s">
        <v>960</v>
      </c>
      <c r="P325" s="72" t="s">
        <v>420</v>
      </c>
    </row>
    <row r="326" spans="2:16" ht="12.75">
      <c r="B326" s="75">
        <v>189</v>
      </c>
      <c r="D326" s="55" t="s">
        <v>421</v>
      </c>
      <c r="E326" s="55" t="s">
        <v>961</v>
      </c>
      <c r="F326" s="55" t="s">
        <v>962</v>
      </c>
      <c r="G326" s="76"/>
      <c r="L326" s="72" t="s">
        <v>963</v>
      </c>
      <c r="P326" s="72" t="s">
        <v>422</v>
      </c>
    </row>
    <row r="327" spans="2:16" ht="12.75">
      <c r="B327" s="75">
        <v>191</v>
      </c>
      <c r="D327" s="55" t="s">
        <v>425</v>
      </c>
      <c r="E327" s="55" t="s">
        <v>425</v>
      </c>
      <c r="F327" s="55" t="s">
        <v>967</v>
      </c>
      <c r="G327" s="76"/>
      <c r="H327" s="75">
        <v>1</v>
      </c>
      <c r="L327" s="72" t="s">
        <v>968</v>
      </c>
      <c r="P327" s="72" t="s">
        <v>427</v>
      </c>
    </row>
    <row r="328" spans="2:16" ht="12.75">
      <c r="B328" s="75">
        <v>193</v>
      </c>
      <c r="D328" s="55" t="s">
        <v>431</v>
      </c>
      <c r="E328" s="55" t="s">
        <v>971</v>
      </c>
      <c r="F328" s="55" t="s">
        <v>972</v>
      </c>
      <c r="G328" s="76"/>
      <c r="K328" s="76"/>
      <c r="L328" s="72" t="s">
        <v>973</v>
      </c>
      <c r="P328" s="72" t="s">
        <v>432</v>
      </c>
    </row>
    <row r="329" spans="2:16" ht="12.75">
      <c r="B329" s="75">
        <v>194</v>
      </c>
      <c r="D329" s="55" t="s">
        <v>433</v>
      </c>
      <c r="E329" s="55" t="s">
        <v>974</v>
      </c>
      <c r="F329" s="55" t="s">
        <v>975</v>
      </c>
      <c r="G329" s="76"/>
      <c r="L329" s="72" t="s">
        <v>976</v>
      </c>
      <c r="P329" s="72" t="s">
        <v>434</v>
      </c>
    </row>
    <row r="330" spans="2:16" ht="12.75">
      <c r="B330" s="75">
        <v>195</v>
      </c>
      <c r="D330" s="55" t="s">
        <v>435</v>
      </c>
      <c r="E330" s="55" t="s">
        <v>977</v>
      </c>
      <c r="F330" s="55" t="s">
        <v>978</v>
      </c>
      <c r="G330" s="76"/>
      <c r="H330" s="75">
        <v>1</v>
      </c>
      <c r="L330" s="72" t="s">
        <v>979</v>
      </c>
      <c r="P330" s="72" t="s">
        <v>436</v>
      </c>
    </row>
    <row r="331" spans="2:16" ht="12.75">
      <c r="B331" s="75">
        <v>196</v>
      </c>
      <c r="D331" s="55" t="s">
        <v>437</v>
      </c>
      <c r="E331" s="55" t="s">
        <v>438</v>
      </c>
      <c r="F331" s="55" t="s">
        <v>980</v>
      </c>
      <c r="G331" s="76"/>
      <c r="H331" s="75">
        <v>999</v>
      </c>
      <c r="L331" s="72" t="s">
        <v>981</v>
      </c>
      <c r="P331" s="72" t="s">
        <v>439</v>
      </c>
    </row>
    <row r="332" spans="2:16" ht="12.75">
      <c r="B332" s="75">
        <v>197</v>
      </c>
      <c r="D332" s="55" t="s">
        <v>440</v>
      </c>
      <c r="E332" s="55" t="s">
        <v>440</v>
      </c>
      <c r="F332" s="55" t="s">
        <v>982</v>
      </c>
      <c r="G332" s="76"/>
      <c r="L332" s="72" t="s">
        <v>983</v>
      </c>
      <c r="P332" s="72" t="s">
        <v>441</v>
      </c>
    </row>
    <row r="333" spans="2:16" ht="12.75">
      <c r="B333" s="75">
        <v>198</v>
      </c>
      <c r="D333" s="55" t="s">
        <v>442</v>
      </c>
      <c r="E333" s="55" t="s">
        <v>984</v>
      </c>
      <c r="F333" s="55" t="s">
        <v>985</v>
      </c>
      <c r="G333" s="76"/>
      <c r="I333" s="76"/>
      <c r="K333" s="76"/>
      <c r="L333" s="72" t="s">
        <v>986</v>
      </c>
      <c r="P333" s="72" t="s">
        <v>443</v>
      </c>
    </row>
    <row r="334" spans="2:16" ht="12.75">
      <c r="B334" s="75">
        <v>200</v>
      </c>
      <c r="D334" s="55" t="s">
        <v>447</v>
      </c>
      <c r="E334" s="55" t="s">
        <v>990</v>
      </c>
      <c r="F334" s="55" t="s">
        <v>991</v>
      </c>
      <c r="G334" s="76"/>
      <c r="I334" s="76"/>
      <c r="K334" s="76"/>
      <c r="L334" s="72" t="s">
        <v>992</v>
      </c>
      <c r="P334" s="72" t="s">
        <v>448</v>
      </c>
    </row>
    <row r="335" spans="2:16" ht="12.75">
      <c r="E335" s="76"/>
      <c r="F335" s="76"/>
      <c r="G335" s="76"/>
    </row>
    <row r="336" spans="2:16" ht="12.75">
      <c r="E336" s="76"/>
      <c r="F336" s="76"/>
      <c r="G336" s="76"/>
    </row>
    <row r="337" spans="5:11" ht="12.75">
      <c r="E337" s="76"/>
      <c r="F337" s="76"/>
      <c r="G337" s="76"/>
      <c r="I337" s="76"/>
      <c r="K337" s="76"/>
    </row>
    <row r="338" spans="5:11" ht="12.75">
      <c r="E338" s="76"/>
      <c r="F338" s="76"/>
      <c r="G338" s="76"/>
      <c r="I338" s="76"/>
      <c r="K338" s="76"/>
    </row>
    <row r="339" spans="5:11" ht="12.75">
      <c r="E339" s="76"/>
      <c r="F339" s="76"/>
      <c r="G339" s="76"/>
    </row>
    <row r="340" spans="5:11" ht="12.75">
      <c r="E340" s="76"/>
      <c r="F340" s="76"/>
      <c r="G340" s="76"/>
    </row>
    <row r="341" spans="5:11" ht="12.75">
      <c r="E341" s="76"/>
      <c r="F341" s="76"/>
      <c r="G341" s="76"/>
      <c r="I341" s="76"/>
      <c r="K341" s="76"/>
    </row>
    <row r="342" spans="5:11" ht="12.75">
      <c r="E342" s="76"/>
      <c r="F342" s="76"/>
      <c r="G342" s="76"/>
    </row>
    <row r="343" spans="5:11" ht="12.75">
      <c r="E343" s="76"/>
      <c r="F343" s="76"/>
      <c r="G343" s="76"/>
    </row>
    <row r="344" spans="5:11" ht="12.75">
      <c r="E344" s="76"/>
      <c r="F344" s="76"/>
      <c r="G344" s="76"/>
    </row>
    <row r="345" spans="5:11" ht="12.75">
      <c r="E345" s="76"/>
      <c r="F345" s="76"/>
      <c r="G345" s="76"/>
      <c r="I345" s="76"/>
      <c r="K345" s="76"/>
    </row>
    <row r="346" spans="5:11" ht="12.75">
      <c r="E346" s="76"/>
      <c r="F346" s="76"/>
      <c r="G346" s="76"/>
    </row>
    <row r="347" spans="5:11" ht="12.75">
      <c r="E347" s="76"/>
      <c r="F347" s="76"/>
      <c r="G347" s="76"/>
    </row>
    <row r="348" spans="5:11" ht="12.75">
      <c r="E348" s="76"/>
      <c r="F348" s="76"/>
      <c r="G348" s="76"/>
    </row>
    <row r="349" spans="5:11" ht="12.75">
      <c r="E349" s="76"/>
      <c r="F349" s="76"/>
      <c r="G349" s="76"/>
    </row>
    <row r="350" spans="5:11" ht="12.75">
      <c r="E350" s="76"/>
      <c r="F350" s="76"/>
      <c r="G350" s="76"/>
    </row>
    <row r="351" spans="5:11" ht="12.75">
      <c r="E351" s="76"/>
      <c r="F351" s="76"/>
      <c r="G351" s="76"/>
    </row>
    <row r="352" spans="5:11" ht="12.75">
      <c r="E352" s="76"/>
      <c r="F352" s="76"/>
      <c r="G352" s="76"/>
    </row>
    <row r="353" spans="5:11" ht="12.75">
      <c r="E353" s="76"/>
      <c r="F353" s="76"/>
      <c r="G353" s="76"/>
      <c r="K353" s="76"/>
    </row>
    <row r="354" spans="5:11" ht="12.75">
      <c r="E354" s="76"/>
      <c r="F354" s="76"/>
      <c r="G354" s="76"/>
    </row>
    <row r="355" spans="5:11" ht="12.75">
      <c r="E355" s="76"/>
      <c r="F355" s="76"/>
      <c r="G355" s="76"/>
      <c r="I355" s="76"/>
    </row>
    <row r="356" spans="5:11" ht="12.75">
      <c r="E356" s="76"/>
      <c r="F356" s="76"/>
      <c r="G356" s="76"/>
      <c r="I356" s="76"/>
      <c r="K356" s="76"/>
    </row>
    <row r="357" spans="5:11" ht="12.75">
      <c r="E357" s="76"/>
      <c r="F357" s="76"/>
      <c r="G357" s="76"/>
      <c r="I357" s="76"/>
      <c r="K357" s="76"/>
    </row>
    <row r="358" spans="5:11" ht="12.75">
      <c r="E358" s="76"/>
      <c r="F358" s="76"/>
      <c r="G358" s="76"/>
    </row>
    <row r="359" spans="5:11" ht="12.75">
      <c r="E359" s="76"/>
      <c r="F359" s="76"/>
      <c r="G359" s="76"/>
      <c r="I359" s="76"/>
      <c r="K359" s="76"/>
    </row>
    <row r="360" spans="5:11" ht="12.75">
      <c r="E360" s="76"/>
      <c r="F360" s="76"/>
      <c r="G360" s="76"/>
    </row>
    <row r="361" spans="5:11" ht="12.75">
      <c r="E361" s="76"/>
      <c r="F361" s="76"/>
      <c r="G361" s="76"/>
    </row>
    <row r="362" spans="5:11" ht="12.75">
      <c r="E362" s="76"/>
      <c r="F362" s="76"/>
      <c r="G362" s="76"/>
      <c r="I362" s="76"/>
      <c r="K362" s="76"/>
    </row>
    <row r="363" spans="5:11" ht="12.75">
      <c r="E363" s="76"/>
      <c r="F363" s="76"/>
      <c r="G363" s="76"/>
      <c r="I363" s="76"/>
      <c r="K363" s="76"/>
    </row>
    <row r="364" spans="5:11" ht="12.75">
      <c r="E364" s="76"/>
      <c r="F364" s="76"/>
      <c r="G364" s="76"/>
    </row>
    <row r="365" spans="5:11" ht="12.75">
      <c r="E365" s="76"/>
      <c r="F365" s="76"/>
      <c r="G365" s="76"/>
      <c r="I365" s="76"/>
    </row>
    <row r="366" spans="5:11" ht="12.75">
      <c r="E366" s="76"/>
      <c r="F366" s="76"/>
      <c r="G366" s="76"/>
      <c r="I366" s="76"/>
      <c r="K366" s="76"/>
    </row>
    <row r="367" spans="5:11" ht="12.75">
      <c r="E367" s="76"/>
      <c r="F367" s="76"/>
      <c r="G367" s="76"/>
    </row>
    <row r="368" spans="5:11" ht="12.75">
      <c r="E368" s="76"/>
      <c r="F368" s="76"/>
      <c r="G368" s="76"/>
      <c r="K368" s="76"/>
    </row>
    <row r="369" spans="5:11" ht="12.75">
      <c r="E369" s="76"/>
      <c r="F369" s="76"/>
      <c r="G369" s="76"/>
      <c r="K369" s="76"/>
    </row>
    <row r="370" spans="5:11" ht="12.75">
      <c r="E370" s="76"/>
      <c r="F370" s="76"/>
      <c r="G370" s="76"/>
      <c r="K370" s="76"/>
    </row>
    <row r="371" spans="5:11" ht="12.75">
      <c r="E371" s="76"/>
      <c r="F371" s="76"/>
      <c r="G371" s="76"/>
      <c r="I371" s="76"/>
    </row>
    <row r="372" spans="5:11" ht="12.75">
      <c r="E372" s="76"/>
      <c r="F372" s="76"/>
      <c r="G372" s="76"/>
      <c r="I372" s="76"/>
      <c r="K372" s="76"/>
    </row>
    <row r="373" spans="5:11" ht="12.75">
      <c r="E373" s="76"/>
      <c r="F373" s="76"/>
      <c r="G373" s="76"/>
    </row>
    <row r="374" spans="5:11" ht="12.75">
      <c r="E374" s="76"/>
      <c r="F374" s="76"/>
      <c r="G374" s="76"/>
      <c r="I374" s="76"/>
      <c r="K374" s="76"/>
    </row>
    <row r="375" spans="5:11" ht="12.75">
      <c r="E375" s="76"/>
      <c r="F375" s="76"/>
      <c r="G375" s="76"/>
      <c r="I375" s="76"/>
      <c r="K375" s="76"/>
    </row>
    <row r="376" spans="5:11" ht="12.75">
      <c r="E376" s="76"/>
      <c r="F376" s="76"/>
      <c r="G376" s="76"/>
      <c r="I376" s="76"/>
      <c r="K376" s="76"/>
    </row>
    <row r="377" spans="5:11" ht="12.75">
      <c r="E377" s="76"/>
      <c r="F377" s="76"/>
      <c r="G377" s="76"/>
    </row>
    <row r="378" spans="5:11" ht="12.75">
      <c r="E378" s="76"/>
      <c r="F378" s="76"/>
      <c r="G378" s="76"/>
      <c r="I378" s="76"/>
      <c r="K378" s="76"/>
    </row>
    <row r="379" spans="5:11" ht="12.75">
      <c r="E379" s="76"/>
      <c r="F379" s="76"/>
      <c r="G379" s="76"/>
      <c r="K379" s="76"/>
    </row>
    <row r="380" spans="5:11" ht="12.75">
      <c r="E380" s="76"/>
      <c r="F380" s="76"/>
      <c r="G380" s="76"/>
      <c r="I380" s="76"/>
      <c r="K380" s="76"/>
    </row>
    <row r="381" spans="5:11" ht="12.75">
      <c r="E381" s="76"/>
      <c r="F381" s="76"/>
      <c r="G381" s="76"/>
    </row>
    <row r="382" spans="5:11" ht="12.75">
      <c r="E382" s="76"/>
      <c r="F382" s="76"/>
      <c r="G382" s="76"/>
      <c r="K382" s="76"/>
    </row>
    <row r="383" spans="5:11" ht="12.75">
      <c r="E383" s="76"/>
      <c r="F383" s="76"/>
      <c r="G383" s="76"/>
      <c r="K383" s="76"/>
    </row>
    <row r="384" spans="5:11" ht="12.75">
      <c r="E384" s="76"/>
      <c r="F384" s="76"/>
      <c r="G384" s="76"/>
    </row>
    <row r="385" spans="5:13" ht="12.75">
      <c r="E385" s="76"/>
      <c r="F385" s="76"/>
      <c r="G385" s="76"/>
    </row>
    <row r="386" spans="5:13" ht="12.75">
      <c r="E386" s="76"/>
      <c r="F386" s="76"/>
      <c r="G386" s="76"/>
      <c r="I386" s="76"/>
      <c r="K386" s="76"/>
    </row>
    <row r="387" spans="5:13" ht="12.75">
      <c r="E387" s="76"/>
      <c r="F387" s="76"/>
      <c r="G387" s="76"/>
      <c r="K387" s="76"/>
    </row>
    <row r="388" spans="5:13" ht="12.75">
      <c r="E388" s="76"/>
      <c r="F388" s="76"/>
      <c r="G388" s="76"/>
      <c r="H388" s="76"/>
      <c r="M388" s="76"/>
    </row>
    <row r="389" spans="5:13" ht="12.75">
      <c r="E389" s="76"/>
      <c r="F389" s="76"/>
      <c r="G389" s="76"/>
      <c r="I389" s="76"/>
      <c r="K389" s="76"/>
    </row>
    <row r="390" spans="5:13" ht="12.75">
      <c r="E390" s="76"/>
      <c r="F390" s="76"/>
      <c r="G390" s="76"/>
    </row>
    <row r="391" spans="5:13" ht="12.75">
      <c r="E391" s="76"/>
      <c r="F391" s="76"/>
      <c r="G391" s="76"/>
      <c r="K391" s="76"/>
    </row>
    <row r="392" spans="5:13" ht="12.75">
      <c r="E392" s="76"/>
      <c r="F392" s="76"/>
      <c r="G392" s="76"/>
    </row>
    <row r="393" spans="5:13" ht="12.75">
      <c r="E393" s="76"/>
      <c r="F393" s="76"/>
      <c r="G393" s="76"/>
    </row>
    <row r="394" spans="5:13" ht="12.75">
      <c r="E394" s="76"/>
      <c r="F394" s="76"/>
      <c r="G394" s="76"/>
    </row>
    <row r="395" spans="5:13" ht="12.75">
      <c r="E395" s="76"/>
      <c r="F395" s="76"/>
      <c r="G395" s="76"/>
      <c r="I395" s="76"/>
    </row>
    <row r="396" spans="5:13" ht="12.75">
      <c r="E396" s="76"/>
      <c r="F396" s="76"/>
      <c r="G396" s="76"/>
    </row>
    <row r="397" spans="5:13" ht="12.75">
      <c r="E397" s="76"/>
      <c r="F397" s="76"/>
      <c r="G397" s="76"/>
    </row>
    <row r="398" spans="5:13" ht="12.75">
      <c r="E398" s="76"/>
      <c r="F398" s="76"/>
      <c r="G398" s="76"/>
      <c r="I398" s="76"/>
    </row>
    <row r="399" spans="5:13" ht="12.75">
      <c r="E399" s="76"/>
      <c r="F399" s="76"/>
      <c r="G399" s="76"/>
    </row>
    <row r="400" spans="5:13" ht="12.75">
      <c r="E400" s="76"/>
      <c r="F400" s="76"/>
      <c r="G400" s="76"/>
    </row>
    <row r="401" spans="5:9" ht="12.75">
      <c r="E401" s="76"/>
      <c r="F401" s="76"/>
      <c r="G401" s="76"/>
    </row>
    <row r="402" spans="5:9" ht="12.75">
      <c r="E402" s="76"/>
      <c r="F402" s="76"/>
      <c r="G402" s="76"/>
      <c r="I402" s="76"/>
    </row>
  </sheetData>
  <autoFilter ref="A1:P402" xr:uid="{00000000-0009-0000-0000-00000E000000}">
    <filterColumn colId="2">
      <filters>
        <filter val="Y"/>
      </filters>
    </filterColumn>
  </autoFilter>
  <phoneticPr fontId="32" type="noConversion"/>
  <hyperlinks>
    <hyperlink ref="L2" r:id="rId1" xr:uid="{00000000-0004-0000-0E00-000000000000}"/>
    <hyperlink ref="P2" r:id="rId2" xr:uid="{00000000-0004-0000-0E00-000001000000}"/>
    <hyperlink ref="L3" r:id="rId3" xr:uid="{00000000-0004-0000-0E00-000002000000}"/>
    <hyperlink ref="L4" r:id="rId4" xr:uid="{00000000-0004-0000-0E00-000003000000}"/>
    <hyperlink ref="L5" r:id="rId5" xr:uid="{00000000-0004-0000-0E00-000004000000}"/>
    <hyperlink ref="P5" r:id="rId6" xr:uid="{00000000-0004-0000-0E00-000005000000}"/>
    <hyperlink ref="L6" r:id="rId7" xr:uid="{00000000-0004-0000-0E00-000006000000}"/>
    <hyperlink ref="L7" r:id="rId8" xr:uid="{00000000-0004-0000-0E00-000007000000}"/>
    <hyperlink ref="P7" r:id="rId9" xr:uid="{00000000-0004-0000-0E00-000008000000}"/>
    <hyperlink ref="L8" r:id="rId10" xr:uid="{00000000-0004-0000-0E00-000009000000}"/>
    <hyperlink ref="P8" r:id="rId11" xr:uid="{00000000-0004-0000-0E00-00000A000000}"/>
    <hyperlink ref="L9" r:id="rId12" xr:uid="{00000000-0004-0000-0E00-00000B000000}"/>
    <hyperlink ref="L10" r:id="rId13" xr:uid="{00000000-0004-0000-0E00-00000C000000}"/>
    <hyperlink ref="P10" r:id="rId14" xr:uid="{00000000-0004-0000-0E00-00000D000000}"/>
    <hyperlink ref="L11" r:id="rId15" xr:uid="{00000000-0004-0000-0E00-00000E000000}"/>
    <hyperlink ref="L12" r:id="rId16" xr:uid="{00000000-0004-0000-0E00-00000F000000}"/>
    <hyperlink ref="P12" r:id="rId17" xr:uid="{00000000-0004-0000-0E00-000010000000}"/>
    <hyperlink ref="L13" r:id="rId18" xr:uid="{00000000-0004-0000-0E00-000011000000}"/>
    <hyperlink ref="P13" r:id="rId19" xr:uid="{00000000-0004-0000-0E00-000012000000}"/>
    <hyperlink ref="L14" r:id="rId20" xr:uid="{00000000-0004-0000-0E00-000013000000}"/>
    <hyperlink ref="P14" r:id="rId21" xr:uid="{00000000-0004-0000-0E00-000014000000}"/>
    <hyperlink ref="L15" r:id="rId22" xr:uid="{00000000-0004-0000-0E00-000015000000}"/>
    <hyperlink ref="P15" r:id="rId23" xr:uid="{00000000-0004-0000-0E00-000016000000}"/>
    <hyperlink ref="L16" r:id="rId24" xr:uid="{00000000-0004-0000-0E00-000017000000}"/>
    <hyperlink ref="P16" r:id="rId25" xr:uid="{00000000-0004-0000-0E00-000018000000}"/>
    <hyperlink ref="L17" r:id="rId26" xr:uid="{00000000-0004-0000-0E00-000019000000}"/>
    <hyperlink ref="P17" r:id="rId27" xr:uid="{00000000-0004-0000-0E00-00001A000000}"/>
    <hyperlink ref="L18" r:id="rId28" xr:uid="{00000000-0004-0000-0E00-00001B000000}"/>
    <hyperlink ref="L19" r:id="rId29" xr:uid="{00000000-0004-0000-0E00-00001C000000}"/>
    <hyperlink ref="L20" r:id="rId30" xr:uid="{00000000-0004-0000-0E00-00001D000000}"/>
    <hyperlink ref="L21" r:id="rId31" xr:uid="{00000000-0004-0000-0E00-00001E000000}"/>
    <hyperlink ref="L22" r:id="rId32" xr:uid="{00000000-0004-0000-0E00-00001F000000}"/>
    <hyperlink ref="P22" r:id="rId33" xr:uid="{00000000-0004-0000-0E00-000020000000}"/>
    <hyperlink ref="L23" r:id="rId34" xr:uid="{00000000-0004-0000-0E00-000021000000}"/>
    <hyperlink ref="P23" r:id="rId35" xr:uid="{00000000-0004-0000-0E00-000022000000}"/>
    <hyperlink ref="L24" r:id="rId36" xr:uid="{00000000-0004-0000-0E00-000023000000}"/>
    <hyperlink ref="P24" r:id="rId37" xr:uid="{00000000-0004-0000-0E00-000024000000}"/>
    <hyperlink ref="L25" r:id="rId38" xr:uid="{00000000-0004-0000-0E00-000025000000}"/>
    <hyperlink ref="P25" r:id="rId39" xr:uid="{00000000-0004-0000-0E00-000026000000}"/>
    <hyperlink ref="L26" r:id="rId40" xr:uid="{00000000-0004-0000-0E00-000027000000}"/>
    <hyperlink ref="P26" r:id="rId41" xr:uid="{00000000-0004-0000-0E00-000028000000}"/>
    <hyperlink ref="L27" r:id="rId42" xr:uid="{00000000-0004-0000-0E00-000029000000}"/>
    <hyperlink ref="L28" r:id="rId43" xr:uid="{00000000-0004-0000-0E00-00002A000000}"/>
    <hyperlink ref="P28" r:id="rId44" xr:uid="{00000000-0004-0000-0E00-00002B000000}"/>
    <hyperlink ref="L29" r:id="rId45" xr:uid="{00000000-0004-0000-0E00-00002C000000}"/>
    <hyperlink ref="P29" r:id="rId46" xr:uid="{00000000-0004-0000-0E00-00002D000000}"/>
    <hyperlink ref="L30" r:id="rId47" xr:uid="{00000000-0004-0000-0E00-00002E000000}"/>
    <hyperlink ref="P30" r:id="rId48" xr:uid="{00000000-0004-0000-0E00-00002F000000}"/>
    <hyperlink ref="L31" r:id="rId49" xr:uid="{00000000-0004-0000-0E00-000030000000}"/>
    <hyperlink ref="P31" r:id="rId50" xr:uid="{00000000-0004-0000-0E00-000031000000}"/>
    <hyperlink ref="L32" r:id="rId51" xr:uid="{00000000-0004-0000-0E00-000032000000}"/>
    <hyperlink ref="P32" r:id="rId52" xr:uid="{00000000-0004-0000-0E00-000033000000}"/>
    <hyperlink ref="L33" r:id="rId53" xr:uid="{00000000-0004-0000-0E00-000034000000}"/>
    <hyperlink ref="P33" r:id="rId54" xr:uid="{00000000-0004-0000-0E00-000035000000}"/>
    <hyperlink ref="L34" r:id="rId55" xr:uid="{00000000-0004-0000-0E00-000036000000}"/>
    <hyperlink ref="P34" r:id="rId56" xr:uid="{00000000-0004-0000-0E00-000037000000}"/>
    <hyperlink ref="L35" r:id="rId57" xr:uid="{00000000-0004-0000-0E00-000038000000}"/>
    <hyperlink ref="L36" r:id="rId58" xr:uid="{00000000-0004-0000-0E00-000039000000}"/>
    <hyperlink ref="L37" r:id="rId59" xr:uid="{00000000-0004-0000-0E00-00003A000000}"/>
    <hyperlink ref="L38" r:id="rId60" xr:uid="{00000000-0004-0000-0E00-00003B000000}"/>
    <hyperlink ref="P38" r:id="rId61" xr:uid="{00000000-0004-0000-0E00-00003C000000}"/>
    <hyperlink ref="L39" r:id="rId62" xr:uid="{00000000-0004-0000-0E00-00003D000000}"/>
    <hyperlink ref="P39" r:id="rId63" xr:uid="{00000000-0004-0000-0E00-00003E000000}"/>
    <hyperlink ref="L40" r:id="rId64" xr:uid="{00000000-0004-0000-0E00-00003F000000}"/>
    <hyperlink ref="L41" r:id="rId65" xr:uid="{00000000-0004-0000-0E00-000040000000}"/>
    <hyperlink ref="P41" r:id="rId66" xr:uid="{00000000-0004-0000-0E00-000041000000}"/>
    <hyperlink ref="L42" r:id="rId67" xr:uid="{00000000-0004-0000-0E00-000042000000}"/>
    <hyperlink ref="P42" r:id="rId68" xr:uid="{00000000-0004-0000-0E00-000043000000}"/>
    <hyperlink ref="L43" r:id="rId69" xr:uid="{00000000-0004-0000-0E00-000044000000}"/>
    <hyperlink ref="L44" r:id="rId70" xr:uid="{00000000-0004-0000-0E00-000045000000}"/>
    <hyperlink ref="P44" r:id="rId71" xr:uid="{00000000-0004-0000-0E00-000046000000}"/>
    <hyperlink ref="L45" r:id="rId72" xr:uid="{00000000-0004-0000-0E00-000047000000}"/>
    <hyperlink ref="P45" r:id="rId73" xr:uid="{00000000-0004-0000-0E00-000048000000}"/>
    <hyperlink ref="L46" r:id="rId74" xr:uid="{00000000-0004-0000-0E00-000049000000}"/>
    <hyperlink ref="P46" r:id="rId75" xr:uid="{00000000-0004-0000-0E00-00004A000000}"/>
    <hyperlink ref="L47" r:id="rId76" xr:uid="{00000000-0004-0000-0E00-00004B000000}"/>
    <hyperlink ref="L48" r:id="rId77" xr:uid="{00000000-0004-0000-0E00-00004C000000}"/>
    <hyperlink ref="L49" r:id="rId78" xr:uid="{00000000-0004-0000-0E00-00004D000000}"/>
    <hyperlink ref="P49" r:id="rId79" xr:uid="{00000000-0004-0000-0E00-00004E000000}"/>
    <hyperlink ref="L50" r:id="rId80" xr:uid="{00000000-0004-0000-0E00-00004F000000}"/>
    <hyperlink ref="P50" r:id="rId81" xr:uid="{00000000-0004-0000-0E00-000050000000}"/>
    <hyperlink ref="L51" r:id="rId82" xr:uid="{00000000-0004-0000-0E00-000051000000}"/>
    <hyperlink ref="P51" r:id="rId83" xr:uid="{00000000-0004-0000-0E00-000052000000}"/>
    <hyperlink ref="L52" r:id="rId84" xr:uid="{00000000-0004-0000-0E00-000053000000}"/>
    <hyperlink ref="P52" r:id="rId85" xr:uid="{00000000-0004-0000-0E00-000054000000}"/>
    <hyperlink ref="L53" r:id="rId86" xr:uid="{00000000-0004-0000-0E00-000055000000}"/>
    <hyperlink ref="L54" r:id="rId87" xr:uid="{00000000-0004-0000-0E00-000056000000}"/>
    <hyperlink ref="P54" r:id="rId88" xr:uid="{00000000-0004-0000-0E00-000057000000}"/>
    <hyperlink ref="L55" r:id="rId89" xr:uid="{00000000-0004-0000-0E00-000058000000}"/>
    <hyperlink ref="P55" r:id="rId90" xr:uid="{00000000-0004-0000-0E00-000059000000}"/>
    <hyperlink ref="L56" r:id="rId91" xr:uid="{00000000-0004-0000-0E00-00005A000000}"/>
    <hyperlink ref="P56" r:id="rId92" xr:uid="{00000000-0004-0000-0E00-00005B000000}"/>
    <hyperlink ref="L57" r:id="rId93" xr:uid="{00000000-0004-0000-0E00-00005C000000}"/>
    <hyperlink ref="P57" r:id="rId94" xr:uid="{00000000-0004-0000-0E00-00005D000000}"/>
    <hyperlink ref="L58" r:id="rId95" xr:uid="{00000000-0004-0000-0E00-00005E000000}"/>
    <hyperlink ref="L59" r:id="rId96" xr:uid="{00000000-0004-0000-0E00-00005F000000}"/>
    <hyperlink ref="L60" r:id="rId97" xr:uid="{00000000-0004-0000-0E00-000060000000}"/>
    <hyperlink ref="L61" r:id="rId98" xr:uid="{00000000-0004-0000-0E00-000061000000}"/>
    <hyperlink ref="P61" r:id="rId99" xr:uid="{00000000-0004-0000-0E00-000062000000}"/>
    <hyperlink ref="L62" r:id="rId100" xr:uid="{00000000-0004-0000-0E00-000063000000}"/>
    <hyperlink ref="L63" r:id="rId101" xr:uid="{00000000-0004-0000-0E00-000064000000}"/>
    <hyperlink ref="L64" r:id="rId102" xr:uid="{00000000-0004-0000-0E00-000065000000}"/>
    <hyperlink ref="L65" r:id="rId103" xr:uid="{00000000-0004-0000-0E00-000066000000}"/>
    <hyperlink ref="L66" r:id="rId104" xr:uid="{00000000-0004-0000-0E00-000067000000}"/>
    <hyperlink ref="L67" r:id="rId105" xr:uid="{00000000-0004-0000-0E00-000068000000}"/>
    <hyperlink ref="L68" r:id="rId106" xr:uid="{00000000-0004-0000-0E00-000069000000}"/>
    <hyperlink ref="L69" r:id="rId107" xr:uid="{00000000-0004-0000-0E00-00006A000000}"/>
    <hyperlink ref="L70" r:id="rId108" xr:uid="{00000000-0004-0000-0E00-00006B000000}"/>
    <hyperlink ref="L71" r:id="rId109" xr:uid="{00000000-0004-0000-0E00-00006C000000}"/>
    <hyperlink ref="L72" r:id="rId110" xr:uid="{00000000-0004-0000-0E00-00006D000000}"/>
    <hyperlink ref="P72" r:id="rId111" xr:uid="{00000000-0004-0000-0E00-00006E000000}"/>
    <hyperlink ref="L73" r:id="rId112" xr:uid="{00000000-0004-0000-0E00-00006F000000}"/>
    <hyperlink ref="P73" r:id="rId113" xr:uid="{00000000-0004-0000-0E00-000070000000}"/>
    <hyperlink ref="L74" r:id="rId114" xr:uid="{00000000-0004-0000-0E00-000071000000}"/>
    <hyperlink ref="P74" r:id="rId115" xr:uid="{00000000-0004-0000-0E00-000072000000}"/>
    <hyperlink ref="L75" r:id="rId116" xr:uid="{00000000-0004-0000-0E00-000073000000}"/>
    <hyperlink ref="L76" r:id="rId117" xr:uid="{00000000-0004-0000-0E00-000074000000}"/>
    <hyperlink ref="P76" r:id="rId118" xr:uid="{00000000-0004-0000-0E00-000075000000}"/>
    <hyperlink ref="L77" r:id="rId119" xr:uid="{00000000-0004-0000-0E00-000076000000}"/>
    <hyperlink ref="L78" r:id="rId120" xr:uid="{00000000-0004-0000-0E00-000077000000}"/>
    <hyperlink ref="L79" r:id="rId121" xr:uid="{00000000-0004-0000-0E00-000078000000}"/>
    <hyperlink ref="L80" r:id="rId122" xr:uid="{00000000-0004-0000-0E00-000079000000}"/>
    <hyperlink ref="F81" r:id="rId123" xr:uid="{00000000-0004-0000-0E00-00007A000000}"/>
    <hyperlink ref="L81" r:id="rId124" xr:uid="{00000000-0004-0000-0E00-00007B000000}"/>
    <hyperlink ref="L82" r:id="rId125" xr:uid="{00000000-0004-0000-0E00-00007C000000}"/>
    <hyperlink ref="L83" r:id="rId126" xr:uid="{00000000-0004-0000-0E00-00007D000000}"/>
    <hyperlink ref="P83" r:id="rId127" xr:uid="{00000000-0004-0000-0E00-00007E000000}"/>
    <hyperlink ref="L84" r:id="rId128" xr:uid="{00000000-0004-0000-0E00-00007F000000}"/>
    <hyperlink ref="L85" r:id="rId129" xr:uid="{00000000-0004-0000-0E00-000080000000}"/>
    <hyperlink ref="L86" r:id="rId130" xr:uid="{00000000-0004-0000-0E00-000081000000}"/>
    <hyperlink ref="L87" r:id="rId131" xr:uid="{00000000-0004-0000-0E00-000082000000}"/>
    <hyperlink ref="P87" r:id="rId132" xr:uid="{00000000-0004-0000-0E00-000083000000}"/>
    <hyperlink ref="L88" r:id="rId133" xr:uid="{00000000-0004-0000-0E00-000084000000}"/>
    <hyperlink ref="L89" r:id="rId134" xr:uid="{00000000-0004-0000-0E00-000085000000}"/>
    <hyperlink ref="L90" r:id="rId135" xr:uid="{00000000-0004-0000-0E00-000086000000}"/>
    <hyperlink ref="L91" r:id="rId136" xr:uid="{00000000-0004-0000-0E00-000087000000}"/>
    <hyperlink ref="L92" r:id="rId137" xr:uid="{00000000-0004-0000-0E00-000088000000}"/>
    <hyperlink ref="L93" r:id="rId138" xr:uid="{00000000-0004-0000-0E00-000089000000}"/>
    <hyperlink ref="P93" r:id="rId139" xr:uid="{00000000-0004-0000-0E00-00008A000000}"/>
    <hyperlink ref="L94" r:id="rId140" xr:uid="{00000000-0004-0000-0E00-00008B000000}"/>
    <hyperlink ref="L95" r:id="rId141" xr:uid="{00000000-0004-0000-0E00-00008C000000}"/>
    <hyperlink ref="L96" r:id="rId142" xr:uid="{00000000-0004-0000-0E00-00008D000000}"/>
    <hyperlink ref="L97" r:id="rId143" xr:uid="{00000000-0004-0000-0E00-00008E000000}"/>
    <hyperlink ref="P97" r:id="rId144" xr:uid="{00000000-0004-0000-0E00-00008F000000}"/>
    <hyperlink ref="L98" r:id="rId145" xr:uid="{00000000-0004-0000-0E00-000090000000}"/>
    <hyperlink ref="L99" r:id="rId146" xr:uid="{00000000-0004-0000-0E00-000091000000}"/>
    <hyperlink ref="L100" r:id="rId147" xr:uid="{00000000-0004-0000-0E00-000092000000}"/>
    <hyperlink ref="L101" r:id="rId148" xr:uid="{00000000-0004-0000-0E00-000093000000}"/>
    <hyperlink ref="L102" r:id="rId149" xr:uid="{00000000-0004-0000-0E00-000094000000}"/>
    <hyperlink ref="P102" r:id="rId150" xr:uid="{00000000-0004-0000-0E00-000095000000}"/>
    <hyperlink ref="L103" r:id="rId151" xr:uid="{00000000-0004-0000-0E00-000096000000}"/>
    <hyperlink ref="L104" r:id="rId152" xr:uid="{00000000-0004-0000-0E00-000097000000}"/>
    <hyperlink ref="L105" r:id="rId153" xr:uid="{00000000-0004-0000-0E00-000098000000}"/>
    <hyperlink ref="P105" r:id="rId154" xr:uid="{00000000-0004-0000-0E00-000099000000}"/>
    <hyperlink ref="L106" r:id="rId155" xr:uid="{00000000-0004-0000-0E00-00009A000000}"/>
    <hyperlink ref="L107" r:id="rId156" xr:uid="{00000000-0004-0000-0E00-00009B000000}"/>
    <hyperlink ref="P107" r:id="rId157" xr:uid="{00000000-0004-0000-0E00-00009C000000}"/>
    <hyperlink ref="L108" r:id="rId158" xr:uid="{00000000-0004-0000-0E00-00009D000000}"/>
    <hyperlink ref="L109" r:id="rId159" xr:uid="{00000000-0004-0000-0E00-00009E000000}"/>
    <hyperlink ref="P109" r:id="rId160" xr:uid="{00000000-0004-0000-0E00-00009F000000}"/>
    <hyperlink ref="L110" r:id="rId161" xr:uid="{00000000-0004-0000-0E00-0000A0000000}"/>
    <hyperlink ref="L111" r:id="rId162" xr:uid="{00000000-0004-0000-0E00-0000A1000000}"/>
    <hyperlink ref="P111" r:id="rId163" xr:uid="{00000000-0004-0000-0E00-0000A2000000}"/>
    <hyperlink ref="L112" r:id="rId164" xr:uid="{00000000-0004-0000-0E00-0000A3000000}"/>
    <hyperlink ref="L113" r:id="rId165" xr:uid="{00000000-0004-0000-0E00-0000A4000000}"/>
    <hyperlink ref="L114" r:id="rId166" xr:uid="{00000000-0004-0000-0E00-0000A5000000}"/>
    <hyperlink ref="P114" r:id="rId167" xr:uid="{00000000-0004-0000-0E00-0000A6000000}"/>
    <hyperlink ref="L115" r:id="rId168" xr:uid="{00000000-0004-0000-0E00-0000A7000000}"/>
    <hyperlink ref="L116" r:id="rId169" xr:uid="{00000000-0004-0000-0E00-0000A8000000}"/>
    <hyperlink ref="L117" r:id="rId170" xr:uid="{00000000-0004-0000-0E00-0000A9000000}"/>
    <hyperlink ref="P117" r:id="rId171" xr:uid="{00000000-0004-0000-0E00-0000AA000000}"/>
    <hyperlink ref="L118" r:id="rId172" xr:uid="{00000000-0004-0000-0E00-0000AB000000}"/>
    <hyperlink ref="L119" r:id="rId173" xr:uid="{00000000-0004-0000-0E00-0000AC000000}"/>
    <hyperlink ref="P119" r:id="rId174" xr:uid="{00000000-0004-0000-0E00-0000AD000000}"/>
    <hyperlink ref="L120" r:id="rId175" xr:uid="{00000000-0004-0000-0E00-0000AE000000}"/>
    <hyperlink ref="P120" r:id="rId176" xr:uid="{00000000-0004-0000-0E00-0000AF000000}"/>
    <hyperlink ref="L121" r:id="rId177" xr:uid="{00000000-0004-0000-0E00-0000B0000000}"/>
    <hyperlink ref="L123" r:id="rId178" xr:uid="{00000000-0004-0000-0E00-0000B1000000}"/>
    <hyperlink ref="P123" r:id="rId179" xr:uid="{00000000-0004-0000-0E00-0000B2000000}"/>
    <hyperlink ref="L124" r:id="rId180" xr:uid="{00000000-0004-0000-0E00-0000B3000000}"/>
    <hyperlink ref="P124" r:id="rId181" xr:uid="{00000000-0004-0000-0E00-0000B4000000}"/>
    <hyperlink ref="L125" r:id="rId182" xr:uid="{00000000-0004-0000-0E00-0000B5000000}"/>
    <hyperlink ref="L126" r:id="rId183" xr:uid="{00000000-0004-0000-0E00-0000B6000000}"/>
    <hyperlink ref="L127" r:id="rId184" xr:uid="{00000000-0004-0000-0E00-0000B7000000}"/>
    <hyperlink ref="L128" r:id="rId185" xr:uid="{00000000-0004-0000-0E00-0000B8000000}"/>
    <hyperlink ref="L129" r:id="rId186" xr:uid="{00000000-0004-0000-0E00-0000B9000000}"/>
    <hyperlink ref="L130" r:id="rId187" xr:uid="{00000000-0004-0000-0E00-0000BA000000}"/>
    <hyperlink ref="L131" r:id="rId188" xr:uid="{00000000-0004-0000-0E00-0000BB000000}"/>
    <hyperlink ref="L132" r:id="rId189" xr:uid="{00000000-0004-0000-0E00-0000BC000000}"/>
    <hyperlink ref="L133" r:id="rId190" xr:uid="{00000000-0004-0000-0E00-0000BD000000}"/>
    <hyperlink ref="P133" r:id="rId191" xr:uid="{00000000-0004-0000-0E00-0000BE000000}"/>
    <hyperlink ref="L134" r:id="rId192" xr:uid="{00000000-0004-0000-0E00-0000BF000000}"/>
    <hyperlink ref="L135" r:id="rId193" xr:uid="{00000000-0004-0000-0E00-0000C0000000}"/>
    <hyperlink ref="L136" r:id="rId194" xr:uid="{00000000-0004-0000-0E00-0000C1000000}"/>
    <hyperlink ref="L137" r:id="rId195" xr:uid="{00000000-0004-0000-0E00-0000C2000000}"/>
    <hyperlink ref="L138" r:id="rId196" xr:uid="{00000000-0004-0000-0E00-0000C3000000}"/>
    <hyperlink ref="P138" r:id="rId197" xr:uid="{00000000-0004-0000-0E00-0000C4000000}"/>
    <hyperlink ref="L139" r:id="rId198" xr:uid="{00000000-0004-0000-0E00-0000C5000000}"/>
    <hyperlink ref="L140" r:id="rId199" xr:uid="{00000000-0004-0000-0E00-0000C6000000}"/>
    <hyperlink ref="L141" r:id="rId200" xr:uid="{00000000-0004-0000-0E00-0000C7000000}"/>
    <hyperlink ref="L142" r:id="rId201" xr:uid="{00000000-0004-0000-0E00-0000C8000000}"/>
    <hyperlink ref="P142" r:id="rId202" xr:uid="{00000000-0004-0000-0E00-0000C9000000}"/>
    <hyperlink ref="L143" r:id="rId203" xr:uid="{00000000-0004-0000-0E00-0000CA000000}"/>
    <hyperlink ref="L144" r:id="rId204" xr:uid="{00000000-0004-0000-0E00-0000CB000000}"/>
    <hyperlink ref="L145" r:id="rId205" xr:uid="{00000000-0004-0000-0E00-0000CC000000}"/>
    <hyperlink ref="P145" r:id="rId206" xr:uid="{00000000-0004-0000-0E00-0000CD000000}"/>
    <hyperlink ref="L146" r:id="rId207" xr:uid="{00000000-0004-0000-0E00-0000CE000000}"/>
    <hyperlink ref="L147" r:id="rId208" xr:uid="{00000000-0004-0000-0E00-0000CF000000}"/>
    <hyperlink ref="L148" r:id="rId209" xr:uid="{00000000-0004-0000-0E00-0000D0000000}"/>
    <hyperlink ref="L149" r:id="rId210" xr:uid="{00000000-0004-0000-0E00-0000D1000000}"/>
    <hyperlink ref="L150" r:id="rId211" xr:uid="{00000000-0004-0000-0E00-0000D2000000}"/>
    <hyperlink ref="L151" r:id="rId212" xr:uid="{00000000-0004-0000-0E00-0000D3000000}"/>
    <hyperlink ref="L152" r:id="rId213" xr:uid="{00000000-0004-0000-0E00-0000D4000000}"/>
    <hyperlink ref="L153" r:id="rId214" xr:uid="{00000000-0004-0000-0E00-0000D5000000}"/>
    <hyperlink ref="P153" r:id="rId215" xr:uid="{00000000-0004-0000-0E00-0000D6000000}"/>
    <hyperlink ref="L154" r:id="rId216" xr:uid="{00000000-0004-0000-0E00-0000D7000000}"/>
    <hyperlink ref="L155" r:id="rId217" xr:uid="{00000000-0004-0000-0E00-0000D8000000}"/>
    <hyperlink ref="L156" r:id="rId218" xr:uid="{00000000-0004-0000-0E00-0000D9000000}"/>
    <hyperlink ref="L157" r:id="rId219" xr:uid="{00000000-0004-0000-0E00-0000DA000000}"/>
    <hyperlink ref="L158" r:id="rId220" xr:uid="{00000000-0004-0000-0E00-0000DB000000}"/>
    <hyperlink ref="L159" r:id="rId221" xr:uid="{00000000-0004-0000-0E00-0000DC000000}"/>
    <hyperlink ref="L160" r:id="rId222" xr:uid="{00000000-0004-0000-0E00-0000DD000000}"/>
    <hyperlink ref="L161" r:id="rId223" xr:uid="{00000000-0004-0000-0E00-0000DE000000}"/>
    <hyperlink ref="L162" r:id="rId224" xr:uid="{00000000-0004-0000-0E00-0000DF000000}"/>
    <hyperlink ref="L163" r:id="rId225" xr:uid="{00000000-0004-0000-0E00-0000E0000000}"/>
    <hyperlink ref="L164" r:id="rId226" xr:uid="{00000000-0004-0000-0E00-0000E1000000}"/>
    <hyperlink ref="L165" r:id="rId227" xr:uid="{00000000-0004-0000-0E00-0000E2000000}"/>
    <hyperlink ref="L166" r:id="rId228" xr:uid="{00000000-0004-0000-0E00-0000E3000000}"/>
    <hyperlink ref="L167" r:id="rId229" xr:uid="{00000000-0004-0000-0E00-0000E4000000}"/>
    <hyperlink ref="P167" r:id="rId230" xr:uid="{00000000-0004-0000-0E00-0000E5000000}"/>
    <hyperlink ref="L168" r:id="rId231" xr:uid="{00000000-0004-0000-0E00-0000E6000000}"/>
    <hyperlink ref="L169" r:id="rId232" xr:uid="{00000000-0004-0000-0E00-0000E7000000}"/>
    <hyperlink ref="L170" r:id="rId233" xr:uid="{00000000-0004-0000-0E00-0000E8000000}"/>
    <hyperlink ref="L171" r:id="rId234" xr:uid="{00000000-0004-0000-0E00-0000E9000000}"/>
    <hyperlink ref="L172" r:id="rId235" xr:uid="{00000000-0004-0000-0E00-0000EA000000}"/>
    <hyperlink ref="L173" r:id="rId236" xr:uid="{00000000-0004-0000-0E00-0000EB000000}"/>
    <hyperlink ref="L174" r:id="rId237" xr:uid="{00000000-0004-0000-0E00-0000EC000000}"/>
    <hyperlink ref="L175" r:id="rId238" xr:uid="{00000000-0004-0000-0E00-0000ED000000}"/>
    <hyperlink ref="P175" r:id="rId239" xr:uid="{00000000-0004-0000-0E00-0000EE000000}"/>
    <hyperlink ref="L176" r:id="rId240" xr:uid="{00000000-0004-0000-0E00-0000EF000000}"/>
    <hyperlink ref="L177" r:id="rId241" xr:uid="{00000000-0004-0000-0E00-0000F0000000}"/>
    <hyperlink ref="L178" r:id="rId242" xr:uid="{00000000-0004-0000-0E00-0000F1000000}"/>
    <hyperlink ref="L179" r:id="rId243" xr:uid="{00000000-0004-0000-0E00-0000F2000000}"/>
    <hyperlink ref="L180" r:id="rId244" xr:uid="{00000000-0004-0000-0E00-0000F3000000}"/>
    <hyperlink ref="L181" r:id="rId245" xr:uid="{00000000-0004-0000-0E00-0000F4000000}"/>
    <hyperlink ref="L182" r:id="rId246" xr:uid="{00000000-0004-0000-0E00-0000F5000000}"/>
    <hyperlink ref="L183" r:id="rId247" xr:uid="{00000000-0004-0000-0E00-0000F6000000}"/>
    <hyperlink ref="P183" r:id="rId248" xr:uid="{00000000-0004-0000-0E00-0000F7000000}"/>
    <hyperlink ref="L184" r:id="rId249" xr:uid="{00000000-0004-0000-0E00-0000F8000000}"/>
    <hyperlink ref="L185" r:id="rId250" xr:uid="{00000000-0004-0000-0E00-0000F9000000}"/>
    <hyperlink ref="L186" r:id="rId251" xr:uid="{00000000-0004-0000-0E00-0000FA000000}"/>
    <hyperlink ref="L187" r:id="rId252" xr:uid="{00000000-0004-0000-0E00-0000FB000000}"/>
    <hyperlink ref="L188" r:id="rId253" xr:uid="{00000000-0004-0000-0E00-0000FC000000}"/>
    <hyperlink ref="P188" r:id="rId254" xr:uid="{00000000-0004-0000-0E00-0000FD000000}"/>
    <hyperlink ref="L189" r:id="rId255" xr:uid="{00000000-0004-0000-0E00-0000FE000000}"/>
    <hyperlink ref="L190" r:id="rId256" xr:uid="{00000000-0004-0000-0E00-0000FF000000}"/>
    <hyperlink ref="L191" r:id="rId257" xr:uid="{00000000-0004-0000-0E00-000000010000}"/>
    <hyperlink ref="L192" r:id="rId258" xr:uid="{00000000-0004-0000-0E00-000001010000}"/>
    <hyperlink ref="L193" r:id="rId259" xr:uid="{00000000-0004-0000-0E00-000002010000}"/>
    <hyperlink ref="L194" r:id="rId260" xr:uid="{00000000-0004-0000-0E00-000003010000}"/>
    <hyperlink ref="L195" r:id="rId261" xr:uid="{00000000-0004-0000-0E00-000004010000}"/>
    <hyperlink ref="L196" r:id="rId262" xr:uid="{00000000-0004-0000-0E00-000005010000}"/>
    <hyperlink ref="L197" r:id="rId263" xr:uid="{00000000-0004-0000-0E00-000006010000}"/>
    <hyperlink ref="L198" r:id="rId264" xr:uid="{00000000-0004-0000-0E00-000007010000}"/>
    <hyperlink ref="L199" r:id="rId265" xr:uid="{00000000-0004-0000-0E00-000008010000}"/>
    <hyperlink ref="L200" r:id="rId266" xr:uid="{00000000-0004-0000-0E00-000009010000}"/>
    <hyperlink ref="F201" r:id="rId267" xr:uid="{00000000-0004-0000-0E00-00000A010000}"/>
    <hyperlink ref="L201" r:id="rId268" xr:uid="{00000000-0004-0000-0E00-00000B010000}"/>
    <hyperlink ref="L202" r:id="rId269" xr:uid="{00000000-0004-0000-0E00-00000C010000}"/>
    <hyperlink ref="L203" r:id="rId270" xr:uid="{00000000-0004-0000-0E00-00000D010000}"/>
    <hyperlink ref="P203" r:id="rId271" xr:uid="{00000000-0004-0000-0E00-00000E010000}"/>
    <hyperlink ref="L204" r:id="rId272" xr:uid="{00000000-0004-0000-0E00-00000F010000}"/>
    <hyperlink ref="P204" r:id="rId273" xr:uid="{00000000-0004-0000-0E00-000010010000}"/>
    <hyperlink ref="L205" r:id="rId274" xr:uid="{00000000-0004-0000-0E00-000011010000}"/>
    <hyperlink ref="P205" r:id="rId275" xr:uid="{00000000-0004-0000-0E00-000012010000}"/>
    <hyperlink ref="L206" r:id="rId276" xr:uid="{00000000-0004-0000-0E00-000013010000}"/>
    <hyperlink ref="P206" r:id="rId277" xr:uid="{00000000-0004-0000-0E00-000014010000}"/>
    <hyperlink ref="L207" r:id="rId278" xr:uid="{00000000-0004-0000-0E00-000015010000}"/>
    <hyperlink ref="P207" r:id="rId279" xr:uid="{00000000-0004-0000-0E00-000016010000}"/>
    <hyperlink ref="L208" r:id="rId280" xr:uid="{00000000-0004-0000-0E00-000017010000}"/>
    <hyperlink ref="P208" r:id="rId281" xr:uid="{00000000-0004-0000-0E00-000018010000}"/>
    <hyperlink ref="L209" r:id="rId282" xr:uid="{00000000-0004-0000-0E00-000019010000}"/>
    <hyperlink ref="P209" r:id="rId283" xr:uid="{00000000-0004-0000-0E00-00001A010000}"/>
    <hyperlink ref="L210" r:id="rId284" xr:uid="{00000000-0004-0000-0E00-00001B010000}"/>
    <hyperlink ref="P210" r:id="rId285" xr:uid="{00000000-0004-0000-0E00-00001C010000}"/>
    <hyperlink ref="L211" r:id="rId286" xr:uid="{00000000-0004-0000-0E00-00001D010000}"/>
    <hyperlink ref="P211" r:id="rId287" xr:uid="{00000000-0004-0000-0E00-00001E010000}"/>
    <hyperlink ref="L212" r:id="rId288" xr:uid="{00000000-0004-0000-0E00-00001F010000}"/>
    <hyperlink ref="P212" r:id="rId289" xr:uid="{00000000-0004-0000-0E00-000020010000}"/>
    <hyperlink ref="L213" r:id="rId290" xr:uid="{00000000-0004-0000-0E00-000021010000}"/>
    <hyperlink ref="P213" r:id="rId291" xr:uid="{00000000-0004-0000-0E00-000022010000}"/>
    <hyperlink ref="L214" r:id="rId292" xr:uid="{00000000-0004-0000-0E00-000023010000}"/>
    <hyperlink ref="P214" r:id="rId293" xr:uid="{00000000-0004-0000-0E00-000024010000}"/>
    <hyperlink ref="L215" r:id="rId294" xr:uid="{00000000-0004-0000-0E00-000025010000}"/>
    <hyperlink ref="P215" r:id="rId295" xr:uid="{00000000-0004-0000-0E00-000026010000}"/>
    <hyperlink ref="L216" r:id="rId296" xr:uid="{00000000-0004-0000-0E00-000027010000}"/>
    <hyperlink ref="P216" r:id="rId297" xr:uid="{00000000-0004-0000-0E00-000028010000}"/>
    <hyperlink ref="F217" r:id="rId298" xr:uid="{00000000-0004-0000-0E00-000029010000}"/>
    <hyperlink ref="L217" r:id="rId299" xr:uid="{00000000-0004-0000-0E00-00002A010000}"/>
    <hyperlink ref="P217" r:id="rId300" xr:uid="{00000000-0004-0000-0E00-00002B010000}"/>
    <hyperlink ref="L218" r:id="rId301" xr:uid="{00000000-0004-0000-0E00-00002C010000}"/>
    <hyperlink ref="P218" r:id="rId302" xr:uid="{00000000-0004-0000-0E00-00002D010000}"/>
    <hyperlink ref="L219" r:id="rId303" xr:uid="{00000000-0004-0000-0E00-00002E010000}"/>
    <hyperlink ref="P219" r:id="rId304" xr:uid="{00000000-0004-0000-0E00-00002F010000}"/>
    <hyperlink ref="L220" r:id="rId305" xr:uid="{00000000-0004-0000-0E00-000030010000}"/>
    <hyperlink ref="P220" r:id="rId306" xr:uid="{00000000-0004-0000-0E00-000031010000}"/>
    <hyperlink ref="L221" r:id="rId307" xr:uid="{00000000-0004-0000-0E00-000032010000}"/>
    <hyperlink ref="P221" r:id="rId308" xr:uid="{00000000-0004-0000-0E00-000033010000}"/>
    <hyperlink ref="L222" r:id="rId309" xr:uid="{00000000-0004-0000-0E00-000034010000}"/>
    <hyperlink ref="P222" r:id="rId310" xr:uid="{00000000-0004-0000-0E00-000035010000}"/>
    <hyperlink ref="L223" r:id="rId311" xr:uid="{00000000-0004-0000-0E00-000036010000}"/>
    <hyperlink ref="P223" r:id="rId312" xr:uid="{00000000-0004-0000-0E00-000037010000}"/>
    <hyperlink ref="L224" r:id="rId313" xr:uid="{00000000-0004-0000-0E00-000038010000}"/>
    <hyperlink ref="P224" r:id="rId314" xr:uid="{00000000-0004-0000-0E00-000039010000}"/>
    <hyperlink ref="L225" r:id="rId315" xr:uid="{00000000-0004-0000-0E00-00003A010000}"/>
    <hyperlink ref="P225" r:id="rId316" xr:uid="{00000000-0004-0000-0E00-00003B010000}"/>
    <hyperlink ref="L226" r:id="rId317" xr:uid="{00000000-0004-0000-0E00-00003C010000}"/>
    <hyperlink ref="P226" r:id="rId318" xr:uid="{00000000-0004-0000-0E00-00003D010000}"/>
    <hyperlink ref="L227" r:id="rId319" xr:uid="{00000000-0004-0000-0E00-00003E010000}"/>
    <hyperlink ref="P227" r:id="rId320" xr:uid="{00000000-0004-0000-0E00-00003F010000}"/>
    <hyperlink ref="L228" r:id="rId321" xr:uid="{00000000-0004-0000-0E00-000040010000}"/>
    <hyperlink ref="P228" r:id="rId322" xr:uid="{00000000-0004-0000-0E00-000041010000}"/>
    <hyperlink ref="L229" r:id="rId323" xr:uid="{00000000-0004-0000-0E00-000042010000}"/>
    <hyperlink ref="P229" r:id="rId324" xr:uid="{00000000-0004-0000-0E00-000043010000}"/>
    <hyperlink ref="L230" r:id="rId325" xr:uid="{00000000-0004-0000-0E00-000044010000}"/>
    <hyperlink ref="P230" r:id="rId326" xr:uid="{00000000-0004-0000-0E00-000045010000}"/>
    <hyperlink ref="L231" r:id="rId327" xr:uid="{00000000-0004-0000-0E00-000046010000}"/>
    <hyperlink ref="P231" r:id="rId328" xr:uid="{00000000-0004-0000-0E00-000047010000}"/>
    <hyperlink ref="L232" r:id="rId329" xr:uid="{00000000-0004-0000-0E00-000048010000}"/>
    <hyperlink ref="P232" r:id="rId330" xr:uid="{00000000-0004-0000-0E00-000049010000}"/>
    <hyperlink ref="L233" r:id="rId331" xr:uid="{00000000-0004-0000-0E00-00004A010000}"/>
    <hyperlink ref="P233" r:id="rId332" xr:uid="{00000000-0004-0000-0E00-00004B010000}"/>
    <hyperlink ref="L234" r:id="rId333" xr:uid="{00000000-0004-0000-0E00-00004C010000}"/>
    <hyperlink ref="P234" r:id="rId334" xr:uid="{00000000-0004-0000-0E00-00004D010000}"/>
    <hyperlink ref="L235" r:id="rId335" xr:uid="{00000000-0004-0000-0E00-00004E010000}"/>
    <hyperlink ref="P235" r:id="rId336" xr:uid="{00000000-0004-0000-0E00-00004F010000}"/>
    <hyperlink ref="L236" r:id="rId337" xr:uid="{00000000-0004-0000-0E00-000050010000}"/>
    <hyperlink ref="P236" r:id="rId338" xr:uid="{00000000-0004-0000-0E00-000051010000}"/>
    <hyperlink ref="L237" r:id="rId339" xr:uid="{00000000-0004-0000-0E00-000052010000}"/>
    <hyperlink ref="P237" r:id="rId340" xr:uid="{00000000-0004-0000-0E00-000053010000}"/>
    <hyperlink ref="L238" r:id="rId341" xr:uid="{00000000-0004-0000-0E00-000054010000}"/>
    <hyperlink ref="P238" r:id="rId342" xr:uid="{00000000-0004-0000-0E00-000055010000}"/>
    <hyperlink ref="L239" r:id="rId343" xr:uid="{00000000-0004-0000-0E00-000056010000}"/>
    <hyperlink ref="P239" r:id="rId344" xr:uid="{00000000-0004-0000-0E00-000057010000}"/>
    <hyperlink ref="L240" r:id="rId345" xr:uid="{00000000-0004-0000-0E00-000058010000}"/>
    <hyperlink ref="P240" r:id="rId346" xr:uid="{00000000-0004-0000-0E00-000059010000}"/>
    <hyperlink ref="L241" r:id="rId347" xr:uid="{00000000-0004-0000-0E00-00005A010000}"/>
    <hyperlink ref="P241" r:id="rId348" xr:uid="{00000000-0004-0000-0E00-00005B010000}"/>
    <hyperlink ref="L242" r:id="rId349" xr:uid="{00000000-0004-0000-0E00-00005C010000}"/>
    <hyperlink ref="P242" r:id="rId350" xr:uid="{00000000-0004-0000-0E00-00005D010000}"/>
    <hyperlink ref="L243" r:id="rId351" xr:uid="{00000000-0004-0000-0E00-00005E010000}"/>
    <hyperlink ref="P243" r:id="rId352" xr:uid="{00000000-0004-0000-0E00-00005F010000}"/>
    <hyperlink ref="L244" r:id="rId353" xr:uid="{00000000-0004-0000-0E00-000060010000}"/>
    <hyperlink ref="P244" r:id="rId354" xr:uid="{00000000-0004-0000-0E00-000061010000}"/>
    <hyperlink ref="L245" r:id="rId355" xr:uid="{00000000-0004-0000-0E00-000062010000}"/>
    <hyperlink ref="P245" r:id="rId356" xr:uid="{00000000-0004-0000-0E00-000063010000}"/>
    <hyperlink ref="L246" r:id="rId357" xr:uid="{00000000-0004-0000-0E00-000064010000}"/>
    <hyperlink ref="P246" r:id="rId358" xr:uid="{00000000-0004-0000-0E00-000065010000}"/>
    <hyperlink ref="L247" r:id="rId359" xr:uid="{00000000-0004-0000-0E00-000066010000}"/>
    <hyperlink ref="P247" r:id="rId360" xr:uid="{00000000-0004-0000-0E00-000067010000}"/>
    <hyperlink ref="L248" r:id="rId361" xr:uid="{00000000-0004-0000-0E00-000068010000}"/>
    <hyperlink ref="P248" r:id="rId362" xr:uid="{00000000-0004-0000-0E00-000069010000}"/>
    <hyperlink ref="F249" r:id="rId363" xr:uid="{00000000-0004-0000-0E00-00006A010000}"/>
    <hyperlink ref="L249" r:id="rId364" xr:uid="{00000000-0004-0000-0E00-00006B010000}"/>
    <hyperlink ref="P249" r:id="rId365" xr:uid="{00000000-0004-0000-0E00-00006C010000}"/>
    <hyperlink ref="L250" r:id="rId366" xr:uid="{00000000-0004-0000-0E00-00006D010000}"/>
    <hyperlink ref="P250" r:id="rId367" xr:uid="{00000000-0004-0000-0E00-00006E010000}"/>
    <hyperlink ref="L251" r:id="rId368" xr:uid="{00000000-0004-0000-0E00-00006F010000}"/>
    <hyperlink ref="P251" r:id="rId369" xr:uid="{00000000-0004-0000-0E00-000070010000}"/>
    <hyperlink ref="L252" r:id="rId370" xr:uid="{00000000-0004-0000-0E00-000071010000}"/>
    <hyperlink ref="P252" r:id="rId371" xr:uid="{00000000-0004-0000-0E00-000072010000}"/>
    <hyperlink ref="L253" r:id="rId372" xr:uid="{00000000-0004-0000-0E00-000073010000}"/>
    <hyperlink ref="P253" r:id="rId373" xr:uid="{00000000-0004-0000-0E00-000074010000}"/>
    <hyperlink ref="L254" r:id="rId374" xr:uid="{00000000-0004-0000-0E00-000075010000}"/>
    <hyperlink ref="P254" r:id="rId375" xr:uid="{00000000-0004-0000-0E00-000076010000}"/>
    <hyperlink ref="L255" r:id="rId376" xr:uid="{00000000-0004-0000-0E00-000077010000}"/>
    <hyperlink ref="P255" r:id="rId377" xr:uid="{00000000-0004-0000-0E00-000078010000}"/>
    <hyperlink ref="L256" r:id="rId378" xr:uid="{00000000-0004-0000-0E00-000079010000}"/>
    <hyperlink ref="P256" r:id="rId379" xr:uid="{00000000-0004-0000-0E00-00007A010000}"/>
    <hyperlink ref="L257" r:id="rId380" xr:uid="{00000000-0004-0000-0E00-00007B010000}"/>
    <hyperlink ref="P257" r:id="rId381" xr:uid="{00000000-0004-0000-0E00-00007C010000}"/>
    <hyperlink ref="L258" r:id="rId382" xr:uid="{00000000-0004-0000-0E00-00007D010000}"/>
    <hyperlink ref="P258" r:id="rId383" xr:uid="{00000000-0004-0000-0E00-00007E010000}"/>
    <hyperlink ref="L259" r:id="rId384" xr:uid="{00000000-0004-0000-0E00-00007F010000}"/>
    <hyperlink ref="P259" r:id="rId385" xr:uid="{00000000-0004-0000-0E00-000080010000}"/>
    <hyperlink ref="L260" r:id="rId386" xr:uid="{00000000-0004-0000-0E00-000081010000}"/>
    <hyperlink ref="P260" r:id="rId387" xr:uid="{00000000-0004-0000-0E00-000082010000}"/>
    <hyperlink ref="L261" r:id="rId388" xr:uid="{00000000-0004-0000-0E00-000083010000}"/>
    <hyperlink ref="P261" r:id="rId389" xr:uid="{00000000-0004-0000-0E00-000084010000}"/>
    <hyperlink ref="L262" r:id="rId390" xr:uid="{00000000-0004-0000-0E00-000085010000}"/>
    <hyperlink ref="P262" r:id="rId391" xr:uid="{00000000-0004-0000-0E00-000086010000}"/>
    <hyperlink ref="L263" r:id="rId392" xr:uid="{00000000-0004-0000-0E00-000087010000}"/>
    <hyperlink ref="P263" r:id="rId393" xr:uid="{00000000-0004-0000-0E00-000088010000}"/>
    <hyperlink ref="L264" r:id="rId394" xr:uid="{00000000-0004-0000-0E00-000089010000}"/>
    <hyperlink ref="P264" r:id="rId395" xr:uid="{00000000-0004-0000-0E00-00008A010000}"/>
    <hyperlink ref="L265" r:id="rId396" xr:uid="{00000000-0004-0000-0E00-00008B010000}"/>
    <hyperlink ref="P265" r:id="rId397" xr:uid="{00000000-0004-0000-0E00-00008C010000}"/>
    <hyperlink ref="L266" r:id="rId398" xr:uid="{00000000-0004-0000-0E00-00008D010000}"/>
    <hyperlink ref="P266" r:id="rId399" xr:uid="{00000000-0004-0000-0E00-00008E010000}"/>
    <hyperlink ref="L267" r:id="rId400" xr:uid="{00000000-0004-0000-0E00-00008F010000}"/>
    <hyperlink ref="P267" r:id="rId401" xr:uid="{00000000-0004-0000-0E00-000090010000}"/>
    <hyperlink ref="L268" r:id="rId402" xr:uid="{00000000-0004-0000-0E00-000091010000}"/>
    <hyperlink ref="P268" r:id="rId403" xr:uid="{00000000-0004-0000-0E00-000092010000}"/>
    <hyperlink ref="L269" r:id="rId404" xr:uid="{00000000-0004-0000-0E00-000093010000}"/>
    <hyperlink ref="P269" r:id="rId405" xr:uid="{00000000-0004-0000-0E00-000094010000}"/>
    <hyperlink ref="L270" r:id="rId406" xr:uid="{00000000-0004-0000-0E00-000095010000}"/>
    <hyperlink ref="P270" r:id="rId407" xr:uid="{00000000-0004-0000-0E00-000096010000}"/>
    <hyperlink ref="L271" r:id="rId408" xr:uid="{00000000-0004-0000-0E00-000097010000}"/>
    <hyperlink ref="P271" r:id="rId409" xr:uid="{00000000-0004-0000-0E00-000098010000}"/>
    <hyperlink ref="L272" r:id="rId410" xr:uid="{00000000-0004-0000-0E00-000099010000}"/>
    <hyperlink ref="P272" r:id="rId411" xr:uid="{00000000-0004-0000-0E00-00009A010000}"/>
    <hyperlink ref="L273" r:id="rId412" xr:uid="{00000000-0004-0000-0E00-00009B010000}"/>
    <hyperlink ref="P273" r:id="rId413" xr:uid="{00000000-0004-0000-0E00-00009C010000}"/>
    <hyperlink ref="L274" r:id="rId414" xr:uid="{00000000-0004-0000-0E00-00009D010000}"/>
    <hyperlink ref="P274" r:id="rId415" xr:uid="{00000000-0004-0000-0E00-00009E010000}"/>
    <hyperlink ref="L275" r:id="rId416" xr:uid="{00000000-0004-0000-0E00-00009F010000}"/>
    <hyperlink ref="P275" r:id="rId417" xr:uid="{00000000-0004-0000-0E00-0000A0010000}"/>
    <hyperlink ref="L276" r:id="rId418" xr:uid="{00000000-0004-0000-0E00-0000A1010000}"/>
    <hyperlink ref="P276" r:id="rId419" xr:uid="{00000000-0004-0000-0E00-0000A2010000}"/>
    <hyperlink ref="L277" r:id="rId420" xr:uid="{00000000-0004-0000-0E00-0000A3010000}"/>
    <hyperlink ref="P277" r:id="rId421" xr:uid="{00000000-0004-0000-0E00-0000A4010000}"/>
    <hyperlink ref="L278" r:id="rId422" xr:uid="{00000000-0004-0000-0E00-0000A5010000}"/>
    <hyperlink ref="P278" r:id="rId423" xr:uid="{00000000-0004-0000-0E00-0000A6010000}"/>
    <hyperlink ref="L279" r:id="rId424" xr:uid="{00000000-0004-0000-0E00-0000A7010000}"/>
    <hyperlink ref="P279" r:id="rId425" xr:uid="{00000000-0004-0000-0E00-0000A8010000}"/>
    <hyperlink ref="L280" r:id="rId426" xr:uid="{00000000-0004-0000-0E00-0000A9010000}"/>
    <hyperlink ref="P280" r:id="rId427" xr:uid="{00000000-0004-0000-0E00-0000AA010000}"/>
    <hyperlink ref="L281" r:id="rId428" xr:uid="{00000000-0004-0000-0E00-0000AB010000}"/>
    <hyperlink ref="P281" r:id="rId429" xr:uid="{00000000-0004-0000-0E00-0000AC010000}"/>
    <hyperlink ref="L282" r:id="rId430" xr:uid="{00000000-0004-0000-0E00-0000AD010000}"/>
    <hyperlink ref="P282" r:id="rId431" xr:uid="{00000000-0004-0000-0E00-0000AE010000}"/>
    <hyperlink ref="L283" r:id="rId432" xr:uid="{00000000-0004-0000-0E00-0000AF010000}"/>
    <hyperlink ref="P283" r:id="rId433" xr:uid="{00000000-0004-0000-0E00-0000B0010000}"/>
    <hyperlink ref="L284" r:id="rId434" xr:uid="{00000000-0004-0000-0E00-0000B1010000}"/>
    <hyperlink ref="P284" r:id="rId435" xr:uid="{00000000-0004-0000-0E00-0000B2010000}"/>
    <hyperlink ref="L285" r:id="rId436" xr:uid="{00000000-0004-0000-0E00-0000B3010000}"/>
    <hyperlink ref="P285" r:id="rId437" xr:uid="{00000000-0004-0000-0E00-0000B4010000}"/>
    <hyperlink ref="L286" r:id="rId438" xr:uid="{00000000-0004-0000-0E00-0000B5010000}"/>
    <hyperlink ref="P286" r:id="rId439" xr:uid="{00000000-0004-0000-0E00-0000B6010000}"/>
    <hyperlink ref="L287" r:id="rId440" xr:uid="{00000000-0004-0000-0E00-0000B7010000}"/>
    <hyperlink ref="L288" r:id="rId441" xr:uid="{00000000-0004-0000-0E00-0000B8010000}"/>
    <hyperlink ref="P288" r:id="rId442" xr:uid="{00000000-0004-0000-0E00-0000B9010000}"/>
    <hyperlink ref="L289" r:id="rId443" xr:uid="{00000000-0004-0000-0E00-0000BA010000}"/>
    <hyperlink ref="P289" r:id="rId444" xr:uid="{00000000-0004-0000-0E00-0000BB010000}"/>
    <hyperlink ref="L290" r:id="rId445" xr:uid="{00000000-0004-0000-0E00-0000BC010000}"/>
    <hyperlink ref="P290" r:id="rId446" xr:uid="{00000000-0004-0000-0E00-0000BD010000}"/>
    <hyperlink ref="L291" r:id="rId447" xr:uid="{00000000-0004-0000-0E00-0000BE010000}"/>
    <hyperlink ref="P291" r:id="rId448" xr:uid="{00000000-0004-0000-0E00-0000BF010000}"/>
    <hyperlink ref="L292" r:id="rId449" xr:uid="{00000000-0004-0000-0E00-0000C0010000}"/>
    <hyperlink ref="P292" r:id="rId450" xr:uid="{00000000-0004-0000-0E00-0000C1010000}"/>
    <hyperlink ref="L293" r:id="rId451" xr:uid="{00000000-0004-0000-0E00-0000C2010000}"/>
    <hyperlink ref="P293" r:id="rId452" xr:uid="{00000000-0004-0000-0E00-0000C3010000}"/>
    <hyperlink ref="L294" r:id="rId453" xr:uid="{00000000-0004-0000-0E00-0000C4010000}"/>
    <hyperlink ref="P294" r:id="rId454" xr:uid="{00000000-0004-0000-0E00-0000C5010000}"/>
    <hyperlink ref="L295" r:id="rId455" xr:uid="{00000000-0004-0000-0E00-0000C6010000}"/>
    <hyperlink ref="P295" r:id="rId456" xr:uid="{00000000-0004-0000-0E00-0000C7010000}"/>
    <hyperlink ref="L296" r:id="rId457" xr:uid="{00000000-0004-0000-0E00-0000C8010000}"/>
    <hyperlink ref="P296" r:id="rId458" xr:uid="{00000000-0004-0000-0E00-0000C9010000}"/>
    <hyperlink ref="L297" r:id="rId459" xr:uid="{00000000-0004-0000-0E00-0000CA010000}"/>
    <hyperlink ref="P297" r:id="rId460" xr:uid="{00000000-0004-0000-0E00-0000CB010000}"/>
    <hyperlink ref="L298" r:id="rId461" xr:uid="{00000000-0004-0000-0E00-0000CC010000}"/>
    <hyperlink ref="P298" r:id="rId462" xr:uid="{00000000-0004-0000-0E00-0000CD010000}"/>
    <hyperlink ref="L299" r:id="rId463" xr:uid="{00000000-0004-0000-0E00-0000CE010000}"/>
    <hyperlink ref="P299" r:id="rId464" xr:uid="{00000000-0004-0000-0E00-0000CF010000}"/>
    <hyperlink ref="L300" r:id="rId465" xr:uid="{00000000-0004-0000-0E00-0000D0010000}"/>
    <hyperlink ref="P300" r:id="rId466" xr:uid="{00000000-0004-0000-0E00-0000D1010000}"/>
    <hyperlink ref="L301" r:id="rId467" xr:uid="{00000000-0004-0000-0E00-0000D2010000}"/>
    <hyperlink ref="P301" r:id="rId468" xr:uid="{00000000-0004-0000-0E00-0000D3010000}"/>
    <hyperlink ref="L302" r:id="rId469" xr:uid="{00000000-0004-0000-0E00-0000D4010000}"/>
    <hyperlink ref="P302" r:id="rId470" xr:uid="{00000000-0004-0000-0E00-0000D5010000}"/>
    <hyperlink ref="L303" r:id="rId471" xr:uid="{00000000-0004-0000-0E00-0000D6010000}"/>
    <hyperlink ref="P303" r:id="rId472" xr:uid="{00000000-0004-0000-0E00-0000D7010000}"/>
    <hyperlink ref="L304" r:id="rId473" xr:uid="{00000000-0004-0000-0E00-0000D8010000}"/>
    <hyperlink ref="P304" r:id="rId474" xr:uid="{00000000-0004-0000-0E00-0000D9010000}"/>
    <hyperlink ref="L305" r:id="rId475" xr:uid="{00000000-0004-0000-0E00-0000DA010000}"/>
    <hyperlink ref="L306" r:id="rId476" xr:uid="{00000000-0004-0000-0E00-0000DB010000}"/>
    <hyperlink ref="P306" r:id="rId477" xr:uid="{00000000-0004-0000-0E00-0000DC010000}"/>
    <hyperlink ref="L307" r:id="rId478" xr:uid="{00000000-0004-0000-0E00-0000DD010000}"/>
    <hyperlink ref="P307" r:id="rId479" xr:uid="{00000000-0004-0000-0E00-0000DE010000}"/>
    <hyperlink ref="L308" r:id="rId480" xr:uid="{00000000-0004-0000-0E00-0000DF010000}"/>
    <hyperlink ref="P308" r:id="rId481" xr:uid="{00000000-0004-0000-0E00-0000E0010000}"/>
    <hyperlink ref="L309" r:id="rId482" xr:uid="{00000000-0004-0000-0E00-0000E1010000}"/>
    <hyperlink ref="P309" r:id="rId483" xr:uid="{00000000-0004-0000-0E00-0000E2010000}"/>
    <hyperlink ref="L310" r:id="rId484" xr:uid="{00000000-0004-0000-0E00-0000E3010000}"/>
    <hyperlink ref="P310" r:id="rId485" xr:uid="{00000000-0004-0000-0E00-0000E4010000}"/>
    <hyperlink ref="L311" r:id="rId486" xr:uid="{00000000-0004-0000-0E00-0000E5010000}"/>
    <hyperlink ref="P311" r:id="rId487" xr:uid="{00000000-0004-0000-0E00-0000E6010000}"/>
    <hyperlink ref="L312" r:id="rId488" xr:uid="{00000000-0004-0000-0E00-0000E7010000}"/>
    <hyperlink ref="P312" r:id="rId489" xr:uid="{00000000-0004-0000-0E00-0000E8010000}"/>
    <hyperlink ref="L313" r:id="rId490" xr:uid="{00000000-0004-0000-0E00-0000E9010000}"/>
    <hyperlink ref="P313" r:id="rId491" xr:uid="{00000000-0004-0000-0E00-0000EA010000}"/>
    <hyperlink ref="L314" r:id="rId492" xr:uid="{00000000-0004-0000-0E00-0000EB010000}"/>
    <hyperlink ref="P314" r:id="rId493" xr:uid="{00000000-0004-0000-0E00-0000EC010000}"/>
    <hyperlink ref="L315" r:id="rId494" xr:uid="{00000000-0004-0000-0E00-0000ED010000}"/>
    <hyperlink ref="P315" r:id="rId495" xr:uid="{00000000-0004-0000-0E00-0000EE010000}"/>
    <hyperlink ref="L316" r:id="rId496" xr:uid="{00000000-0004-0000-0E00-0000EF010000}"/>
    <hyperlink ref="P316" r:id="rId497" xr:uid="{00000000-0004-0000-0E00-0000F0010000}"/>
    <hyperlink ref="L317" r:id="rId498" xr:uid="{00000000-0004-0000-0E00-0000F1010000}"/>
    <hyperlink ref="P317" r:id="rId499" xr:uid="{00000000-0004-0000-0E00-0000F2010000}"/>
    <hyperlink ref="L318" r:id="rId500" xr:uid="{00000000-0004-0000-0E00-0000F3010000}"/>
    <hyperlink ref="P318" r:id="rId501" xr:uid="{00000000-0004-0000-0E00-0000F4010000}"/>
    <hyperlink ref="L319" r:id="rId502" xr:uid="{00000000-0004-0000-0E00-0000F5010000}"/>
    <hyperlink ref="P319" r:id="rId503" xr:uid="{00000000-0004-0000-0E00-0000F6010000}"/>
    <hyperlink ref="L320" r:id="rId504" xr:uid="{00000000-0004-0000-0E00-0000F7010000}"/>
    <hyperlink ref="P320" r:id="rId505" xr:uid="{00000000-0004-0000-0E00-0000F8010000}"/>
    <hyperlink ref="L321" r:id="rId506" xr:uid="{00000000-0004-0000-0E00-0000F9010000}"/>
    <hyperlink ref="P321" r:id="rId507" xr:uid="{00000000-0004-0000-0E00-0000FA010000}"/>
    <hyperlink ref="L322" r:id="rId508" xr:uid="{00000000-0004-0000-0E00-0000FB010000}"/>
    <hyperlink ref="P322" r:id="rId509" xr:uid="{00000000-0004-0000-0E00-0000FC010000}"/>
    <hyperlink ref="L323" r:id="rId510" xr:uid="{00000000-0004-0000-0E00-0000FD010000}"/>
    <hyperlink ref="P323" r:id="rId511" xr:uid="{00000000-0004-0000-0E00-0000FE010000}"/>
    <hyperlink ref="L324" r:id="rId512" xr:uid="{00000000-0004-0000-0E00-0000FF010000}"/>
    <hyperlink ref="P324" r:id="rId513" xr:uid="{00000000-0004-0000-0E00-000000020000}"/>
    <hyperlink ref="L325" r:id="rId514" xr:uid="{00000000-0004-0000-0E00-000001020000}"/>
    <hyperlink ref="P325" r:id="rId515" xr:uid="{00000000-0004-0000-0E00-000002020000}"/>
    <hyperlink ref="L326" r:id="rId516" xr:uid="{00000000-0004-0000-0E00-000003020000}"/>
    <hyperlink ref="P326" r:id="rId517" xr:uid="{00000000-0004-0000-0E00-000004020000}"/>
    <hyperlink ref="L327" r:id="rId518" xr:uid="{00000000-0004-0000-0E00-000005020000}"/>
    <hyperlink ref="P327" r:id="rId519" xr:uid="{00000000-0004-0000-0E00-000006020000}"/>
    <hyperlink ref="L328" r:id="rId520" xr:uid="{00000000-0004-0000-0E00-000007020000}"/>
    <hyperlink ref="P328" r:id="rId521" xr:uid="{00000000-0004-0000-0E00-000008020000}"/>
    <hyperlink ref="L329" r:id="rId522" xr:uid="{00000000-0004-0000-0E00-000009020000}"/>
    <hyperlink ref="P329" r:id="rId523" xr:uid="{00000000-0004-0000-0E00-00000A020000}"/>
    <hyperlink ref="L330" r:id="rId524" xr:uid="{00000000-0004-0000-0E00-00000B020000}"/>
    <hyperlink ref="P330" r:id="rId525" xr:uid="{00000000-0004-0000-0E00-00000C020000}"/>
    <hyperlink ref="L331" r:id="rId526" xr:uid="{00000000-0004-0000-0E00-00000D020000}"/>
    <hyperlink ref="P331" r:id="rId527" xr:uid="{00000000-0004-0000-0E00-00000E020000}"/>
    <hyperlink ref="L332" r:id="rId528" xr:uid="{00000000-0004-0000-0E00-00000F020000}"/>
    <hyperlink ref="P332" r:id="rId529" xr:uid="{00000000-0004-0000-0E00-000010020000}"/>
    <hyperlink ref="L333" r:id="rId530" xr:uid="{00000000-0004-0000-0E00-000011020000}"/>
    <hyperlink ref="P333" r:id="rId531" xr:uid="{00000000-0004-0000-0E00-000012020000}"/>
    <hyperlink ref="L334" r:id="rId532" xr:uid="{00000000-0004-0000-0E00-000013020000}"/>
    <hyperlink ref="P334" r:id="rId533" xr:uid="{00000000-0004-0000-0E00-00001402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F100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/>
  <cols>
    <col min="1" max="1" width="4.85546875" customWidth="1"/>
    <col min="2" max="2" width="29" customWidth="1"/>
    <col min="3" max="3" width="20.28515625" customWidth="1"/>
    <col min="4" max="4" width="22.85546875" customWidth="1"/>
    <col min="5" max="5" width="37.42578125" customWidth="1"/>
    <col min="6" max="8" width="8.28515625" customWidth="1"/>
    <col min="9" max="9" width="45.5703125" customWidth="1"/>
  </cols>
  <sheetData>
    <row r="1" spans="1:32">
      <c r="A1" s="1" t="s">
        <v>0</v>
      </c>
      <c r="B1" s="2" t="s">
        <v>1</v>
      </c>
      <c r="C1" s="3" t="s">
        <v>3942</v>
      </c>
      <c r="D1" s="3" t="s">
        <v>3943</v>
      </c>
      <c r="E1" s="3" t="s">
        <v>3944</v>
      </c>
      <c r="F1" s="3" t="s">
        <v>3945</v>
      </c>
      <c r="G1" s="3" t="s">
        <v>3946</v>
      </c>
      <c r="H1" s="3" t="s">
        <v>3947</v>
      </c>
      <c r="I1" s="2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4">
        <v>1</v>
      </c>
      <c r="B2" s="1" t="s">
        <v>3</v>
      </c>
      <c r="C2" s="5" t="s">
        <v>3948</v>
      </c>
      <c r="D2" s="5" t="s">
        <v>3949</v>
      </c>
      <c r="E2" s="6" t="s">
        <v>3950</v>
      </c>
      <c r="F2" s="7"/>
      <c r="G2" s="7"/>
      <c r="H2" s="7"/>
      <c r="I2" s="8" t="s">
        <v>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>
      <c r="A3" s="4">
        <v>1</v>
      </c>
      <c r="B3" s="1" t="s">
        <v>3</v>
      </c>
      <c r="C3" s="5" t="s">
        <v>3951</v>
      </c>
      <c r="D3" s="5" t="s">
        <v>3952</v>
      </c>
      <c r="E3" s="6" t="s">
        <v>3953</v>
      </c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>
      <c r="A4" s="4">
        <v>2</v>
      </c>
      <c r="B4" s="1" t="s">
        <v>5</v>
      </c>
      <c r="C4" s="5" t="s">
        <v>6</v>
      </c>
      <c r="D4" s="5" t="s">
        <v>3954</v>
      </c>
      <c r="E4" s="6" t="s">
        <v>3955</v>
      </c>
      <c r="F4" s="7"/>
      <c r="G4" s="7"/>
      <c r="H4" s="7"/>
      <c r="I4" s="8" t="s">
        <v>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>
      <c r="A5" s="4">
        <v>3</v>
      </c>
      <c r="B5" s="1" t="s">
        <v>8</v>
      </c>
      <c r="C5" s="5" t="s">
        <v>462</v>
      </c>
      <c r="D5" s="5" t="s">
        <v>3956</v>
      </c>
      <c r="E5" s="6" t="s">
        <v>3957</v>
      </c>
      <c r="F5" s="7"/>
      <c r="G5" s="7"/>
      <c r="H5" s="7"/>
      <c r="I5" s="8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>
      <c r="A6" s="4">
        <v>4</v>
      </c>
      <c r="B6" s="1" t="s">
        <v>10</v>
      </c>
      <c r="C6" s="1" t="s">
        <v>10</v>
      </c>
      <c r="D6" s="5" t="s">
        <v>466</v>
      </c>
      <c r="E6" s="6" t="s">
        <v>3958</v>
      </c>
      <c r="F6" s="9"/>
      <c r="G6" s="9"/>
      <c r="H6" s="9"/>
      <c r="I6" s="8" t="s">
        <v>11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>
      <c r="A7" s="4">
        <v>5</v>
      </c>
      <c r="B7" s="1" t="s">
        <v>12</v>
      </c>
      <c r="C7" s="5" t="s">
        <v>3959</v>
      </c>
      <c r="D7" s="5" t="s">
        <v>3960</v>
      </c>
      <c r="E7" s="6" t="s">
        <v>3961</v>
      </c>
      <c r="F7" s="9"/>
      <c r="G7" s="9"/>
      <c r="H7" s="9"/>
      <c r="I7" s="8" t="s">
        <v>13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>
      <c r="A8" s="4">
        <v>6</v>
      </c>
      <c r="B8" s="1" t="s">
        <v>14</v>
      </c>
      <c r="C8" s="5" t="s">
        <v>3962</v>
      </c>
      <c r="D8" s="5" t="s">
        <v>3963</v>
      </c>
      <c r="E8" s="6" t="s">
        <v>3964</v>
      </c>
      <c r="F8" s="9"/>
      <c r="G8" s="9"/>
      <c r="H8" s="9"/>
      <c r="I8" s="8" t="s">
        <v>16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>
      <c r="A9" s="4">
        <v>7</v>
      </c>
      <c r="B9" s="1" t="s">
        <v>17</v>
      </c>
      <c r="C9" s="5" t="s">
        <v>474</v>
      </c>
      <c r="D9" s="5" t="s">
        <v>3965</v>
      </c>
      <c r="E9" s="6" t="s">
        <v>3966</v>
      </c>
      <c r="F9" s="9"/>
      <c r="G9" s="9"/>
      <c r="H9" s="9"/>
      <c r="I9" s="8" t="s">
        <v>18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>
      <c r="A10" s="4">
        <v>8</v>
      </c>
      <c r="B10" s="1" t="s">
        <v>19</v>
      </c>
      <c r="C10" s="5" t="s">
        <v>3967</v>
      </c>
      <c r="D10" s="5" t="s">
        <v>3968</v>
      </c>
      <c r="E10" s="6" t="s">
        <v>3969</v>
      </c>
      <c r="F10" s="9"/>
      <c r="G10" s="9"/>
      <c r="H10" s="9"/>
      <c r="I10" s="8" t="s">
        <v>20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>
      <c r="A11" s="4">
        <v>9</v>
      </c>
      <c r="B11" s="1" t="s">
        <v>21</v>
      </c>
      <c r="C11" s="5" t="s">
        <v>21</v>
      </c>
      <c r="D11" s="5" t="s">
        <v>3970</v>
      </c>
      <c r="E11" s="6" t="s">
        <v>3971</v>
      </c>
      <c r="F11" s="9"/>
      <c r="G11" s="9"/>
      <c r="H11" s="9"/>
      <c r="I11" s="8" t="s">
        <v>22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>
      <c r="A12" s="4">
        <v>10</v>
      </c>
      <c r="B12" s="1" t="s">
        <v>23</v>
      </c>
      <c r="C12" s="5" t="s">
        <v>23</v>
      </c>
      <c r="D12" s="5" t="s">
        <v>3972</v>
      </c>
      <c r="E12" s="6" t="s">
        <v>3973</v>
      </c>
      <c r="F12" s="9"/>
      <c r="G12" s="9"/>
      <c r="H12" s="9"/>
      <c r="I12" s="8" t="s">
        <v>24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>
      <c r="A13" s="4">
        <v>11</v>
      </c>
      <c r="B13" s="1" t="s">
        <v>25</v>
      </c>
      <c r="C13" s="7" t="s">
        <v>3974</v>
      </c>
      <c r="D13" s="5" t="s">
        <v>485</v>
      </c>
      <c r="E13" s="6" t="s">
        <v>3975</v>
      </c>
      <c r="F13" s="9"/>
      <c r="G13" s="9"/>
      <c r="H13" s="9"/>
      <c r="I13" s="8" t="s">
        <v>26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>
      <c r="A14" s="4">
        <v>12</v>
      </c>
      <c r="B14" s="1" t="s">
        <v>27</v>
      </c>
      <c r="C14" s="5" t="s">
        <v>3976</v>
      </c>
      <c r="D14" s="5" t="s">
        <v>3977</v>
      </c>
      <c r="E14" s="6" t="s">
        <v>3978</v>
      </c>
      <c r="F14" s="9"/>
      <c r="G14" s="9"/>
      <c r="H14" s="9"/>
      <c r="I14" s="8" t="s">
        <v>28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>
      <c r="A15" s="4">
        <v>13</v>
      </c>
      <c r="B15" s="1" t="s">
        <v>29</v>
      </c>
      <c r="C15" s="5" t="s">
        <v>3979</v>
      </c>
      <c r="D15" s="5" t="s">
        <v>3980</v>
      </c>
      <c r="E15" s="6" t="s">
        <v>3981</v>
      </c>
      <c r="F15" s="7"/>
      <c r="G15" s="7"/>
      <c r="H15" s="7"/>
      <c r="I15" s="8" t="s">
        <v>30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>
      <c r="A16" s="4">
        <v>14</v>
      </c>
      <c r="B16" s="1" t="s">
        <v>31</v>
      </c>
      <c r="C16" s="5" t="s">
        <v>32</v>
      </c>
      <c r="D16" s="5" t="s">
        <v>3982</v>
      </c>
      <c r="E16" s="6" t="s">
        <v>3983</v>
      </c>
      <c r="F16" s="9"/>
      <c r="G16" s="9"/>
      <c r="H16" s="9"/>
      <c r="I16" s="8" t="s">
        <v>33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>
      <c r="A17" s="4">
        <v>15</v>
      </c>
      <c r="B17" s="1" t="s">
        <v>34</v>
      </c>
      <c r="C17" s="5" t="s">
        <v>3984</v>
      </c>
      <c r="D17" s="5" t="s">
        <v>3985</v>
      </c>
      <c r="E17" s="77" t="s">
        <v>3986</v>
      </c>
      <c r="F17" s="9"/>
      <c r="G17" s="9"/>
      <c r="H17" s="9"/>
      <c r="I17" s="8" t="s">
        <v>35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>
      <c r="A18" s="4">
        <v>16</v>
      </c>
      <c r="B18" s="1" t="s">
        <v>36</v>
      </c>
      <c r="C18" s="10" t="s">
        <v>36</v>
      </c>
      <c r="D18" s="5" t="s">
        <v>500</v>
      </c>
      <c r="E18" s="6" t="s">
        <v>3987</v>
      </c>
      <c r="F18" s="9"/>
      <c r="G18" s="9"/>
      <c r="H18" s="9"/>
      <c r="I18" s="8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>
      <c r="A19" s="4">
        <v>17</v>
      </c>
      <c r="B19" s="1" t="s">
        <v>38</v>
      </c>
      <c r="C19" s="5" t="s">
        <v>1831</v>
      </c>
      <c r="D19" s="5" t="s">
        <v>3988</v>
      </c>
      <c r="E19" s="6" t="s">
        <v>3989</v>
      </c>
      <c r="F19" s="9"/>
      <c r="G19" s="9"/>
      <c r="H19" s="9"/>
      <c r="I19" s="8" t="s">
        <v>39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>
      <c r="A20" s="4">
        <v>18</v>
      </c>
      <c r="B20" s="11" t="s">
        <v>40</v>
      </c>
      <c r="C20" s="78"/>
      <c r="D20" s="5"/>
      <c r="E20" s="5"/>
      <c r="F20" s="9"/>
      <c r="G20" s="9"/>
      <c r="H20" s="7">
        <v>1</v>
      </c>
      <c r="I20" s="8" t="s">
        <v>41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>
      <c r="A21" s="4">
        <v>19</v>
      </c>
      <c r="B21" s="1" t="s">
        <v>42</v>
      </c>
      <c r="C21" s="5" t="s">
        <v>3990</v>
      </c>
      <c r="D21" s="5" t="s">
        <v>3991</v>
      </c>
      <c r="E21" s="6" t="s">
        <v>3992</v>
      </c>
      <c r="F21" s="9"/>
      <c r="G21" s="9"/>
      <c r="H21" s="9"/>
      <c r="I21" s="8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>
      <c r="A22" s="4">
        <v>20</v>
      </c>
      <c r="B22" s="1" t="s">
        <v>45</v>
      </c>
      <c r="C22" s="79" t="s">
        <v>3993</v>
      </c>
      <c r="D22" s="20" t="s">
        <v>511</v>
      </c>
      <c r="E22" s="6" t="s">
        <v>3994</v>
      </c>
      <c r="F22" s="9"/>
      <c r="G22" s="9"/>
      <c r="H22" s="9"/>
      <c r="I22" s="8" t="s">
        <v>46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>
      <c r="A23" s="4">
        <v>21</v>
      </c>
      <c r="B23" s="1" t="s">
        <v>47</v>
      </c>
      <c r="C23" s="5" t="s">
        <v>48</v>
      </c>
      <c r="D23" s="5" t="s">
        <v>3995</v>
      </c>
      <c r="E23" s="6" t="s">
        <v>3996</v>
      </c>
      <c r="F23" s="9"/>
      <c r="G23" s="9"/>
      <c r="H23" s="9"/>
      <c r="I23" s="8" t="s">
        <v>49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>
      <c r="A24" s="4">
        <v>22</v>
      </c>
      <c r="B24" s="1" t="s">
        <v>50</v>
      </c>
      <c r="C24" s="10" t="s">
        <v>50</v>
      </c>
      <c r="D24" s="6" t="s">
        <v>515</v>
      </c>
      <c r="E24" s="6" t="s">
        <v>3997</v>
      </c>
      <c r="F24" s="9"/>
      <c r="G24" s="9"/>
      <c r="H24" s="9"/>
      <c r="I24" s="8" t="s">
        <v>51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>
      <c r="A25" s="4">
        <v>23</v>
      </c>
      <c r="B25" s="1" t="s">
        <v>52</v>
      </c>
      <c r="C25" s="5" t="s">
        <v>53</v>
      </c>
      <c r="D25" s="5" t="s">
        <v>3998</v>
      </c>
      <c r="E25" s="6" t="s">
        <v>3999</v>
      </c>
      <c r="F25" s="9"/>
      <c r="G25" s="9"/>
      <c r="H25" s="9"/>
      <c r="I25" s="8" t="s">
        <v>54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>
      <c r="A26" s="4">
        <v>24</v>
      </c>
      <c r="B26" s="11" t="s">
        <v>55</v>
      </c>
      <c r="C26" s="78"/>
      <c r="D26" s="5"/>
      <c r="E26" s="5"/>
      <c r="F26" s="9"/>
      <c r="G26" s="9"/>
      <c r="H26" s="9"/>
      <c r="I26" s="8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>
      <c r="A27" s="4">
        <v>25</v>
      </c>
      <c r="B27" s="1" t="s">
        <v>57</v>
      </c>
      <c r="C27" s="5" t="s">
        <v>58</v>
      </c>
      <c r="D27" s="5" t="s">
        <v>4000</v>
      </c>
      <c r="E27" s="6" t="s">
        <v>4001</v>
      </c>
      <c r="F27" s="9"/>
      <c r="G27" s="9"/>
      <c r="H27" s="9"/>
      <c r="I27" s="8" t="s">
        <v>59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>
      <c r="A28" s="4">
        <v>26</v>
      </c>
      <c r="B28" s="1" t="s">
        <v>60</v>
      </c>
      <c r="C28" s="79" t="s">
        <v>61</v>
      </c>
      <c r="D28" s="20" t="s">
        <v>529</v>
      </c>
      <c r="E28" s="6" t="s">
        <v>4002</v>
      </c>
      <c r="F28" s="9"/>
      <c r="G28" s="9"/>
      <c r="H28" s="9"/>
      <c r="I28" s="8" t="s">
        <v>62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>
      <c r="A29" s="4">
        <v>27</v>
      </c>
      <c r="B29" s="1" t="s">
        <v>63</v>
      </c>
      <c r="C29" s="5"/>
      <c r="D29" s="5"/>
      <c r="E29" s="5"/>
      <c r="F29" s="9"/>
      <c r="G29" s="9"/>
      <c r="H29" s="9"/>
      <c r="I29" s="8" t="s">
        <v>64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>
      <c r="A30" s="4">
        <v>28</v>
      </c>
      <c r="B30" s="1" t="s">
        <v>65</v>
      </c>
      <c r="C30" s="7"/>
      <c r="D30" s="5"/>
      <c r="E30" s="5"/>
      <c r="F30" s="9"/>
      <c r="G30" s="9"/>
      <c r="H30" s="9"/>
      <c r="I30" s="8" t="s">
        <v>66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>
      <c r="A31" s="4">
        <v>29</v>
      </c>
      <c r="B31" s="1" t="s">
        <v>67</v>
      </c>
      <c r="C31" s="7"/>
      <c r="D31" s="5"/>
      <c r="E31" s="5"/>
      <c r="F31" s="9"/>
      <c r="G31" s="9"/>
      <c r="H31" s="9"/>
      <c r="I31" s="8" t="s">
        <v>69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>
      <c r="A32" s="4">
        <v>30</v>
      </c>
      <c r="B32" s="1" t="s">
        <v>70</v>
      </c>
      <c r="C32" s="7"/>
      <c r="D32" s="5"/>
      <c r="E32" s="5"/>
      <c r="F32" s="9"/>
      <c r="G32" s="9"/>
      <c r="H32" s="9"/>
      <c r="I32" s="8" t="s">
        <v>71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>
      <c r="A33" s="4">
        <v>31</v>
      </c>
      <c r="B33" s="1" t="s">
        <v>72</v>
      </c>
      <c r="C33" s="7"/>
      <c r="D33" s="5"/>
      <c r="E33" s="5"/>
      <c r="F33" s="9"/>
      <c r="G33" s="9"/>
      <c r="H33" s="9"/>
      <c r="I33" s="8" t="s">
        <v>74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4">
        <v>32</v>
      </c>
      <c r="B34" s="1" t="s">
        <v>76</v>
      </c>
      <c r="C34" s="7"/>
      <c r="D34" s="5"/>
      <c r="E34" s="5"/>
      <c r="F34" s="9"/>
      <c r="G34" s="9"/>
      <c r="H34" s="9"/>
      <c r="I34" s="8" t="s">
        <v>77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4">
        <v>33</v>
      </c>
      <c r="B35" s="1" t="s">
        <v>78</v>
      </c>
      <c r="C35" s="7"/>
      <c r="D35" s="5"/>
      <c r="E35" s="5"/>
      <c r="F35" s="9"/>
      <c r="G35" s="9"/>
      <c r="H35" s="9"/>
      <c r="I35" s="8" t="s">
        <v>79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4">
        <v>34</v>
      </c>
      <c r="B36" s="1" t="s">
        <v>80</v>
      </c>
      <c r="C36" s="7"/>
      <c r="D36" s="5"/>
      <c r="E36" s="5"/>
      <c r="F36" s="9"/>
      <c r="G36" s="9"/>
      <c r="H36" s="9"/>
      <c r="I36" s="8" t="s">
        <v>81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4">
        <v>35</v>
      </c>
      <c r="B37" s="1" t="s">
        <v>82</v>
      </c>
      <c r="C37" s="80"/>
      <c r="D37" s="20"/>
      <c r="E37" s="5"/>
      <c r="F37" s="9"/>
      <c r="G37" s="9"/>
      <c r="H37" s="9"/>
      <c r="I37" s="8" t="s">
        <v>83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4">
        <v>36</v>
      </c>
      <c r="B38" s="1" t="s">
        <v>84</v>
      </c>
      <c r="C38" s="7"/>
      <c r="D38" s="5"/>
      <c r="E38" s="5"/>
      <c r="F38" s="9"/>
      <c r="G38" s="9"/>
      <c r="H38" s="9"/>
      <c r="I38" s="8" t="s">
        <v>85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4">
        <v>37</v>
      </c>
      <c r="B39" s="1" t="s">
        <v>86</v>
      </c>
      <c r="C39" s="7"/>
      <c r="D39" s="5"/>
      <c r="E39" s="5"/>
      <c r="F39" s="9"/>
      <c r="G39" s="9"/>
      <c r="H39" s="9"/>
      <c r="I39" s="8" t="s">
        <v>87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 s="4">
        <v>38</v>
      </c>
      <c r="B40" s="1" t="s">
        <v>88</v>
      </c>
      <c r="C40" s="7"/>
      <c r="D40" s="5"/>
      <c r="E40" s="5"/>
      <c r="F40" s="9"/>
      <c r="G40" s="9"/>
      <c r="H40" s="9"/>
      <c r="I40" s="8" t="s">
        <v>90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4">
        <v>39</v>
      </c>
      <c r="B41" s="1" t="s">
        <v>91</v>
      </c>
      <c r="C41" s="7"/>
      <c r="D41" s="5"/>
      <c r="E41" s="5"/>
      <c r="F41" s="9"/>
      <c r="G41" s="9"/>
      <c r="H41" s="9"/>
      <c r="I41" s="8" t="s">
        <v>93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4">
        <v>40</v>
      </c>
      <c r="B42" s="1" t="s">
        <v>94</v>
      </c>
      <c r="C42" s="7"/>
      <c r="D42" s="5"/>
      <c r="E42" s="5"/>
      <c r="F42" s="9"/>
      <c r="G42" s="9"/>
      <c r="H42" s="9"/>
      <c r="I42" s="8" t="s">
        <v>95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4">
        <v>41</v>
      </c>
      <c r="B43" s="1" t="s">
        <v>96</v>
      </c>
      <c r="C43" s="7"/>
      <c r="D43" s="5"/>
      <c r="E43" s="5"/>
      <c r="F43" s="9"/>
      <c r="G43" s="9"/>
      <c r="H43" s="9"/>
      <c r="I43" s="8" t="s">
        <v>98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4">
        <v>42</v>
      </c>
      <c r="B44" s="1" t="s">
        <v>99</v>
      </c>
      <c r="C44" s="7"/>
      <c r="D44" s="5"/>
      <c r="E44" s="5"/>
      <c r="F44" s="9"/>
      <c r="G44" s="9"/>
      <c r="H44" s="9"/>
      <c r="I44" s="8" t="s">
        <v>100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4">
        <v>43</v>
      </c>
      <c r="B45" s="1" t="s">
        <v>101</v>
      </c>
      <c r="C45" s="7"/>
      <c r="D45" s="5"/>
      <c r="E45" s="5"/>
      <c r="F45" s="9"/>
      <c r="G45" s="9"/>
      <c r="H45" s="9"/>
      <c r="I45" s="8" t="s">
        <v>102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4">
        <v>44</v>
      </c>
      <c r="B46" s="1" t="s">
        <v>103</v>
      </c>
      <c r="C46" s="7"/>
      <c r="D46" s="5"/>
      <c r="E46" s="5"/>
      <c r="F46" s="9"/>
      <c r="G46" s="9"/>
      <c r="H46" s="9"/>
      <c r="I46" s="8" t="s">
        <v>104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4">
        <v>45</v>
      </c>
      <c r="B47" s="1" t="s">
        <v>105</v>
      </c>
      <c r="C47" s="7"/>
      <c r="D47" s="5"/>
      <c r="E47" s="5"/>
      <c r="F47" s="9"/>
      <c r="G47" s="9"/>
      <c r="H47" s="9"/>
      <c r="I47" s="8" t="s">
        <v>106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4">
        <v>46</v>
      </c>
      <c r="B48" s="1" t="s">
        <v>107</v>
      </c>
      <c r="C48" s="7"/>
      <c r="D48" s="5"/>
      <c r="E48" s="5"/>
      <c r="F48" s="9"/>
      <c r="G48" s="9"/>
      <c r="H48" s="9"/>
      <c r="I48" s="8" t="s">
        <v>108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4">
        <v>47</v>
      </c>
      <c r="B49" s="1" t="s">
        <v>109</v>
      </c>
      <c r="C49" s="7"/>
      <c r="D49" s="5"/>
      <c r="E49" s="5"/>
      <c r="F49" s="9"/>
      <c r="G49" s="9"/>
      <c r="H49" s="9"/>
      <c r="I49" s="8" t="s">
        <v>110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4">
        <v>48</v>
      </c>
      <c r="B50" s="1" t="s">
        <v>111</v>
      </c>
      <c r="C50" s="7"/>
      <c r="D50" s="5"/>
      <c r="E50" s="5"/>
      <c r="F50" s="9"/>
      <c r="G50" s="9"/>
      <c r="H50" s="9"/>
      <c r="I50" s="8" t="s">
        <v>112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4">
        <v>49</v>
      </c>
      <c r="B51" s="1" t="s">
        <v>113</v>
      </c>
      <c r="C51" s="7"/>
      <c r="D51" s="5"/>
      <c r="E51" s="5"/>
      <c r="F51" s="9"/>
      <c r="G51" s="9"/>
      <c r="H51" s="9"/>
      <c r="I51" s="8" t="s">
        <v>114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4">
        <v>50</v>
      </c>
      <c r="B52" s="1" t="s">
        <v>115</v>
      </c>
      <c r="C52" s="7"/>
      <c r="D52" s="5"/>
      <c r="E52" s="5"/>
      <c r="F52" s="9"/>
      <c r="G52" s="9"/>
      <c r="H52" s="9"/>
      <c r="I52" s="8" t="s">
        <v>116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4">
        <v>51</v>
      </c>
      <c r="B53" s="1" t="s">
        <v>117</v>
      </c>
      <c r="C53" s="7"/>
      <c r="D53" s="5"/>
      <c r="E53" s="5"/>
      <c r="F53" s="9"/>
      <c r="G53" s="9"/>
      <c r="H53" s="9"/>
      <c r="I53" s="8" t="s">
        <v>118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4">
        <v>52</v>
      </c>
      <c r="B54" s="1" t="s">
        <v>119</v>
      </c>
      <c r="C54" s="7"/>
      <c r="D54" s="5"/>
      <c r="E54" s="5"/>
      <c r="F54" s="9"/>
      <c r="G54" s="9"/>
      <c r="H54" s="9"/>
      <c r="I54" s="8" t="s">
        <v>120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4">
        <v>53</v>
      </c>
      <c r="B55" s="1" t="s">
        <v>121</v>
      </c>
      <c r="C55" s="7"/>
      <c r="D55" s="5"/>
      <c r="E55" s="5"/>
      <c r="F55" s="6"/>
      <c r="G55" s="6"/>
      <c r="H55" s="6"/>
      <c r="I55" s="8" t="s">
        <v>122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4">
        <v>54</v>
      </c>
      <c r="B56" s="1" t="s">
        <v>123</v>
      </c>
      <c r="C56" s="7"/>
      <c r="D56" s="5"/>
      <c r="E56" s="5"/>
      <c r="F56" s="9"/>
      <c r="G56" s="9"/>
      <c r="H56" s="9"/>
      <c r="I56" s="8" t="s">
        <v>124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4">
        <v>54</v>
      </c>
      <c r="B57" s="1" t="s">
        <v>123</v>
      </c>
      <c r="C57" s="7"/>
      <c r="D57" s="5"/>
      <c r="E57" s="5"/>
      <c r="F57" s="9"/>
      <c r="G57" s="9"/>
      <c r="H57" s="9"/>
      <c r="I57" s="8" t="s">
        <v>124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4">
        <v>54</v>
      </c>
      <c r="B58" s="1" t="s">
        <v>123</v>
      </c>
      <c r="C58" s="7"/>
      <c r="D58" s="5"/>
      <c r="E58" s="5"/>
      <c r="F58" s="9"/>
      <c r="G58" s="9"/>
      <c r="H58" s="9"/>
      <c r="I58" s="8" t="s">
        <v>124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4">
        <v>55</v>
      </c>
      <c r="B59" s="1" t="s">
        <v>125</v>
      </c>
      <c r="C59" s="7"/>
      <c r="D59" s="5"/>
      <c r="E59" s="5"/>
      <c r="F59" s="9"/>
      <c r="G59" s="9"/>
      <c r="H59" s="9"/>
      <c r="I59" s="8" t="s">
        <v>126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4">
        <v>56</v>
      </c>
      <c r="B60" s="1" t="s">
        <v>97</v>
      </c>
      <c r="C60" s="7"/>
      <c r="D60" s="5"/>
      <c r="E60" s="5"/>
      <c r="F60" s="9"/>
      <c r="G60" s="9"/>
      <c r="H60" s="9"/>
      <c r="I60" s="8" t="s">
        <v>127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4">
        <v>57</v>
      </c>
      <c r="B61" s="1" t="s">
        <v>128</v>
      </c>
      <c r="C61" s="7"/>
      <c r="D61" s="5"/>
      <c r="E61" s="5"/>
      <c r="F61" s="9"/>
      <c r="G61" s="9"/>
      <c r="H61" s="9"/>
      <c r="I61" s="8" t="s">
        <v>130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4">
        <v>58</v>
      </c>
      <c r="B62" s="1" t="s">
        <v>131</v>
      </c>
      <c r="C62" s="7"/>
      <c r="D62" s="5"/>
      <c r="E62" s="5"/>
      <c r="F62" s="9"/>
      <c r="G62" s="9"/>
      <c r="H62" s="9"/>
      <c r="I62" s="8" t="s">
        <v>132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4">
        <v>59</v>
      </c>
      <c r="B63" s="1" t="s">
        <v>133</v>
      </c>
      <c r="C63" s="7"/>
      <c r="D63" s="5"/>
      <c r="E63" s="5"/>
      <c r="F63" s="9"/>
      <c r="G63" s="9"/>
      <c r="H63" s="9"/>
      <c r="I63" s="8" t="s">
        <v>134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4">
        <v>60</v>
      </c>
      <c r="B64" s="1" t="s">
        <v>135</v>
      </c>
      <c r="C64" s="7"/>
      <c r="D64" s="5"/>
      <c r="E64" s="5"/>
      <c r="F64" s="9"/>
      <c r="G64" s="9"/>
      <c r="H64" s="9"/>
      <c r="I64" s="8" t="s">
        <v>136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4">
        <v>61</v>
      </c>
      <c r="B65" s="1" t="s">
        <v>137</v>
      </c>
      <c r="C65" s="7"/>
      <c r="D65" s="5"/>
      <c r="E65" s="5"/>
      <c r="F65" s="9"/>
      <c r="G65" s="9"/>
      <c r="H65" s="9"/>
      <c r="I65" s="8" t="s">
        <v>138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4">
        <v>62</v>
      </c>
      <c r="B66" s="1" t="s">
        <v>139</v>
      </c>
      <c r="C66" s="7"/>
      <c r="D66" s="5"/>
      <c r="E66" s="5"/>
      <c r="F66" s="9"/>
      <c r="G66" s="9"/>
      <c r="H66" s="9"/>
      <c r="I66" s="8" t="s">
        <v>141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4">
        <v>63</v>
      </c>
      <c r="B67" s="1" t="s">
        <v>142</v>
      </c>
      <c r="C67" s="7"/>
      <c r="D67" s="5"/>
      <c r="E67" s="5"/>
      <c r="F67" s="9"/>
      <c r="G67" s="9"/>
      <c r="H67" s="9"/>
      <c r="I67" s="8" t="s">
        <v>144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4">
        <v>64</v>
      </c>
      <c r="B68" s="1" t="s">
        <v>145</v>
      </c>
      <c r="C68" s="7"/>
      <c r="D68" s="5"/>
      <c r="E68" s="5"/>
      <c r="F68" s="9"/>
      <c r="G68" s="9"/>
      <c r="H68" s="9"/>
      <c r="I68" s="8" t="s">
        <v>146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4">
        <v>65</v>
      </c>
      <c r="B69" s="1" t="s">
        <v>147</v>
      </c>
      <c r="C69" s="7"/>
      <c r="D69" s="5"/>
      <c r="E69" s="5"/>
      <c r="F69" s="9"/>
      <c r="G69" s="9"/>
      <c r="H69" s="9"/>
      <c r="I69" s="8" t="s">
        <v>148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4">
        <v>66</v>
      </c>
      <c r="B70" s="1" t="s">
        <v>149</v>
      </c>
      <c r="C70" s="7"/>
      <c r="D70" s="5"/>
      <c r="E70" s="5"/>
      <c r="F70" s="9"/>
      <c r="G70" s="9"/>
      <c r="H70" s="9"/>
      <c r="I70" s="8" t="s">
        <v>150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4">
        <v>67</v>
      </c>
      <c r="B71" s="1" t="s">
        <v>151</v>
      </c>
      <c r="C71" s="7"/>
      <c r="D71" s="5"/>
      <c r="E71" s="5"/>
      <c r="F71" s="9"/>
      <c r="G71" s="9"/>
      <c r="H71" s="9"/>
      <c r="I71" s="8" t="s">
        <v>152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4">
        <v>68</v>
      </c>
      <c r="B72" s="1" t="s">
        <v>153</v>
      </c>
      <c r="C72" s="7"/>
      <c r="D72" s="5"/>
      <c r="E72" s="5"/>
      <c r="F72" s="9"/>
      <c r="G72" s="9"/>
      <c r="H72" s="9"/>
      <c r="I72" s="8" t="s">
        <v>154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4">
        <v>69</v>
      </c>
      <c r="B73" s="1" t="s">
        <v>155</v>
      </c>
      <c r="C73" s="7"/>
      <c r="D73" s="5"/>
      <c r="E73" s="5"/>
      <c r="F73" s="9"/>
      <c r="G73" s="9"/>
      <c r="H73" s="9"/>
      <c r="I73" s="8" t="s">
        <v>156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4">
        <v>70</v>
      </c>
      <c r="B74" s="1" t="s">
        <v>157</v>
      </c>
      <c r="C74" s="7"/>
      <c r="D74" s="5"/>
      <c r="E74" s="5"/>
      <c r="F74" s="9"/>
      <c r="G74" s="9"/>
      <c r="H74" s="9"/>
      <c r="I74" s="8" t="s">
        <v>158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4">
        <v>71</v>
      </c>
      <c r="B75" s="1" t="s">
        <v>159</v>
      </c>
      <c r="C75" s="7"/>
      <c r="D75" s="5"/>
      <c r="E75" s="5"/>
      <c r="F75" s="9"/>
      <c r="G75" s="9"/>
      <c r="H75" s="9"/>
      <c r="I75" s="8" t="s">
        <v>160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4">
        <v>72</v>
      </c>
      <c r="B76" s="1" t="s">
        <v>161</v>
      </c>
      <c r="C76" s="7"/>
      <c r="D76" s="5"/>
      <c r="E76" s="5"/>
      <c r="F76" s="9"/>
      <c r="G76" s="9"/>
      <c r="H76" s="9"/>
      <c r="I76" s="8" t="s">
        <v>162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4">
        <v>73</v>
      </c>
      <c r="B77" s="1" t="s">
        <v>163</v>
      </c>
      <c r="C77" s="7"/>
      <c r="D77" s="5"/>
      <c r="E77" s="5"/>
      <c r="F77" s="9"/>
      <c r="G77" s="9"/>
      <c r="H77" s="9"/>
      <c r="I77" s="8" t="s">
        <v>164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4">
        <v>74</v>
      </c>
      <c r="B78" s="1" t="s">
        <v>165</v>
      </c>
      <c r="C78" s="7"/>
      <c r="D78" s="5"/>
      <c r="E78" s="5"/>
      <c r="F78" s="9"/>
      <c r="G78" s="9"/>
      <c r="H78" s="9"/>
      <c r="I78" s="8" t="s">
        <v>166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4">
        <v>75</v>
      </c>
      <c r="B79" s="1" t="s">
        <v>167</v>
      </c>
      <c r="C79" s="7"/>
      <c r="D79" s="5"/>
      <c r="E79" s="5"/>
      <c r="F79" s="9"/>
      <c r="G79" s="9"/>
      <c r="H79" s="9"/>
      <c r="I79" s="8" t="s">
        <v>168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4">
        <v>76</v>
      </c>
      <c r="B80" s="1" t="s">
        <v>169</v>
      </c>
      <c r="C80" s="7"/>
      <c r="D80" s="5"/>
      <c r="E80" s="5"/>
      <c r="F80" s="9"/>
      <c r="G80" s="9"/>
      <c r="H80" s="9"/>
      <c r="I80" s="8" t="s">
        <v>170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4">
        <v>77</v>
      </c>
      <c r="B81" s="1" t="s">
        <v>171</v>
      </c>
      <c r="C81" s="7"/>
      <c r="D81" s="5"/>
      <c r="E81" s="5"/>
      <c r="F81" s="9"/>
      <c r="G81" s="9"/>
      <c r="H81" s="9"/>
      <c r="I81" s="8" t="s">
        <v>172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4">
        <v>78</v>
      </c>
      <c r="B82" s="1" t="s">
        <v>173</v>
      </c>
      <c r="C82" s="7"/>
      <c r="D82" s="5"/>
      <c r="E82" s="5"/>
      <c r="F82" s="9"/>
      <c r="G82" s="9"/>
      <c r="H82" s="9"/>
      <c r="I82" s="8" t="s">
        <v>174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4">
        <v>79</v>
      </c>
      <c r="B83" s="1" t="s">
        <v>175</v>
      </c>
      <c r="C83" s="7"/>
      <c r="D83" s="5"/>
      <c r="E83" s="5"/>
      <c r="F83" s="9"/>
      <c r="G83" s="9"/>
      <c r="H83" s="9"/>
      <c r="I83" s="8" t="s">
        <v>176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4">
        <v>80</v>
      </c>
      <c r="B84" s="1" t="s">
        <v>177</v>
      </c>
      <c r="C84" s="7"/>
      <c r="D84" s="5"/>
      <c r="E84" s="5"/>
      <c r="F84" s="9"/>
      <c r="G84" s="9"/>
      <c r="H84" s="9"/>
      <c r="I84" s="8" t="s">
        <v>178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4">
        <v>81</v>
      </c>
      <c r="B85" s="1" t="s">
        <v>179</v>
      </c>
      <c r="C85" s="7"/>
      <c r="D85" s="5"/>
      <c r="E85" s="5"/>
      <c r="F85" s="9"/>
      <c r="G85" s="9"/>
      <c r="H85" s="9"/>
      <c r="I85" s="8" t="s">
        <v>180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4">
        <v>82</v>
      </c>
      <c r="B86" s="1" t="s">
        <v>181</v>
      </c>
      <c r="C86" s="7"/>
      <c r="D86" s="5"/>
      <c r="E86" s="5"/>
      <c r="F86" s="9"/>
      <c r="G86" s="9"/>
      <c r="H86" s="9"/>
      <c r="I86" s="8" t="s">
        <v>182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4">
        <v>83</v>
      </c>
      <c r="B87" s="1" t="s">
        <v>183</v>
      </c>
      <c r="C87" s="7"/>
      <c r="D87" s="5"/>
      <c r="E87" s="5"/>
      <c r="F87" s="9"/>
      <c r="G87" s="9"/>
      <c r="H87" s="9"/>
      <c r="I87" s="8" t="s">
        <v>184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4">
        <v>84</v>
      </c>
      <c r="B88" s="1" t="s">
        <v>185</v>
      </c>
      <c r="C88" s="7"/>
      <c r="D88" s="5"/>
      <c r="E88" s="5"/>
      <c r="F88" s="9"/>
      <c r="G88" s="9"/>
      <c r="H88" s="9"/>
      <c r="I88" s="8" t="s">
        <v>186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4">
        <v>85</v>
      </c>
      <c r="B89" s="1" t="s">
        <v>187</v>
      </c>
      <c r="C89" s="7"/>
      <c r="D89" s="5"/>
      <c r="E89" s="5"/>
      <c r="F89" s="9"/>
      <c r="G89" s="9"/>
      <c r="H89" s="9"/>
      <c r="I89" s="8" t="s">
        <v>188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4">
        <v>86</v>
      </c>
      <c r="B90" s="1" t="s">
        <v>189</v>
      </c>
      <c r="C90" s="7"/>
      <c r="D90" s="5"/>
      <c r="E90" s="5"/>
      <c r="F90" s="9"/>
      <c r="G90" s="9"/>
      <c r="H90" s="9"/>
      <c r="I90" s="8" t="s">
        <v>190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4">
        <v>87</v>
      </c>
      <c r="B91" s="1" t="s">
        <v>191</v>
      </c>
      <c r="C91" s="7"/>
      <c r="D91" s="5"/>
      <c r="E91" s="5"/>
      <c r="F91" s="9"/>
      <c r="G91" s="9"/>
      <c r="H91" s="9"/>
      <c r="I91" s="8" t="s">
        <v>192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4">
        <v>87</v>
      </c>
      <c r="B92" s="1" t="s">
        <v>191</v>
      </c>
      <c r="C92" s="7"/>
      <c r="D92" s="5"/>
      <c r="E92" s="5"/>
      <c r="F92" s="9"/>
      <c r="G92" s="9"/>
      <c r="H92" s="9"/>
      <c r="I92" s="8" t="s">
        <v>192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4">
        <v>88</v>
      </c>
      <c r="B93" s="1" t="s">
        <v>193</v>
      </c>
      <c r="C93" s="7"/>
      <c r="D93" s="5"/>
      <c r="E93" s="5"/>
      <c r="F93" s="9"/>
      <c r="G93" s="9"/>
      <c r="H93" s="9"/>
      <c r="I93" s="8" t="s">
        <v>194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4">
        <v>89</v>
      </c>
      <c r="B94" s="1" t="s">
        <v>195</v>
      </c>
      <c r="C94" s="7"/>
      <c r="D94" s="5"/>
      <c r="E94" s="5"/>
      <c r="F94" s="9"/>
      <c r="G94" s="9"/>
      <c r="H94" s="9"/>
      <c r="I94" s="8" t="s">
        <v>196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4">
        <v>90</v>
      </c>
      <c r="B95" s="1" t="s">
        <v>197</v>
      </c>
      <c r="C95" s="7"/>
      <c r="D95" s="5"/>
      <c r="E95" s="5"/>
      <c r="F95" s="9"/>
      <c r="G95" s="9"/>
      <c r="H95" s="9"/>
      <c r="I95" s="8" t="s">
        <v>198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4">
        <v>91</v>
      </c>
      <c r="B96" s="1" t="s">
        <v>199</v>
      </c>
      <c r="C96" s="7"/>
      <c r="D96" s="5"/>
      <c r="E96" s="5"/>
      <c r="F96" s="9"/>
      <c r="G96" s="9"/>
      <c r="H96" s="9"/>
      <c r="I96" s="8" t="s">
        <v>200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4">
        <v>92</v>
      </c>
      <c r="B97" s="1" t="s">
        <v>201</v>
      </c>
      <c r="C97" s="7"/>
      <c r="D97" s="5"/>
      <c r="E97" s="5"/>
      <c r="F97" s="9"/>
      <c r="G97" s="9"/>
      <c r="H97" s="9"/>
      <c r="I97" s="8" t="s">
        <v>202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4">
        <v>93</v>
      </c>
      <c r="B98" s="1" t="s">
        <v>203</v>
      </c>
      <c r="C98" s="7"/>
      <c r="D98" s="5"/>
      <c r="E98" s="5"/>
      <c r="F98" s="9"/>
      <c r="G98" s="9"/>
      <c r="H98" s="9"/>
      <c r="I98" s="8" t="s">
        <v>204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4">
        <v>94</v>
      </c>
      <c r="B99" s="11" t="s">
        <v>205</v>
      </c>
      <c r="C99" s="81"/>
      <c r="D99" s="5"/>
      <c r="E99" s="5"/>
      <c r="F99" s="9"/>
      <c r="G99" s="7"/>
      <c r="H99" s="9"/>
      <c r="I99" s="8" t="s">
        <v>206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4">
        <v>95</v>
      </c>
      <c r="B100" s="1" t="s">
        <v>207</v>
      </c>
      <c r="C100" s="7"/>
      <c r="D100" s="5"/>
      <c r="E100" s="5"/>
      <c r="F100" s="9"/>
      <c r="G100" s="9"/>
      <c r="H100" s="9"/>
      <c r="I100" s="8" t="s">
        <v>209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4">
        <v>96</v>
      </c>
      <c r="B101" s="1" t="s">
        <v>210</v>
      </c>
      <c r="C101" s="7"/>
      <c r="D101" s="5"/>
      <c r="E101" s="5"/>
      <c r="F101" s="9"/>
      <c r="G101" s="9"/>
      <c r="H101" s="9"/>
      <c r="I101" s="8" t="s">
        <v>211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4">
        <v>97</v>
      </c>
      <c r="B102" s="1" t="s">
        <v>212</v>
      </c>
      <c r="C102" s="7"/>
      <c r="D102" s="5"/>
      <c r="E102" s="5"/>
      <c r="F102" s="9"/>
      <c r="G102" s="9"/>
      <c r="H102" s="9"/>
      <c r="I102" s="8" t="s">
        <v>214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4">
        <v>98</v>
      </c>
      <c r="B103" s="1" t="s">
        <v>215</v>
      </c>
      <c r="C103" s="7"/>
      <c r="D103" s="5"/>
      <c r="E103" s="5"/>
      <c r="F103" s="9"/>
      <c r="G103" s="9"/>
      <c r="H103" s="9"/>
      <c r="I103" s="8" t="s">
        <v>216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4">
        <v>99</v>
      </c>
      <c r="B104" s="1" t="s">
        <v>217</v>
      </c>
      <c r="C104" s="7"/>
      <c r="D104" s="5"/>
      <c r="E104" s="5"/>
      <c r="F104" s="9"/>
      <c r="G104" s="9"/>
      <c r="H104" s="9"/>
      <c r="I104" s="8" t="s">
        <v>218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4">
        <v>100</v>
      </c>
      <c r="B105" s="1" t="s">
        <v>219</v>
      </c>
      <c r="C105" s="7"/>
      <c r="D105" s="5"/>
      <c r="E105" s="5"/>
      <c r="F105" s="9"/>
      <c r="G105" s="9"/>
      <c r="H105" s="9"/>
      <c r="I105" s="8" t="s">
        <v>220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4">
        <v>101</v>
      </c>
      <c r="B106" s="1" t="s">
        <v>221</v>
      </c>
      <c r="C106" s="7"/>
      <c r="D106" s="20"/>
      <c r="E106" s="5"/>
      <c r="F106" s="9"/>
      <c r="G106" s="9"/>
      <c r="H106" s="9"/>
      <c r="I106" s="8" t="s">
        <v>223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4">
        <v>102</v>
      </c>
      <c r="B107" s="1" t="s">
        <v>224</v>
      </c>
      <c r="C107" s="7"/>
      <c r="D107" s="5"/>
      <c r="E107" s="5"/>
      <c r="F107" s="9"/>
      <c r="G107" s="9"/>
      <c r="H107" s="9"/>
      <c r="I107" s="8" t="s">
        <v>225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4">
        <v>103</v>
      </c>
      <c r="B108" s="1" t="s">
        <v>226</v>
      </c>
      <c r="C108" s="7"/>
      <c r="D108" s="5"/>
      <c r="E108" s="5"/>
      <c r="F108" s="9"/>
      <c r="G108" s="9"/>
      <c r="H108" s="9"/>
      <c r="I108" s="8" t="s">
        <v>227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4">
        <v>104</v>
      </c>
      <c r="B109" s="1" t="s">
        <v>228</v>
      </c>
      <c r="C109" s="7"/>
      <c r="D109" s="5"/>
      <c r="E109" s="5"/>
      <c r="F109" s="9"/>
      <c r="G109" s="9"/>
      <c r="H109" s="9"/>
      <c r="I109" s="8" t="s">
        <v>229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4">
        <v>105</v>
      </c>
      <c r="B110" s="1" t="s">
        <v>230</v>
      </c>
      <c r="C110" s="7"/>
      <c r="D110" s="5"/>
      <c r="E110" s="5"/>
      <c r="F110" s="7"/>
      <c r="G110" s="7"/>
      <c r="H110" s="7"/>
      <c r="I110" s="8" t="s">
        <v>231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4">
        <v>106</v>
      </c>
      <c r="B111" s="11" t="s">
        <v>232</v>
      </c>
      <c r="C111" s="12"/>
      <c r="D111" s="5"/>
      <c r="E111" s="5"/>
      <c r="F111" s="9"/>
      <c r="G111" s="7"/>
      <c r="H111" s="9"/>
      <c r="I111" s="8" t="s">
        <v>233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4">
        <v>107</v>
      </c>
      <c r="B112" s="1" t="s">
        <v>234</v>
      </c>
      <c r="C112" s="7"/>
      <c r="D112" s="5"/>
      <c r="E112" s="5"/>
      <c r="F112" s="9"/>
      <c r="G112" s="9"/>
      <c r="H112" s="9"/>
      <c r="I112" s="8" t="s">
        <v>236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4">
        <v>108</v>
      </c>
      <c r="B113" s="1" t="s">
        <v>237</v>
      </c>
      <c r="C113" s="7"/>
      <c r="D113" s="5"/>
      <c r="E113" s="5"/>
      <c r="F113" s="9"/>
      <c r="G113" s="9"/>
      <c r="H113" s="9"/>
      <c r="I113" s="8" t="s">
        <v>239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4">
        <v>109</v>
      </c>
      <c r="B114" s="1" t="s">
        <v>240</v>
      </c>
      <c r="C114" s="7"/>
      <c r="D114" s="5"/>
      <c r="E114" s="5"/>
      <c r="F114" s="9"/>
      <c r="G114" s="9"/>
      <c r="H114" s="9"/>
      <c r="I114" s="8" t="s">
        <v>241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4">
        <v>110</v>
      </c>
      <c r="B115" s="1" t="s">
        <v>242</v>
      </c>
      <c r="C115" s="7"/>
      <c r="D115" s="5"/>
      <c r="E115" s="5"/>
      <c r="F115" s="9"/>
      <c r="G115" s="9"/>
      <c r="H115" s="9"/>
      <c r="I115" s="8" t="s">
        <v>244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4">
        <v>111</v>
      </c>
      <c r="B116" s="1" t="s">
        <v>245</v>
      </c>
      <c r="C116" s="7"/>
      <c r="D116" s="5"/>
      <c r="E116" s="5"/>
      <c r="F116" s="9"/>
      <c r="G116" s="9"/>
      <c r="H116" s="9"/>
      <c r="I116" s="8" t="s">
        <v>247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>
      <c r="A117" s="4">
        <v>112</v>
      </c>
      <c r="B117" s="1" t="s">
        <v>248</v>
      </c>
      <c r="C117" s="7"/>
      <c r="D117" s="5"/>
      <c r="E117" s="5"/>
      <c r="F117" s="9"/>
      <c r="G117" s="9"/>
      <c r="H117" s="9"/>
      <c r="I117" s="8" t="s">
        <v>249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>
      <c r="A118" s="4">
        <v>113</v>
      </c>
      <c r="B118" s="25" t="s">
        <v>250</v>
      </c>
      <c r="C118" s="82"/>
      <c r="D118" s="5"/>
      <c r="E118" s="5"/>
      <c r="F118" s="9"/>
      <c r="G118" s="7"/>
      <c r="H118" s="9"/>
      <c r="I118" s="8" t="s">
        <v>251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>
      <c r="A119" s="4">
        <v>114</v>
      </c>
      <c r="B119" s="11" t="s">
        <v>252</v>
      </c>
      <c r="C119" s="81"/>
      <c r="D119" s="5"/>
      <c r="E119" s="5"/>
      <c r="F119" s="9"/>
      <c r="G119" s="7"/>
      <c r="H119" s="9"/>
      <c r="I119" s="8" t="s">
        <v>253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>
      <c r="A120" s="4">
        <v>115</v>
      </c>
      <c r="B120" s="1" t="s">
        <v>254</v>
      </c>
      <c r="C120" s="7"/>
      <c r="D120" s="5"/>
      <c r="E120" s="5"/>
      <c r="F120" s="9"/>
      <c r="G120" s="9"/>
      <c r="H120" s="9"/>
      <c r="I120" s="8" t="s">
        <v>255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>
      <c r="A121" s="4">
        <v>116</v>
      </c>
      <c r="B121" s="1" t="s">
        <v>256</v>
      </c>
      <c r="C121" s="7"/>
      <c r="D121" s="5"/>
      <c r="E121" s="5"/>
      <c r="F121" s="9"/>
      <c r="G121" s="9"/>
      <c r="H121" s="9"/>
      <c r="I121" s="8" t="s">
        <v>257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>
      <c r="A122" s="4">
        <v>117</v>
      </c>
      <c r="B122" s="1" t="s">
        <v>258</v>
      </c>
      <c r="C122" s="7"/>
      <c r="D122" s="5"/>
      <c r="E122" s="5"/>
      <c r="F122" s="9"/>
      <c r="G122" s="9"/>
      <c r="H122" s="9"/>
      <c r="I122" s="8" t="s">
        <v>260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>
      <c r="A123" s="4">
        <v>118</v>
      </c>
      <c r="B123" s="1" t="s">
        <v>261</v>
      </c>
      <c r="C123" s="7"/>
      <c r="D123" s="5"/>
      <c r="E123" s="5"/>
      <c r="F123" s="9"/>
      <c r="G123" s="9"/>
      <c r="H123" s="9"/>
      <c r="I123" s="8" t="s">
        <v>263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>
      <c r="A124" s="4">
        <v>119</v>
      </c>
      <c r="B124" s="1" t="s">
        <v>264</v>
      </c>
      <c r="C124" s="7"/>
      <c r="D124" s="5"/>
      <c r="E124" s="5"/>
      <c r="F124" s="9"/>
      <c r="G124" s="9"/>
      <c r="H124" s="9"/>
      <c r="I124" s="8" t="s">
        <v>265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>
      <c r="A125" s="4">
        <v>120</v>
      </c>
      <c r="B125" s="1" t="s">
        <v>266</v>
      </c>
      <c r="C125" s="7"/>
      <c r="D125" s="5"/>
      <c r="E125" s="5"/>
      <c r="F125" s="9"/>
      <c r="G125" s="9"/>
      <c r="H125" s="9"/>
      <c r="I125" s="8" t="s">
        <v>268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>
      <c r="A126" s="4">
        <v>121</v>
      </c>
      <c r="B126" s="1" t="s">
        <v>269</v>
      </c>
      <c r="C126" s="7"/>
      <c r="D126" s="5"/>
      <c r="E126" s="5"/>
      <c r="F126" s="9"/>
      <c r="G126" s="9"/>
      <c r="H126" s="9"/>
      <c r="I126" s="8" t="s">
        <v>270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>
      <c r="A127" s="4">
        <v>122</v>
      </c>
      <c r="B127" s="1" t="s">
        <v>271</v>
      </c>
      <c r="C127" s="7"/>
      <c r="D127" s="5"/>
      <c r="E127" s="5"/>
      <c r="F127" s="9"/>
      <c r="G127" s="9"/>
      <c r="H127" s="9"/>
      <c r="I127" s="8" t="s">
        <v>273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>
      <c r="A128" s="4">
        <v>122</v>
      </c>
      <c r="B128" s="1" t="s">
        <v>271</v>
      </c>
      <c r="C128" s="7"/>
      <c r="D128" s="5"/>
      <c r="E128" s="5"/>
      <c r="F128" s="9"/>
      <c r="G128" s="9"/>
      <c r="H128" s="9"/>
      <c r="I128" s="8" t="s">
        <v>273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>
      <c r="A129" s="4">
        <v>123</v>
      </c>
      <c r="B129" s="1" t="s">
        <v>274</v>
      </c>
      <c r="C129" s="7"/>
      <c r="D129" s="5"/>
      <c r="E129" s="5"/>
      <c r="F129" s="9"/>
      <c r="G129" s="9"/>
      <c r="H129" s="9"/>
      <c r="I129" s="8" t="s">
        <v>276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>
      <c r="A130" s="4">
        <v>124</v>
      </c>
      <c r="B130" s="1" t="s">
        <v>277</v>
      </c>
      <c r="C130" s="7"/>
      <c r="D130" s="5"/>
      <c r="E130" s="5"/>
      <c r="F130" s="9"/>
      <c r="G130" s="9"/>
      <c r="H130" s="9"/>
      <c r="I130" s="8" t="s">
        <v>278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>
      <c r="A131" s="4">
        <v>125</v>
      </c>
      <c r="B131" s="1" t="s">
        <v>279</v>
      </c>
      <c r="C131" s="7"/>
      <c r="D131" s="5"/>
      <c r="E131" s="5"/>
      <c r="F131" s="9"/>
      <c r="G131" s="9"/>
      <c r="H131" s="9"/>
      <c r="I131" s="8" t="s">
        <v>281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>
      <c r="A132" s="4">
        <v>126</v>
      </c>
      <c r="B132" s="1" t="s">
        <v>282</v>
      </c>
      <c r="C132" s="7"/>
      <c r="D132" s="5"/>
      <c r="E132" s="5"/>
      <c r="F132" s="9"/>
      <c r="G132" s="9"/>
      <c r="H132" s="9"/>
      <c r="I132" s="8" t="s">
        <v>283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>
      <c r="A133" s="4">
        <v>127</v>
      </c>
      <c r="B133" s="1" t="s">
        <v>284</v>
      </c>
      <c r="C133" s="7"/>
      <c r="D133" s="5"/>
      <c r="E133" s="5"/>
      <c r="F133" s="9"/>
      <c r="G133" s="9"/>
      <c r="H133" s="9"/>
      <c r="I133" s="8" t="s">
        <v>285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>
      <c r="A134" s="4">
        <v>128</v>
      </c>
      <c r="B134" s="1" t="s">
        <v>286</v>
      </c>
      <c r="C134" s="7"/>
      <c r="D134" s="5"/>
      <c r="E134" s="5"/>
      <c r="F134" s="9"/>
      <c r="G134" s="9"/>
      <c r="H134" s="9"/>
      <c r="I134" s="8" t="s">
        <v>287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>
      <c r="A135" s="4">
        <v>129</v>
      </c>
      <c r="B135" s="1" t="s">
        <v>288</v>
      </c>
      <c r="C135" s="7"/>
      <c r="D135" s="5"/>
      <c r="E135" s="5"/>
      <c r="F135" s="9"/>
      <c r="G135" s="9"/>
      <c r="H135" s="9"/>
      <c r="I135" s="8" t="s">
        <v>289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>
      <c r="A136" s="4">
        <v>130</v>
      </c>
      <c r="B136" s="1" t="s">
        <v>290</v>
      </c>
      <c r="C136" s="7"/>
      <c r="D136" s="5"/>
      <c r="E136" s="5"/>
      <c r="F136" s="9"/>
      <c r="G136" s="9"/>
      <c r="H136" s="9"/>
      <c r="I136" s="8" t="s">
        <v>291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>
      <c r="A137" s="4">
        <v>131</v>
      </c>
      <c r="B137" s="1" t="s">
        <v>292</v>
      </c>
      <c r="C137" s="7"/>
      <c r="D137" s="5"/>
      <c r="E137" s="5"/>
      <c r="F137" s="9"/>
      <c r="G137" s="9"/>
      <c r="H137" s="9"/>
      <c r="I137" s="8" t="s">
        <v>293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>
      <c r="A138" s="4">
        <v>131</v>
      </c>
      <c r="B138" s="1" t="s">
        <v>292</v>
      </c>
      <c r="C138" s="7"/>
      <c r="D138" s="5"/>
      <c r="E138" s="5"/>
      <c r="F138" s="9"/>
      <c r="G138" s="9"/>
      <c r="H138" s="9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>
      <c r="A139" s="4">
        <v>132</v>
      </c>
      <c r="B139" s="1" t="s">
        <v>294</v>
      </c>
      <c r="C139" s="7"/>
      <c r="D139" s="5"/>
      <c r="E139" s="5"/>
      <c r="F139" s="9"/>
      <c r="G139" s="9"/>
      <c r="H139" s="9"/>
      <c r="I139" s="8" t="s">
        <v>296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>
      <c r="A140" s="4">
        <v>133</v>
      </c>
      <c r="B140" s="1" t="s">
        <v>297</v>
      </c>
      <c r="C140" s="7"/>
      <c r="D140" s="5"/>
      <c r="E140" s="5"/>
      <c r="F140" s="9"/>
      <c r="G140" s="9"/>
      <c r="H140" s="9"/>
      <c r="I140" s="8" t="s">
        <v>298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>
      <c r="A141" s="4">
        <v>134</v>
      </c>
      <c r="B141" s="1" t="s">
        <v>299</v>
      </c>
      <c r="C141" s="7"/>
      <c r="D141" s="5"/>
      <c r="E141" s="5"/>
      <c r="F141" s="9"/>
      <c r="G141" s="9"/>
      <c r="H141" s="9"/>
      <c r="I141" s="8" t="s">
        <v>300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>
      <c r="A142" s="4">
        <v>135</v>
      </c>
      <c r="B142" s="1" t="s">
        <v>301</v>
      </c>
      <c r="C142" s="7"/>
      <c r="D142" s="5"/>
      <c r="E142" s="5"/>
      <c r="F142" s="9"/>
      <c r="G142" s="9"/>
      <c r="H142" s="9"/>
      <c r="I142" s="8" t="s">
        <v>302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>
      <c r="A143" s="4">
        <v>136</v>
      </c>
      <c r="B143" s="1" t="s">
        <v>303</v>
      </c>
      <c r="C143" s="7"/>
      <c r="D143" s="5"/>
      <c r="E143" s="5"/>
      <c r="F143" s="9"/>
      <c r="G143" s="9"/>
      <c r="H143" s="9"/>
      <c r="I143" s="8" t="s">
        <v>304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>
      <c r="A144" s="4">
        <v>137</v>
      </c>
      <c r="B144" s="1" t="s">
        <v>305</v>
      </c>
      <c r="C144" s="7"/>
      <c r="D144" s="5"/>
      <c r="E144" s="5"/>
      <c r="F144" s="9"/>
      <c r="G144" s="9"/>
      <c r="H144" s="9"/>
      <c r="I144" s="8" t="s">
        <v>306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>
      <c r="A145" s="4">
        <v>138</v>
      </c>
      <c r="B145" s="1" t="s">
        <v>307</v>
      </c>
      <c r="C145" s="7"/>
      <c r="D145" s="5"/>
      <c r="E145" s="5"/>
      <c r="F145" s="9"/>
      <c r="G145" s="9"/>
      <c r="H145" s="9"/>
      <c r="I145" s="8" t="s">
        <v>308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>
      <c r="A146" s="4">
        <v>139</v>
      </c>
      <c r="B146" s="1" t="s">
        <v>309</v>
      </c>
      <c r="C146" s="7"/>
      <c r="D146" s="5"/>
      <c r="E146" s="5"/>
      <c r="F146" s="9"/>
      <c r="G146" s="9"/>
      <c r="H146" s="9"/>
      <c r="I146" s="8" t="s">
        <v>310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>
      <c r="A147" s="4">
        <v>140</v>
      </c>
      <c r="B147" s="1" t="s">
        <v>311</v>
      </c>
      <c r="C147" s="7"/>
      <c r="D147" s="5"/>
      <c r="E147" s="5"/>
      <c r="F147" s="9"/>
      <c r="G147" s="9"/>
      <c r="H147" s="9"/>
      <c r="I147" s="8" t="s">
        <v>312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>
      <c r="A148" s="4">
        <v>141</v>
      </c>
      <c r="B148" s="11" t="s">
        <v>313</v>
      </c>
      <c r="C148" s="81"/>
      <c r="D148" s="5"/>
      <c r="E148" s="5"/>
      <c r="F148" s="9"/>
      <c r="G148" s="7"/>
      <c r="H148" s="9"/>
      <c r="I148" s="8" t="s">
        <v>314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>
      <c r="A149" s="4">
        <v>142</v>
      </c>
      <c r="B149" s="1" t="s">
        <v>315</v>
      </c>
      <c r="C149" s="7"/>
      <c r="D149" s="5"/>
      <c r="E149" s="5"/>
      <c r="F149" s="9"/>
      <c r="G149" s="9"/>
      <c r="H149" s="9"/>
      <c r="I149" s="8" t="s">
        <v>317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>
      <c r="A150" s="4">
        <v>143</v>
      </c>
      <c r="B150" s="1" t="s">
        <v>318</v>
      </c>
      <c r="C150" s="7"/>
      <c r="D150" s="5"/>
      <c r="E150" s="5"/>
      <c r="F150" s="9"/>
      <c r="G150" s="9"/>
      <c r="H150" s="9"/>
      <c r="I150" s="8" t="s">
        <v>319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>
      <c r="A151" s="4">
        <v>144</v>
      </c>
      <c r="B151" s="11" t="s">
        <v>320</v>
      </c>
      <c r="C151" s="81"/>
      <c r="D151" s="5"/>
      <c r="E151" s="5"/>
      <c r="F151" s="9"/>
      <c r="G151" s="7"/>
      <c r="H151" s="9"/>
      <c r="I151" s="8" t="s">
        <v>321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>
      <c r="A152" s="4">
        <v>145</v>
      </c>
      <c r="B152" s="1" t="s">
        <v>322</v>
      </c>
      <c r="C152" s="7"/>
      <c r="D152" s="5"/>
      <c r="E152" s="5"/>
      <c r="F152" s="9"/>
      <c r="G152" s="9"/>
      <c r="H152" s="9"/>
      <c r="I152" s="8" t="s">
        <v>323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>
      <c r="A153" s="4">
        <v>146</v>
      </c>
      <c r="B153" s="1" t="s">
        <v>324</v>
      </c>
      <c r="C153" s="7"/>
      <c r="D153" s="5"/>
      <c r="E153" s="5"/>
      <c r="F153" s="9"/>
      <c r="G153" s="9"/>
      <c r="H153" s="9"/>
      <c r="I153" s="8" t="s">
        <v>326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>
      <c r="A154" s="4">
        <v>147</v>
      </c>
      <c r="B154" s="1" t="s">
        <v>327</v>
      </c>
      <c r="C154" s="7"/>
      <c r="D154" s="5"/>
      <c r="E154" s="5"/>
      <c r="F154" s="9"/>
      <c r="G154" s="9"/>
      <c r="H154" s="9"/>
      <c r="I154" s="8" t="s">
        <v>328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>
      <c r="A155" s="4">
        <v>148</v>
      </c>
      <c r="B155" s="1" t="s">
        <v>329</v>
      </c>
      <c r="C155" s="7"/>
      <c r="D155" s="5"/>
      <c r="E155" s="5"/>
      <c r="F155" s="9"/>
      <c r="G155" s="9"/>
      <c r="H155" s="9"/>
      <c r="I155" s="8" t="s">
        <v>330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>
      <c r="A156" s="4">
        <v>149</v>
      </c>
      <c r="B156" s="1" t="s">
        <v>331</v>
      </c>
      <c r="C156" s="7"/>
      <c r="D156" s="5"/>
      <c r="E156" s="5"/>
      <c r="F156" s="9"/>
      <c r="G156" s="9"/>
      <c r="H156" s="9"/>
      <c r="I156" s="8" t="s">
        <v>332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>
      <c r="A157" s="4">
        <v>150</v>
      </c>
      <c r="B157" s="1" t="s">
        <v>333</v>
      </c>
      <c r="C157" s="7"/>
      <c r="D157" s="5"/>
      <c r="E157" s="5"/>
      <c r="F157" s="9"/>
      <c r="G157" s="9"/>
      <c r="H157" s="9"/>
      <c r="I157" s="8" t="s">
        <v>334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>
      <c r="A158" s="4">
        <v>151</v>
      </c>
      <c r="B158" s="1" t="s">
        <v>335</v>
      </c>
      <c r="C158" s="7"/>
      <c r="D158" s="5"/>
      <c r="E158" s="5"/>
      <c r="F158" s="9"/>
      <c r="G158" s="9"/>
      <c r="H158" s="9"/>
      <c r="I158" s="8" t="s">
        <v>336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>
      <c r="A159" s="4">
        <v>152</v>
      </c>
      <c r="B159" s="1" t="s">
        <v>337</v>
      </c>
      <c r="C159" s="7"/>
      <c r="D159" s="5"/>
      <c r="E159" s="5"/>
      <c r="F159" s="9"/>
      <c r="G159" s="9"/>
      <c r="H159" s="9"/>
      <c r="I159" s="8" t="s">
        <v>338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>
      <c r="A160" s="4">
        <v>153</v>
      </c>
      <c r="B160" s="1" t="s">
        <v>339</v>
      </c>
      <c r="C160" s="7"/>
      <c r="D160" s="5"/>
      <c r="E160" s="5"/>
      <c r="F160" s="9"/>
      <c r="G160" s="9"/>
      <c r="H160" s="9"/>
      <c r="I160" s="8" t="s">
        <v>341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>
      <c r="A161" s="4">
        <v>154</v>
      </c>
      <c r="B161" s="1" t="s">
        <v>342</v>
      </c>
      <c r="C161" s="7"/>
      <c r="D161" s="5"/>
      <c r="E161" s="5"/>
      <c r="F161" s="9"/>
      <c r="G161" s="9"/>
      <c r="H161" s="9"/>
      <c r="I161" s="8" t="s">
        <v>344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>
      <c r="A162" s="4">
        <v>155</v>
      </c>
      <c r="B162" s="1" t="s">
        <v>345</v>
      </c>
      <c r="C162" s="7"/>
      <c r="D162" s="5"/>
      <c r="E162" s="5"/>
      <c r="F162" s="9"/>
      <c r="G162" s="9"/>
      <c r="H162" s="9"/>
      <c r="I162" s="8" t="s">
        <v>346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>
      <c r="A163" s="4">
        <v>156</v>
      </c>
      <c r="B163" s="1" t="s">
        <v>347</v>
      </c>
      <c r="C163" s="7"/>
      <c r="D163" s="5"/>
      <c r="E163" s="5"/>
      <c r="F163" s="9"/>
      <c r="G163" s="9"/>
      <c r="H163" s="9"/>
      <c r="I163" s="8" t="s">
        <v>348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>
      <c r="A164" s="4">
        <v>157</v>
      </c>
      <c r="B164" s="11" t="s">
        <v>349</v>
      </c>
      <c r="C164" s="12"/>
      <c r="D164" s="5"/>
      <c r="E164" s="5"/>
      <c r="F164" s="9"/>
      <c r="G164" s="7"/>
      <c r="H164" s="9"/>
      <c r="I164" s="8" t="s">
        <v>350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>
      <c r="A165" s="4">
        <v>158</v>
      </c>
      <c r="B165" s="1" t="s">
        <v>351</v>
      </c>
      <c r="C165" s="7"/>
      <c r="D165" s="5"/>
      <c r="E165" s="5"/>
      <c r="F165" s="9"/>
      <c r="G165" s="9"/>
      <c r="H165" s="9"/>
      <c r="I165" s="8" t="s">
        <v>352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>
      <c r="A166" s="4">
        <v>159</v>
      </c>
      <c r="B166" s="1" t="s">
        <v>353</v>
      </c>
      <c r="C166" s="7"/>
      <c r="D166" s="5"/>
      <c r="E166" s="5"/>
      <c r="F166" s="9"/>
      <c r="G166" s="9"/>
      <c r="H166" s="9"/>
      <c r="I166" s="8" t="s">
        <v>355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>
      <c r="A167" s="4">
        <v>160</v>
      </c>
      <c r="B167" s="13" t="s">
        <v>356</v>
      </c>
      <c r="C167" s="14"/>
      <c r="D167" s="5"/>
      <c r="E167" s="5"/>
      <c r="F167" s="9"/>
      <c r="G167" s="7"/>
      <c r="H167" s="7" t="s">
        <v>357</v>
      </c>
      <c r="I167" s="8" t="s">
        <v>358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>
      <c r="A168" s="4">
        <v>161</v>
      </c>
      <c r="B168" s="1" t="s">
        <v>359</v>
      </c>
      <c r="C168" s="7"/>
      <c r="D168" s="5"/>
      <c r="E168" s="5"/>
      <c r="F168" s="9"/>
      <c r="G168" s="9"/>
      <c r="H168" s="9"/>
      <c r="I168" s="8" t="s">
        <v>361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>
      <c r="A169" s="4">
        <v>162</v>
      </c>
      <c r="B169" s="1" t="s">
        <v>362</v>
      </c>
      <c r="C169" s="7"/>
      <c r="D169" s="5"/>
      <c r="E169" s="5"/>
      <c r="F169" s="9"/>
      <c r="G169" s="9"/>
      <c r="H169" s="9"/>
      <c r="I169" s="8" t="s">
        <v>363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>
      <c r="A170" s="4">
        <v>162</v>
      </c>
      <c r="B170" s="1" t="s">
        <v>362</v>
      </c>
      <c r="C170" s="7"/>
      <c r="D170" s="5"/>
      <c r="E170" s="5"/>
      <c r="F170" s="9"/>
      <c r="G170" s="9"/>
      <c r="H170" s="9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>
      <c r="A171" s="4">
        <v>163</v>
      </c>
      <c r="B171" s="1" t="s">
        <v>364</v>
      </c>
      <c r="C171" s="7"/>
      <c r="D171" s="5"/>
      <c r="E171" s="5"/>
      <c r="F171" s="9"/>
      <c r="G171" s="9"/>
      <c r="H171" s="9"/>
      <c r="I171" s="8" t="s">
        <v>365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>
      <c r="A172" s="4">
        <v>164</v>
      </c>
      <c r="B172" s="1" t="s">
        <v>366</v>
      </c>
      <c r="C172" s="7"/>
      <c r="D172" s="5"/>
      <c r="E172" s="5"/>
      <c r="F172" s="9"/>
      <c r="G172" s="9"/>
      <c r="H172" s="9"/>
      <c r="I172" s="8" t="s">
        <v>367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>
      <c r="A173" s="4">
        <v>165</v>
      </c>
      <c r="B173" s="1" t="s">
        <v>368</v>
      </c>
      <c r="C173" s="7"/>
      <c r="D173" s="5"/>
      <c r="E173" s="5"/>
      <c r="F173" s="9"/>
      <c r="G173" s="9"/>
      <c r="H173" s="9"/>
      <c r="I173" s="8" t="s">
        <v>369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>
      <c r="A174" s="4">
        <v>166</v>
      </c>
      <c r="B174" s="1" t="s">
        <v>370</v>
      </c>
      <c r="C174" s="7"/>
      <c r="D174" s="5"/>
      <c r="E174" s="5"/>
      <c r="F174" s="9"/>
      <c r="G174" s="9"/>
      <c r="H174" s="9"/>
      <c r="I174" s="8" t="s">
        <v>371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>
      <c r="A175" s="4">
        <v>167</v>
      </c>
      <c r="B175" s="1" t="s">
        <v>372</v>
      </c>
      <c r="C175" s="7"/>
      <c r="D175" s="5"/>
      <c r="E175" s="5"/>
      <c r="F175" s="9"/>
      <c r="G175" s="9"/>
      <c r="H175" s="9"/>
      <c r="I175" s="8" t="s">
        <v>373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>
      <c r="A176" s="4">
        <v>168</v>
      </c>
      <c r="B176" s="1" t="s">
        <v>374</v>
      </c>
      <c r="C176" s="7"/>
      <c r="D176" s="5"/>
      <c r="E176" s="5"/>
      <c r="F176" s="9"/>
      <c r="G176" s="9"/>
      <c r="H176" s="9"/>
      <c r="I176" s="8" t="s">
        <v>376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>
      <c r="A177" s="4">
        <v>169</v>
      </c>
      <c r="B177" s="1" t="s">
        <v>377</v>
      </c>
      <c r="C177" s="7"/>
      <c r="D177" s="5"/>
      <c r="E177" s="5"/>
      <c r="F177" s="9"/>
      <c r="G177" s="9"/>
      <c r="H177" s="9"/>
      <c r="I177" s="8" t="s">
        <v>378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>
      <c r="A178" s="4">
        <v>170</v>
      </c>
      <c r="B178" s="1" t="s">
        <v>379</v>
      </c>
      <c r="C178" s="7"/>
      <c r="D178" s="5"/>
      <c r="E178" s="5"/>
      <c r="F178" s="9"/>
      <c r="G178" s="9"/>
      <c r="H178" s="9"/>
      <c r="I178" s="8" t="s">
        <v>380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>
      <c r="A179" s="4">
        <v>171</v>
      </c>
      <c r="B179" s="1" t="s">
        <v>381</v>
      </c>
      <c r="C179" s="7"/>
      <c r="D179" s="5"/>
      <c r="E179" s="5"/>
      <c r="F179" s="9"/>
      <c r="G179" s="9"/>
      <c r="H179" s="9"/>
      <c r="I179" s="8" t="s">
        <v>382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>
      <c r="A180" s="4">
        <v>172</v>
      </c>
      <c r="B180" s="1" t="s">
        <v>383</v>
      </c>
      <c r="C180" s="7"/>
      <c r="D180" s="5"/>
      <c r="E180" s="5"/>
      <c r="F180" s="9"/>
      <c r="G180" s="9"/>
      <c r="H180" s="9"/>
      <c r="I180" s="8" t="s">
        <v>384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>
      <c r="A181" s="4">
        <v>173</v>
      </c>
      <c r="B181" s="13" t="s">
        <v>385</v>
      </c>
      <c r="C181" s="14"/>
      <c r="D181" s="5"/>
      <c r="E181" s="5"/>
      <c r="F181" s="9"/>
      <c r="G181" s="7"/>
      <c r="H181" s="7" t="s">
        <v>357</v>
      </c>
      <c r="I181" s="8" t="s">
        <v>386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>
      <c r="A182" s="4">
        <v>174</v>
      </c>
      <c r="B182" s="1" t="s">
        <v>387</v>
      </c>
      <c r="C182" s="7"/>
      <c r="D182" s="5"/>
      <c r="E182" s="5"/>
      <c r="F182" s="9"/>
      <c r="G182" s="9"/>
      <c r="H182" s="9"/>
      <c r="I182" s="8" t="s">
        <v>388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>
      <c r="A183" s="4">
        <v>175</v>
      </c>
      <c r="B183" s="1" t="s">
        <v>389</v>
      </c>
      <c r="C183" s="7"/>
      <c r="D183" s="5"/>
      <c r="E183" s="5"/>
      <c r="F183" s="9"/>
      <c r="G183" s="9"/>
      <c r="H183" s="9"/>
      <c r="I183" s="8" t="s">
        <v>391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>
      <c r="A184" s="4">
        <v>176</v>
      </c>
      <c r="B184" s="1" t="s">
        <v>392</v>
      </c>
      <c r="C184" s="7"/>
      <c r="D184" s="5"/>
      <c r="E184" s="5"/>
      <c r="F184" s="9"/>
      <c r="G184" s="9"/>
      <c r="H184" s="9"/>
      <c r="I184" s="8" t="s">
        <v>393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>
      <c r="A185" s="4">
        <v>177</v>
      </c>
      <c r="B185" s="1" t="s">
        <v>394</v>
      </c>
      <c r="C185" s="7"/>
      <c r="D185" s="5"/>
      <c r="E185" s="5"/>
      <c r="F185" s="9"/>
      <c r="G185" s="9"/>
      <c r="H185" s="9"/>
      <c r="I185" s="8" t="s">
        <v>395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>
      <c r="A186" s="4">
        <v>178</v>
      </c>
      <c r="B186" s="1" t="s">
        <v>396</v>
      </c>
      <c r="C186" s="7"/>
      <c r="D186" s="5"/>
      <c r="E186" s="5"/>
      <c r="F186" s="7"/>
      <c r="G186" s="7"/>
      <c r="H186" s="7"/>
      <c r="I186" s="8" t="s">
        <v>397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>
      <c r="A187" s="4">
        <v>179</v>
      </c>
      <c r="B187" s="1" t="s">
        <v>398</v>
      </c>
      <c r="C187" s="7"/>
      <c r="D187" s="5"/>
      <c r="E187" s="5"/>
      <c r="F187" s="9"/>
      <c r="G187" s="9"/>
      <c r="H187" s="9"/>
      <c r="I187" s="8" t="s">
        <v>399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>
      <c r="A188" s="4">
        <v>180</v>
      </c>
      <c r="B188" s="1" t="s">
        <v>400</v>
      </c>
      <c r="C188" s="7"/>
      <c r="D188" s="5"/>
      <c r="E188" s="5"/>
      <c r="F188" s="9"/>
      <c r="G188" s="9"/>
      <c r="H188" s="9"/>
      <c r="I188" s="8" t="s">
        <v>401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>
      <c r="A189" s="4">
        <v>181</v>
      </c>
      <c r="B189" s="1" t="s">
        <v>402</v>
      </c>
      <c r="C189" s="7"/>
      <c r="D189" s="5"/>
      <c r="E189" s="5"/>
      <c r="F189" s="9"/>
      <c r="G189" s="9"/>
      <c r="H189" s="9"/>
      <c r="I189" s="8" t="s">
        <v>403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>
      <c r="A190" s="4">
        <v>182</v>
      </c>
      <c r="B190" s="1" t="s">
        <v>404</v>
      </c>
      <c r="C190" s="7"/>
      <c r="D190" s="5"/>
      <c r="E190" s="5"/>
      <c r="F190" s="9"/>
      <c r="G190" s="9"/>
      <c r="H190" s="9"/>
      <c r="I190" s="8" t="s">
        <v>405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>
      <c r="A191" s="4">
        <v>183</v>
      </c>
      <c r="B191" s="1" t="s">
        <v>406</v>
      </c>
      <c r="C191" s="7"/>
      <c r="D191" s="5"/>
      <c r="E191" s="5"/>
      <c r="F191" s="9"/>
      <c r="G191" s="9"/>
      <c r="H191" s="9"/>
      <c r="I191" s="8" t="s">
        <v>407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>
      <c r="A192" s="4">
        <v>184</v>
      </c>
      <c r="B192" s="1" t="s">
        <v>408</v>
      </c>
      <c r="C192" s="7"/>
      <c r="D192" s="5"/>
      <c r="E192" s="5"/>
      <c r="F192" s="9"/>
      <c r="G192" s="9"/>
      <c r="H192" s="9"/>
      <c r="I192" s="8" t="s">
        <v>409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>
      <c r="A193" s="4">
        <v>185</v>
      </c>
      <c r="B193" s="1" t="s">
        <v>410</v>
      </c>
      <c r="C193" s="7"/>
      <c r="D193" s="5"/>
      <c r="E193" s="5"/>
      <c r="F193" s="9"/>
      <c r="G193" s="9"/>
      <c r="H193" s="9"/>
      <c r="I193" s="8" t="s">
        <v>411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>
      <c r="A194" s="4">
        <v>186</v>
      </c>
      <c r="B194" s="1" t="s">
        <v>412</v>
      </c>
      <c r="C194" s="7"/>
      <c r="D194" s="5"/>
      <c r="E194" s="5"/>
      <c r="F194" s="9"/>
      <c r="G194" s="9"/>
      <c r="H194" s="9"/>
      <c r="I194" s="8" t="s">
        <v>414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>
      <c r="A195" s="4">
        <v>187</v>
      </c>
      <c r="B195" s="1" t="s">
        <v>415</v>
      </c>
      <c r="C195" s="7"/>
      <c r="D195" s="5"/>
      <c r="E195" s="5"/>
      <c r="F195" s="9"/>
      <c r="G195" s="9"/>
      <c r="H195" s="9"/>
      <c r="I195" s="8" t="s">
        <v>417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>
      <c r="A196" s="4">
        <v>188</v>
      </c>
      <c r="B196" s="1" t="s">
        <v>418</v>
      </c>
      <c r="C196" s="7"/>
      <c r="D196" s="5"/>
      <c r="E196" s="5"/>
      <c r="F196" s="9"/>
      <c r="G196" s="9"/>
      <c r="H196" s="9"/>
      <c r="I196" s="8" t="s">
        <v>420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>
      <c r="A197" s="4">
        <v>189</v>
      </c>
      <c r="B197" s="1" t="s">
        <v>421</v>
      </c>
      <c r="C197" s="7"/>
      <c r="D197" s="5"/>
      <c r="E197" s="5"/>
      <c r="F197" s="9"/>
      <c r="G197" s="9"/>
      <c r="H197" s="9"/>
      <c r="I197" s="8" t="s">
        <v>422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>
      <c r="A198" s="4">
        <v>190</v>
      </c>
      <c r="B198" s="1" t="s">
        <v>423</v>
      </c>
      <c r="C198" s="7"/>
      <c r="D198" s="5"/>
      <c r="E198" s="5"/>
      <c r="F198" s="9"/>
      <c r="G198" s="9"/>
      <c r="H198" s="9"/>
      <c r="I198" s="8" t="s">
        <v>424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>
      <c r="A199" s="4">
        <v>191</v>
      </c>
      <c r="B199" s="1" t="s">
        <v>425</v>
      </c>
      <c r="C199" s="7"/>
      <c r="D199" s="5"/>
      <c r="E199" s="5"/>
      <c r="F199" s="9"/>
      <c r="G199" s="9"/>
      <c r="H199" s="9"/>
      <c r="I199" s="8" t="s">
        <v>427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>
      <c r="A200" s="4">
        <v>192</v>
      </c>
      <c r="B200" s="1" t="s">
        <v>428</v>
      </c>
      <c r="C200" s="7"/>
      <c r="D200" s="5"/>
      <c r="E200" s="5"/>
      <c r="F200" s="9"/>
      <c r="G200" s="9"/>
      <c r="H200" s="9"/>
      <c r="I200" s="8" t="s">
        <v>430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>
      <c r="A201" s="4">
        <v>193</v>
      </c>
      <c r="B201" s="1" t="s">
        <v>431</v>
      </c>
      <c r="C201" s="7"/>
      <c r="D201" s="5"/>
      <c r="E201" s="5"/>
      <c r="F201" s="9"/>
      <c r="G201" s="9"/>
      <c r="H201" s="9"/>
      <c r="I201" s="8" t="s">
        <v>432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>
      <c r="A202" s="4">
        <v>194</v>
      </c>
      <c r="B202" s="1" t="s">
        <v>433</v>
      </c>
      <c r="C202" s="7"/>
      <c r="D202" s="5"/>
      <c r="E202" s="5"/>
      <c r="F202" s="9"/>
      <c r="G202" s="9"/>
      <c r="H202" s="9"/>
      <c r="I202" s="8" t="s">
        <v>434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>
      <c r="A203" s="4">
        <v>195</v>
      </c>
      <c r="B203" s="1" t="s">
        <v>435</v>
      </c>
      <c r="C203" s="7"/>
      <c r="D203" s="5"/>
      <c r="E203" s="5"/>
      <c r="F203" s="9"/>
      <c r="G203" s="9"/>
      <c r="H203" s="9"/>
      <c r="I203" s="8" t="s">
        <v>436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>
      <c r="A204" s="4">
        <v>196</v>
      </c>
      <c r="B204" s="1" t="s">
        <v>437</v>
      </c>
      <c r="C204" s="7"/>
      <c r="D204" s="5"/>
      <c r="E204" s="5"/>
      <c r="F204" s="9"/>
      <c r="G204" s="9"/>
      <c r="H204" s="9"/>
      <c r="I204" s="8" t="s">
        <v>439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>
      <c r="A205" s="4">
        <v>197</v>
      </c>
      <c r="B205" s="1" t="s">
        <v>440</v>
      </c>
      <c r="C205" s="7"/>
      <c r="D205" s="5"/>
      <c r="E205" s="5"/>
      <c r="F205" s="9"/>
      <c r="G205" s="9"/>
      <c r="H205" s="9"/>
      <c r="I205" s="8" t="s">
        <v>441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>
      <c r="A206" s="4">
        <v>198</v>
      </c>
      <c r="B206" s="1" t="s">
        <v>442</v>
      </c>
      <c r="C206" s="7"/>
      <c r="D206" s="5"/>
      <c r="E206" s="5"/>
      <c r="F206" s="9"/>
      <c r="G206" s="9"/>
      <c r="H206" s="9"/>
      <c r="I206" s="8" t="s">
        <v>443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>
      <c r="A207" s="4">
        <v>199</v>
      </c>
      <c r="B207" s="1" t="s">
        <v>444</v>
      </c>
      <c r="C207" s="7"/>
      <c r="D207" s="5"/>
      <c r="E207" s="5"/>
      <c r="F207" s="9"/>
      <c r="G207" s="9"/>
      <c r="H207" s="9"/>
      <c r="I207" s="8" t="s">
        <v>446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>
      <c r="A208" s="4">
        <v>200</v>
      </c>
      <c r="B208" s="1" t="s">
        <v>447</v>
      </c>
      <c r="C208" s="7"/>
      <c r="D208" s="5"/>
      <c r="E208" s="5"/>
      <c r="F208" s="9"/>
      <c r="G208" s="9"/>
      <c r="H208" s="9"/>
      <c r="I208" s="8" t="s">
        <v>448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>
      <c r="A209" s="1"/>
      <c r="B209" s="1"/>
      <c r="C209" s="16"/>
      <c r="D209" s="16"/>
      <c r="E209" s="5"/>
      <c r="F209" s="16"/>
      <c r="G209" s="16"/>
      <c r="H209" s="1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>
      <c r="A210" s="1"/>
      <c r="B210" s="1"/>
      <c r="C210" s="16"/>
      <c r="D210" s="16"/>
      <c r="E210" s="5"/>
      <c r="F210" s="16"/>
      <c r="G210" s="16"/>
      <c r="H210" s="1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>
      <c r="A211" s="1"/>
      <c r="B211" s="1"/>
      <c r="C211" s="16"/>
      <c r="D211" s="16"/>
      <c r="E211" s="5"/>
      <c r="F211" s="16"/>
      <c r="G211" s="16"/>
      <c r="H211" s="1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>
      <c r="A212" s="1"/>
      <c r="B212" s="1"/>
      <c r="C212" s="16"/>
      <c r="D212" s="16"/>
      <c r="E212" s="5"/>
      <c r="F212" s="16"/>
      <c r="G212" s="16"/>
      <c r="H212" s="1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>
      <c r="A213" s="1"/>
      <c r="B213" s="1"/>
      <c r="C213" s="16"/>
      <c r="D213" s="16"/>
      <c r="E213" s="5"/>
      <c r="F213" s="16"/>
      <c r="G213" s="16"/>
      <c r="H213" s="1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>
      <c r="A214" s="1"/>
      <c r="B214" s="1"/>
      <c r="C214" s="16"/>
      <c r="D214" s="16"/>
      <c r="E214" s="5"/>
      <c r="F214" s="16"/>
      <c r="G214" s="16"/>
      <c r="H214" s="1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>
      <c r="A215" s="1"/>
      <c r="B215" s="1"/>
      <c r="C215" s="16"/>
      <c r="D215" s="16"/>
      <c r="E215" s="16"/>
      <c r="F215" s="16"/>
      <c r="G215" s="16"/>
      <c r="H215" s="1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>
      <c r="A216" s="1"/>
      <c r="B216" s="1"/>
      <c r="C216" s="16"/>
      <c r="D216" s="16"/>
      <c r="E216" s="16"/>
      <c r="F216" s="16"/>
      <c r="G216" s="16"/>
      <c r="H216" s="1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>
      <c r="A217" s="1"/>
      <c r="B217" s="1"/>
      <c r="C217" s="16"/>
      <c r="D217" s="16"/>
      <c r="E217" s="16"/>
      <c r="F217" s="16"/>
      <c r="G217" s="16"/>
      <c r="H217" s="1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>
      <c r="A218" s="1"/>
      <c r="B218" s="1"/>
      <c r="C218" s="16"/>
      <c r="D218" s="16"/>
      <c r="E218" s="16"/>
      <c r="F218" s="16"/>
      <c r="G218" s="16"/>
      <c r="H218" s="1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>
      <c r="A219" s="1"/>
      <c r="B219" s="1"/>
      <c r="C219" s="16"/>
      <c r="D219" s="16"/>
      <c r="E219" s="16"/>
      <c r="F219" s="16"/>
      <c r="G219" s="16"/>
      <c r="H219" s="1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>
      <c r="A220" s="1"/>
      <c r="B220" s="1"/>
      <c r="C220" s="16"/>
      <c r="D220" s="16"/>
      <c r="E220" s="16"/>
      <c r="F220" s="16"/>
      <c r="G220" s="16"/>
      <c r="H220" s="1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>
      <c r="A221" s="1"/>
      <c r="B221" s="1"/>
      <c r="C221" s="16"/>
      <c r="D221" s="16"/>
      <c r="E221" s="16"/>
      <c r="F221" s="16"/>
      <c r="G221" s="16"/>
      <c r="H221" s="1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>
      <c r="A222" s="1"/>
      <c r="B222" s="1"/>
      <c r="C222" s="16"/>
      <c r="D222" s="16"/>
      <c r="E222" s="16"/>
      <c r="F222" s="16"/>
      <c r="G222" s="16"/>
      <c r="H222" s="1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>
      <c r="A223" s="1"/>
      <c r="B223" s="1"/>
      <c r="C223" s="16"/>
      <c r="D223" s="16"/>
      <c r="E223" s="16"/>
      <c r="F223" s="16"/>
      <c r="G223" s="16"/>
      <c r="H223" s="1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>
      <c r="A224" s="1"/>
      <c r="B224" s="1"/>
      <c r="C224" s="16"/>
      <c r="D224" s="16"/>
      <c r="E224" s="16"/>
      <c r="F224" s="16"/>
      <c r="G224" s="16"/>
      <c r="H224" s="1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>
      <c r="A225" s="1"/>
      <c r="B225" s="1"/>
      <c r="C225" s="16"/>
      <c r="D225" s="16"/>
      <c r="E225" s="16"/>
      <c r="F225" s="16"/>
      <c r="G225" s="16"/>
      <c r="H225" s="1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>
      <c r="A226" s="1"/>
      <c r="B226" s="1"/>
      <c r="C226" s="16"/>
      <c r="D226" s="16"/>
      <c r="E226" s="16"/>
      <c r="F226" s="16"/>
      <c r="G226" s="16"/>
      <c r="H226" s="1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>
      <c r="A227" s="1"/>
      <c r="B227" s="1"/>
      <c r="C227" s="16"/>
      <c r="D227" s="16"/>
      <c r="E227" s="16"/>
      <c r="F227" s="16"/>
      <c r="G227" s="16"/>
      <c r="H227" s="1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>
      <c r="A228" s="1"/>
      <c r="B228" s="1"/>
      <c r="C228" s="16"/>
      <c r="D228" s="16"/>
      <c r="E228" s="16"/>
      <c r="F228" s="16"/>
      <c r="G228" s="16"/>
      <c r="H228" s="1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>
      <c r="A229" s="1"/>
      <c r="B229" s="1"/>
      <c r="C229" s="16"/>
      <c r="D229" s="16"/>
      <c r="E229" s="16"/>
      <c r="F229" s="16"/>
      <c r="G229" s="16"/>
      <c r="H229" s="1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>
      <c r="A230" s="1"/>
      <c r="B230" s="1"/>
      <c r="C230" s="16"/>
      <c r="D230" s="16"/>
      <c r="E230" s="16"/>
      <c r="F230" s="16"/>
      <c r="G230" s="16"/>
      <c r="H230" s="1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>
      <c r="A231" s="1"/>
      <c r="B231" s="1"/>
      <c r="C231" s="16"/>
      <c r="D231" s="16"/>
      <c r="E231" s="16"/>
      <c r="F231" s="16"/>
      <c r="G231" s="16"/>
      <c r="H231" s="1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>
      <c r="A232" s="1"/>
      <c r="B232" s="1"/>
      <c r="C232" s="16"/>
      <c r="D232" s="16"/>
      <c r="E232" s="16"/>
      <c r="F232" s="16"/>
      <c r="G232" s="16"/>
      <c r="H232" s="1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>
      <c r="A233" s="1"/>
      <c r="B233" s="1"/>
      <c r="C233" s="16"/>
      <c r="D233" s="16"/>
      <c r="E233" s="16"/>
      <c r="F233" s="16"/>
      <c r="G233" s="16"/>
      <c r="H233" s="1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>
      <c r="A234" s="1"/>
      <c r="B234" s="1"/>
      <c r="C234" s="16"/>
      <c r="D234" s="16"/>
      <c r="E234" s="16"/>
      <c r="F234" s="16"/>
      <c r="G234" s="16"/>
      <c r="H234" s="1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>
      <c r="A235" s="1"/>
      <c r="B235" s="1"/>
      <c r="C235" s="16"/>
      <c r="D235" s="16"/>
      <c r="E235" s="16"/>
      <c r="F235" s="16"/>
      <c r="G235" s="16"/>
      <c r="H235" s="1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>
      <c r="A236" s="1"/>
      <c r="B236" s="1"/>
      <c r="C236" s="16"/>
      <c r="D236" s="16"/>
      <c r="E236" s="16"/>
      <c r="F236" s="16"/>
      <c r="G236" s="16"/>
      <c r="H236" s="1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>
      <c r="A237" s="1"/>
      <c r="B237" s="1"/>
      <c r="C237" s="16"/>
      <c r="D237" s="16"/>
      <c r="E237" s="16"/>
      <c r="F237" s="16"/>
      <c r="G237" s="16"/>
      <c r="H237" s="1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>
      <c r="A238" s="1"/>
      <c r="B238" s="1"/>
      <c r="C238" s="16"/>
      <c r="D238" s="16"/>
      <c r="E238" s="16"/>
      <c r="F238" s="16"/>
      <c r="G238" s="16"/>
      <c r="H238" s="1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>
      <c r="A239" s="1"/>
      <c r="B239" s="1"/>
      <c r="C239" s="16"/>
      <c r="D239" s="16"/>
      <c r="E239" s="16"/>
      <c r="F239" s="16"/>
      <c r="G239" s="16"/>
      <c r="H239" s="1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>
      <c r="A240" s="1"/>
      <c r="B240" s="1"/>
      <c r="C240" s="16"/>
      <c r="D240" s="16"/>
      <c r="E240" s="16"/>
      <c r="F240" s="16"/>
      <c r="G240" s="16"/>
      <c r="H240" s="1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>
      <c r="A241" s="1"/>
      <c r="B241" s="1"/>
      <c r="C241" s="16"/>
      <c r="D241" s="16"/>
      <c r="E241" s="16"/>
      <c r="F241" s="16"/>
      <c r="G241" s="16"/>
      <c r="H241" s="1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>
      <c r="A242" s="1"/>
      <c r="B242" s="1"/>
      <c r="C242" s="16"/>
      <c r="D242" s="16"/>
      <c r="E242" s="16"/>
      <c r="F242" s="16"/>
      <c r="G242" s="16"/>
      <c r="H242" s="1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>
      <c r="A243" s="1"/>
      <c r="B243" s="1"/>
      <c r="C243" s="16"/>
      <c r="D243" s="16"/>
      <c r="E243" s="16"/>
      <c r="F243" s="16"/>
      <c r="G243" s="16"/>
      <c r="H243" s="1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>
      <c r="A244" s="1"/>
      <c r="B244" s="1"/>
      <c r="C244" s="16"/>
      <c r="D244" s="16"/>
      <c r="E244" s="16"/>
      <c r="F244" s="16"/>
      <c r="G244" s="16"/>
      <c r="H244" s="1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>
      <c r="A245" s="1"/>
      <c r="B245" s="1"/>
      <c r="C245" s="16"/>
      <c r="D245" s="16"/>
      <c r="E245" s="16"/>
      <c r="F245" s="16"/>
      <c r="G245" s="16"/>
      <c r="H245" s="1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>
      <c r="A246" s="1"/>
      <c r="B246" s="1"/>
      <c r="C246" s="16"/>
      <c r="D246" s="16"/>
      <c r="E246" s="16"/>
      <c r="F246" s="16"/>
      <c r="G246" s="16"/>
      <c r="H246" s="1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>
      <c r="A247" s="1"/>
      <c r="B247" s="1"/>
      <c r="C247" s="16"/>
      <c r="D247" s="16"/>
      <c r="E247" s="16"/>
      <c r="F247" s="16"/>
      <c r="G247" s="16"/>
      <c r="H247" s="1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>
      <c r="A248" s="1"/>
      <c r="B248" s="1"/>
      <c r="C248" s="16"/>
      <c r="D248" s="16"/>
      <c r="E248" s="16"/>
      <c r="F248" s="16"/>
      <c r="G248" s="16"/>
      <c r="H248" s="1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>
      <c r="A249" s="1"/>
      <c r="B249" s="1"/>
      <c r="C249" s="16"/>
      <c r="D249" s="16"/>
      <c r="E249" s="16"/>
      <c r="F249" s="16"/>
      <c r="G249" s="16"/>
      <c r="H249" s="1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>
      <c r="A250" s="1"/>
      <c r="B250" s="1"/>
      <c r="C250" s="16"/>
      <c r="D250" s="16"/>
      <c r="E250" s="16"/>
      <c r="F250" s="16"/>
      <c r="G250" s="16"/>
      <c r="H250" s="1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>
      <c r="A251" s="1"/>
      <c r="B251" s="1"/>
      <c r="C251" s="16"/>
      <c r="D251" s="16"/>
      <c r="E251" s="16"/>
      <c r="F251" s="16"/>
      <c r="G251" s="16"/>
      <c r="H251" s="1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>
      <c r="A252" s="1"/>
      <c r="B252" s="1"/>
      <c r="C252" s="16"/>
      <c r="D252" s="16"/>
      <c r="E252" s="16"/>
      <c r="F252" s="16"/>
      <c r="G252" s="16"/>
      <c r="H252" s="1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>
      <c r="A253" s="1"/>
      <c r="B253" s="1"/>
      <c r="C253" s="16"/>
      <c r="D253" s="16"/>
      <c r="E253" s="16"/>
      <c r="F253" s="16"/>
      <c r="G253" s="16"/>
      <c r="H253" s="1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>
      <c r="A254" s="1"/>
      <c r="B254" s="1"/>
      <c r="C254" s="16"/>
      <c r="D254" s="16"/>
      <c r="E254" s="16"/>
      <c r="F254" s="16"/>
      <c r="G254" s="16"/>
      <c r="H254" s="1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>
      <c r="A255" s="1"/>
      <c r="B255" s="1"/>
      <c r="C255" s="16"/>
      <c r="D255" s="16"/>
      <c r="E255" s="16"/>
      <c r="F255" s="16"/>
      <c r="G255" s="16"/>
      <c r="H255" s="1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>
      <c r="A256" s="1"/>
      <c r="B256" s="1"/>
      <c r="C256" s="16"/>
      <c r="D256" s="16"/>
      <c r="E256" s="16"/>
      <c r="F256" s="16"/>
      <c r="G256" s="16"/>
      <c r="H256" s="1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>
      <c r="A257" s="1"/>
      <c r="B257" s="1"/>
      <c r="C257" s="16"/>
      <c r="D257" s="16"/>
      <c r="E257" s="16"/>
      <c r="F257" s="16"/>
      <c r="G257" s="16"/>
      <c r="H257" s="1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>
      <c r="A258" s="1"/>
      <c r="B258" s="1"/>
      <c r="C258" s="16"/>
      <c r="D258" s="16"/>
      <c r="E258" s="16"/>
      <c r="F258" s="16"/>
      <c r="G258" s="16"/>
      <c r="H258" s="1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>
      <c r="A259" s="1"/>
      <c r="B259" s="1"/>
      <c r="C259" s="16"/>
      <c r="D259" s="16"/>
      <c r="E259" s="16"/>
      <c r="F259" s="16"/>
      <c r="G259" s="16"/>
      <c r="H259" s="1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>
      <c r="A260" s="1"/>
      <c r="B260" s="1"/>
      <c r="C260" s="16"/>
      <c r="D260" s="16"/>
      <c r="E260" s="16"/>
      <c r="F260" s="16"/>
      <c r="G260" s="16"/>
      <c r="H260" s="1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>
      <c r="A261" s="1"/>
      <c r="B261" s="1"/>
      <c r="C261" s="16"/>
      <c r="D261" s="16"/>
      <c r="E261" s="16"/>
      <c r="F261" s="16"/>
      <c r="G261" s="16"/>
      <c r="H261" s="1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>
      <c r="A262" s="1"/>
      <c r="B262" s="1"/>
      <c r="C262" s="16"/>
      <c r="D262" s="16"/>
      <c r="E262" s="16"/>
      <c r="F262" s="16"/>
      <c r="G262" s="16"/>
      <c r="H262" s="1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>
      <c r="A263" s="1"/>
      <c r="B263" s="1"/>
      <c r="C263" s="16"/>
      <c r="D263" s="16"/>
      <c r="E263" s="16"/>
      <c r="F263" s="16"/>
      <c r="G263" s="16"/>
      <c r="H263" s="1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>
      <c r="A264" s="1"/>
      <c r="B264" s="1"/>
      <c r="C264" s="16"/>
      <c r="D264" s="16"/>
      <c r="E264" s="16"/>
      <c r="F264" s="16"/>
      <c r="G264" s="16"/>
      <c r="H264" s="1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>
      <c r="A265" s="1"/>
      <c r="B265" s="1"/>
      <c r="C265" s="16"/>
      <c r="D265" s="16"/>
      <c r="E265" s="16"/>
      <c r="F265" s="16"/>
      <c r="G265" s="16"/>
      <c r="H265" s="1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>
      <c r="A266" s="1"/>
      <c r="B266" s="1"/>
      <c r="C266" s="16"/>
      <c r="D266" s="16"/>
      <c r="E266" s="16"/>
      <c r="F266" s="16"/>
      <c r="G266" s="16"/>
      <c r="H266" s="1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>
      <c r="A267" s="1"/>
      <c r="B267" s="1"/>
      <c r="C267" s="16"/>
      <c r="D267" s="16"/>
      <c r="E267" s="16"/>
      <c r="F267" s="16"/>
      <c r="G267" s="16"/>
      <c r="H267" s="1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>
      <c r="A268" s="1"/>
      <c r="B268" s="1"/>
      <c r="C268" s="16"/>
      <c r="D268" s="16"/>
      <c r="E268" s="16"/>
      <c r="F268" s="16"/>
      <c r="G268" s="16"/>
      <c r="H268" s="1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>
      <c r="A269" s="1"/>
      <c r="B269" s="1"/>
      <c r="C269" s="16"/>
      <c r="D269" s="16"/>
      <c r="E269" s="16"/>
      <c r="F269" s="16"/>
      <c r="G269" s="16"/>
      <c r="H269" s="1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>
      <c r="A270" s="1"/>
      <c r="B270" s="1"/>
      <c r="C270" s="16"/>
      <c r="D270" s="16"/>
      <c r="E270" s="16"/>
      <c r="F270" s="16"/>
      <c r="G270" s="16"/>
      <c r="H270" s="1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>
      <c r="A271" s="1"/>
      <c r="B271" s="1"/>
      <c r="C271" s="16"/>
      <c r="D271" s="16"/>
      <c r="E271" s="16"/>
      <c r="F271" s="16"/>
      <c r="G271" s="16"/>
      <c r="H271" s="1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>
      <c r="A272" s="1"/>
      <c r="B272" s="1"/>
      <c r="C272" s="16"/>
      <c r="D272" s="16"/>
      <c r="E272" s="16"/>
      <c r="F272" s="16"/>
      <c r="G272" s="16"/>
      <c r="H272" s="1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>
      <c r="A273" s="1"/>
      <c r="B273" s="1"/>
      <c r="C273" s="16"/>
      <c r="D273" s="16"/>
      <c r="E273" s="16"/>
      <c r="F273" s="16"/>
      <c r="G273" s="16"/>
      <c r="H273" s="1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>
      <c r="A274" s="1"/>
      <c r="B274" s="1"/>
      <c r="C274" s="16"/>
      <c r="D274" s="16"/>
      <c r="E274" s="16"/>
      <c r="F274" s="16"/>
      <c r="G274" s="16"/>
      <c r="H274" s="1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>
      <c r="A275" s="1"/>
      <c r="B275" s="1"/>
      <c r="C275" s="16"/>
      <c r="D275" s="16"/>
      <c r="E275" s="16"/>
      <c r="F275" s="16"/>
      <c r="G275" s="16"/>
      <c r="H275" s="1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>
      <c r="A276" s="1"/>
      <c r="B276" s="1"/>
      <c r="C276" s="16"/>
      <c r="D276" s="16"/>
      <c r="E276" s="16"/>
      <c r="F276" s="16"/>
      <c r="G276" s="16"/>
      <c r="H276" s="1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>
      <c r="A277" s="1"/>
      <c r="B277" s="1"/>
      <c r="C277" s="16"/>
      <c r="D277" s="16"/>
      <c r="E277" s="16"/>
      <c r="F277" s="16"/>
      <c r="G277" s="16"/>
      <c r="H277" s="1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>
      <c r="A278" s="1"/>
      <c r="B278" s="1"/>
      <c r="C278" s="16"/>
      <c r="D278" s="16"/>
      <c r="E278" s="16"/>
      <c r="F278" s="16"/>
      <c r="G278" s="16"/>
      <c r="H278" s="1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>
      <c r="A279" s="1"/>
      <c r="B279" s="1"/>
      <c r="C279" s="16"/>
      <c r="D279" s="16"/>
      <c r="E279" s="16"/>
      <c r="F279" s="16"/>
      <c r="G279" s="16"/>
      <c r="H279" s="1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>
      <c r="A280" s="1"/>
      <c r="B280" s="1"/>
      <c r="C280" s="16"/>
      <c r="D280" s="16"/>
      <c r="E280" s="16"/>
      <c r="F280" s="16"/>
      <c r="G280" s="16"/>
      <c r="H280" s="1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>
      <c r="A281" s="1"/>
      <c r="B281" s="1"/>
      <c r="C281" s="16"/>
      <c r="D281" s="16"/>
      <c r="E281" s="16"/>
      <c r="F281" s="16"/>
      <c r="G281" s="16"/>
      <c r="H281" s="1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>
      <c r="A282" s="1"/>
      <c r="B282" s="1"/>
      <c r="C282" s="16"/>
      <c r="D282" s="16"/>
      <c r="E282" s="16"/>
      <c r="F282" s="16"/>
      <c r="G282" s="16"/>
      <c r="H282" s="1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>
      <c r="A283" s="1"/>
      <c r="B283" s="1"/>
      <c r="C283" s="16"/>
      <c r="D283" s="16"/>
      <c r="E283" s="16"/>
      <c r="F283" s="16"/>
      <c r="G283" s="16"/>
      <c r="H283" s="1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>
      <c r="A284" s="1"/>
      <c r="B284" s="1"/>
      <c r="C284" s="16"/>
      <c r="D284" s="16"/>
      <c r="E284" s="16"/>
      <c r="F284" s="16"/>
      <c r="G284" s="16"/>
      <c r="H284" s="1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>
      <c r="A285" s="1"/>
      <c r="B285" s="1"/>
      <c r="C285" s="16"/>
      <c r="D285" s="16"/>
      <c r="E285" s="16"/>
      <c r="F285" s="16"/>
      <c r="G285" s="16"/>
      <c r="H285" s="1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>
      <c r="A286" s="1"/>
      <c r="B286" s="1"/>
      <c r="C286" s="16"/>
      <c r="D286" s="16"/>
      <c r="E286" s="16"/>
      <c r="F286" s="16"/>
      <c r="G286" s="16"/>
      <c r="H286" s="1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>
      <c r="A287" s="1"/>
      <c r="B287" s="1"/>
      <c r="C287" s="16"/>
      <c r="D287" s="16"/>
      <c r="E287" s="16"/>
      <c r="F287" s="16"/>
      <c r="G287" s="16"/>
      <c r="H287" s="1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>
      <c r="A288" s="1"/>
      <c r="B288" s="1"/>
      <c r="C288" s="16"/>
      <c r="D288" s="16"/>
      <c r="E288" s="16"/>
      <c r="F288" s="16"/>
      <c r="G288" s="16"/>
      <c r="H288" s="1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>
      <c r="A289" s="1"/>
      <c r="B289" s="1"/>
      <c r="C289" s="16"/>
      <c r="D289" s="16"/>
      <c r="E289" s="16"/>
      <c r="F289" s="16"/>
      <c r="G289" s="16"/>
      <c r="H289" s="1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>
      <c r="A290" s="1"/>
      <c r="B290" s="1"/>
      <c r="C290" s="16"/>
      <c r="D290" s="16"/>
      <c r="E290" s="16"/>
      <c r="F290" s="16"/>
      <c r="G290" s="16"/>
      <c r="H290" s="1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>
      <c r="A291" s="1"/>
      <c r="B291" s="1"/>
      <c r="C291" s="16"/>
      <c r="D291" s="16"/>
      <c r="E291" s="16"/>
      <c r="F291" s="16"/>
      <c r="G291" s="16"/>
      <c r="H291" s="1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>
      <c r="A292" s="1"/>
      <c r="B292" s="1"/>
      <c r="C292" s="16"/>
      <c r="D292" s="16"/>
      <c r="E292" s="16"/>
      <c r="F292" s="16"/>
      <c r="G292" s="16"/>
      <c r="H292" s="1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>
      <c r="A293" s="1"/>
      <c r="B293" s="1"/>
      <c r="C293" s="16"/>
      <c r="D293" s="16"/>
      <c r="E293" s="16"/>
      <c r="F293" s="16"/>
      <c r="G293" s="16"/>
      <c r="H293" s="1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>
      <c r="A294" s="1"/>
      <c r="B294" s="1"/>
      <c r="C294" s="16"/>
      <c r="D294" s="16"/>
      <c r="E294" s="16"/>
      <c r="F294" s="16"/>
      <c r="G294" s="16"/>
      <c r="H294" s="1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>
      <c r="A295" s="1"/>
      <c r="B295" s="1"/>
      <c r="C295" s="16"/>
      <c r="D295" s="16"/>
      <c r="E295" s="16"/>
      <c r="F295" s="16"/>
      <c r="G295" s="16"/>
      <c r="H295" s="1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>
      <c r="A296" s="1"/>
      <c r="B296" s="1"/>
      <c r="C296" s="16"/>
      <c r="D296" s="16"/>
      <c r="E296" s="16"/>
      <c r="F296" s="16"/>
      <c r="G296" s="16"/>
      <c r="H296" s="1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>
      <c r="A297" s="1"/>
      <c r="B297" s="1"/>
      <c r="C297" s="16"/>
      <c r="D297" s="16"/>
      <c r="E297" s="16"/>
      <c r="F297" s="16"/>
      <c r="G297" s="16"/>
      <c r="H297" s="1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>
      <c r="A298" s="1"/>
      <c r="B298" s="1"/>
      <c r="C298" s="16"/>
      <c r="D298" s="16"/>
      <c r="E298" s="16"/>
      <c r="F298" s="16"/>
      <c r="G298" s="16"/>
      <c r="H298" s="1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>
      <c r="A299" s="1"/>
      <c r="B299" s="1"/>
      <c r="C299" s="16"/>
      <c r="D299" s="16"/>
      <c r="E299" s="16"/>
      <c r="F299" s="16"/>
      <c r="G299" s="16"/>
      <c r="H299" s="1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>
      <c r="A300" s="1"/>
      <c r="B300" s="1"/>
      <c r="C300" s="16"/>
      <c r="D300" s="16"/>
      <c r="E300" s="16"/>
      <c r="F300" s="16"/>
      <c r="G300" s="16"/>
      <c r="H300" s="1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>
      <c r="A301" s="1"/>
      <c r="B301" s="1"/>
      <c r="C301" s="16"/>
      <c r="D301" s="16"/>
      <c r="E301" s="16"/>
      <c r="F301" s="16"/>
      <c r="G301" s="16"/>
      <c r="H301" s="1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>
      <c r="A302" s="1"/>
      <c r="B302" s="1"/>
      <c r="C302" s="16"/>
      <c r="D302" s="16"/>
      <c r="E302" s="16"/>
      <c r="F302" s="16"/>
      <c r="G302" s="16"/>
      <c r="H302" s="1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>
      <c r="A303" s="1"/>
      <c r="B303" s="1"/>
      <c r="C303" s="16"/>
      <c r="D303" s="16"/>
      <c r="E303" s="16"/>
      <c r="F303" s="16"/>
      <c r="G303" s="16"/>
      <c r="H303" s="1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>
      <c r="A304" s="1"/>
      <c r="B304" s="1"/>
      <c r="C304" s="16"/>
      <c r="D304" s="16"/>
      <c r="E304" s="16"/>
      <c r="F304" s="16"/>
      <c r="G304" s="16"/>
      <c r="H304" s="1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>
      <c r="A305" s="1"/>
      <c r="B305" s="1"/>
      <c r="C305" s="16"/>
      <c r="D305" s="16"/>
      <c r="E305" s="16"/>
      <c r="F305" s="16"/>
      <c r="G305" s="16"/>
      <c r="H305" s="1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>
      <c r="A306" s="1"/>
      <c r="B306" s="1"/>
      <c r="C306" s="16"/>
      <c r="D306" s="16"/>
      <c r="E306" s="16"/>
      <c r="F306" s="16"/>
      <c r="G306" s="16"/>
      <c r="H306" s="1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>
      <c r="A307" s="1"/>
      <c r="B307" s="1"/>
      <c r="C307" s="16"/>
      <c r="D307" s="16"/>
      <c r="E307" s="16"/>
      <c r="F307" s="16"/>
      <c r="G307" s="16"/>
      <c r="H307" s="1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>
      <c r="A308" s="1"/>
      <c r="B308" s="1"/>
      <c r="C308" s="16"/>
      <c r="D308" s="16"/>
      <c r="E308" s="16"/>
      <c r="F308" s="16"/>
      <c r="G308" s="16"/>
      <c r="H308" s="1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>
      <c r="A309" s="1"/>
      <c r="B309" s="1"/>
      <c r="C309" s="16"/>
      <c r="D309" s="16"/>
      <c r="E309" s="16"/>
      <c r="F309" s="16"/>
      <c r="G309" s="16"/>
      <c r="H309" s="1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>
      <c r="A310" s="1"/>
      <c r="B310" s="1"/>
      <c r="C310" s="16"/>
      <c r="D310" s="16"/>
      <c r="E310" s="16"/>
      <c r="F310" s="16"/>
      <c r="G310" s="16"/>
      <c r="H310" s="1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>
      <c r="A311" s="1"/>
      <c r="B311" s="1"/>
      <c r="C311" s="16"/>
      <c r="D311" s="16"/>
      <c r="E311" s="16"/>
      <c r="F311" s="16"/>
      <c r="G311" s="16"/>
      <c r="H311" s="1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>
      <c r="A312" s="1"/>
      <c r="B312" s="1"/>
      <c r="C312" s="16"/>
      <c r="D312" s="16"/>
      <c r="E312" s="16"/>
      <c r="F312" s="16"/>
      <c r="G312" s="16"/>
      <c r="H312" s="1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>
      <c r="A313" s="1"/>
      <c r="B313" s="1"/>
      <c r="C313" s="16"/>
      <c r="D313" s="16"/>
      <c r="E313" s="16"/>
      <c r="F313" s="16"/>
      <c r="G313" s="16"/>
      <c r="H313" s="1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>
      <c r="A314" s="1"/>
      <c r="B314" s="1"/>
      <c r="C314" s="16"/>
      <c r="D314" s="16"/>
      <c r="E314" s="16"/>
      <c r="F314" s="16"/>
      <c r="G314" s="16"/>
      <c r="H314" s="1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>
      <c r="A315" s="1"/>
      <c r="B315" s="1"/>
      <c r="C315" s="16"/>
      <c r="D315" s="16"/>
      <c r="E315" s="16"/>
      <c r="F315" s="16"/>
      <c r="G315" s="16"/>
      <c r="H315" s="1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>
      <c r="A316" s="1"/>
      <c r="B316" s="1"/>
      <c r="C316" s="16"/>
      <c r="D316" s="16"/>
      <c r="E316" s="16"/>
      <c r="F316" s="16"/>
      <c r="G316" s="16"/>
      <c r="H316" s="1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>
      <c r="A317" s="1"/>
      <c r="B317" s="1"/>
      <c r="C317" s="16"/>
      <c r="D317" s="16"/>
      <c r="E317" s="16"/>
      <c r="F317" s="16"/>
      <c r="G317" s="16"/>
      <c r="H317" s="1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>
      <c r="A318" s="1"/>
      <c r="B318" s="1"/>
      <c r="C318" s="16"/>
      <c r="D318" s="16"/>
      <c r="E318" s="16"/>
      <c r="F318" s="16"/>
      <c r="G318" s="16"/>
      <c r="H318" s="1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>
      <c r="A319" s="1"/>
      <c r="B319" s="1"/>
      <c r="C319" s="16"/>
      <c r="D319" s="16"/>
      <c r="E319" s="16"/>
      <c r="F319" s="16"/>
      <c r="G319" s="16"/>
      <c r="H319" s="1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>
      <c r="A320" s="1"/>
      <c r="B320" s="1"/>
      <c r="C320" s="16"/>
      <c r="D320" s="16"/>
      <c r="E320" s="16"/>
      <c r="F320" s="16"/>
      <c r="G320" s="16"/>
      <c r="H320" s="1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>
      <c r="A321" s="1"/>
      <c r="B321" s="1"/>
      <c r="C321" s="16"/>
      <c r="D321" s="16"/>
      <c r="E321" s="16"/>
      <c r="F321" s="16"/>
      <c r="G321" s="16"/>
      <c r="H321" s="1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>
      <c r="A322" s="1"/>
      <c r="B322" s="1"/>
      <c r="C322" s="16"/>
      <c r="D322" s="16"/>
      <c r="E322" s="16"/>
      <c r="F322" s="16"/>
      <c r="G322" s="16"/>
      <c r="H322" s="1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>
      <c r="A323" s="1"/>
      <c r="B323" s="1"/>
      <c r="C323" s="16"/>
      <c r="D323" s="16"/>
      <c r="E323" s="16"/>
      <c r="F323" s="16"/>
      <c r="G323" s="16"/>
      <c r="H323" s="1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>
      <c r="A324" s="1"/>
      <c r="B324" s="1"/>
      <c r="C324" s="16"/>
      <c r="D324" s="16"/>
      <c r="E324" s="16"/>
      <c r="F324" s="16"/>
      <c r="G324" s="16"/>
      <c r="H324" s="1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>
      <c r="A325" s="1"/>
      <c r="B325" s="1"/>
      <c r="C325" s="16"/>
      <c r="D325" s="16"/>
      <c r="E325" s="16"/>
      <c r="F325" s="16"/>
      <c r="G325" s="16"/>
      <c r="H325" s="1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>
      <c r="A326" s="1"/>
      <c r="B326" s="1"/>
      <c r="C326" s="16"/>
      <c r="D326" s="16"/>
      <c r="E326" s="16"/>
      <c r="F326" s="16"/>
      <c r="G326" s="16"/>
      <c r="H326" s="1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>
      <c r="A327" s="1"/>
      <c r="B327" s="1"/>
      <c r="C327" s="16"/>
      <c r="D327" s="16"/>
      <c r="E327" s="16"/>
      <c r="F327" s="16"/>
      <c r="G327" s="16"/>
      <c r="H327" s="1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>
      <c r="A328" s="1"/>
      <c r="B328" s="1"/>
      <c r="C328" s="16"/>
      <c r="D328" s="16"/>
      <c r="E328" s="16"/>
      <c r="F328" s="16"/>
      <c r="G328" s="16"/>
      <c r="H328" s="1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>
      <c r="A329" s="1"/>
      <c r="B329" s="1"/>
      <c r="C329" s="16"/>
      <c r="D329" s="16"/>
      <c r="E329" s="16"/>
      <c r="F329" s="16"/>
      <c r="G329" s="16"/>
      <c r="H329" s="1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>
      <c r="A330" s="1"/>
      <c r="B330" s="1"/>
      <c r="C330" s="16"/>
      <c r="D330" s="16"/>
      <c r="E330" s="16"/>
      <c r="F330" s="16"/>
      <c r="G330" s="16"/>
      <c r="H330" s="1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>
      <c r="A331" s="1"/>
      <c r="B331" s="1"/>
      <c r="C331" s="16"/>
      <c r="D331" s="16"/>
      <c r="E331" s="16"/>
      <c r="F331" s="16"/>
      <c r="G331" s="16"/>
      <c r="H331" s="1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>
      <c r="A332" s="1"/>
      <c r="B332" s="1"/>
      <c r="C332" s="16"/>
      <c r="D332" s="16"/>
      <c r="E332" s="16"/>
      <c r="F332" s="16"/>
      <c r="G332" s="16"/>
      <c r="H332" s="1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>
      <c r="A333" s="1"/>
      <c r="B333" s="1"/>
      <c r="C333" s="16"/>
      <c r="D333" s="16"/>
      <c r="E333" s="16"/>
      <c r="F333" s="16"/>
      <c r="G333" s="16"/>
      <c r="H333" s="1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>
      <c r="A334" s="1"/>
      <c r="B334" s="1"/>
      <c r="C334" s="16"/>
      <c r="D334" s="16"/>
      <c r="E334" s="16"/>
      <c r="F334" s="16"/>
      <c r="G334" s="16"/>
      <c r="H334" s="1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>
      <c r="A335" s="1"/>
      <c r="B335" s="1"/>
      <c r="C335" s="16"/>
      <c r="D335" s="16"/>
      <c r="E335" s="16"/>
      <c r="F335" s="16"/>
      <c r="G335" s="16"/>
      <c r="H335" s="1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>
      <c r="A336" s="1"/>
      <c r="B336" s="1"/>
      <c r="C336" s="16"/>
      <c r="D336" s="16"/>
      <c r="E336" s="16"/>
      <c r="F336" s="16"/>
      <c r="G336" s="16"/>
      <c r="H336" s="1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>
      <c r="A337" s="1"/>
      <c r="B337" s="1"/>
      <c r="C337" s="16"/>
      <c r="D337" s="16"/>
      <c r="E337" s="16"/>
      <c r="F337" s="16"/>
      <c r="G337" s="16"/>
      <c r="H337" s="1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>
      <c r="A338" s="1"/>
      <c r="B338" s="1"/>
      <c r="C338" s="16"/>
      <c r="D338" s="16"/>
      <c r="E338" s="16"/>
      <c r="F338" s="16"/>
      <c r="G338" s="16"/>
      <c r="H338" s="1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>
      <c r="A339" s="1"/>
      <c r="B339" s="1"/>
      <c r="C339" s="16"/>
      <c r="D339" s="16"/>
      <c r="E339" s="16"/>
      <c r="F339" s="16"/>
      <c r="G339" s="16"/>
      <c r="H339" s="1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>
      <c r="A340" s="1"/>
      <c r="B340" s="1"/>
      <c r="C340" s="16"/>
      <c r="D340" s="16"/>
      <c r="E340" s="16"/>
      <c r="F340" s="16"/>
      <c r="G340" s="16"/>
      <c r="H340" s="1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>
      <c r="A341" s="1"/>
      <c r="B341" s="1"/>
      <c r="C341" s="16"/>
      <c r="D341" s="16"/>
      <c r="E341" s="16"/>
      <c r="F341" s="16"/>
      <c r="G341" s="16"/>
      <c r="H341" s="1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>
      <c r="A342" s="1"/>
      <c r="B342" s="1"/>
      <c r="C342" s="16"/>
      <c r="D342" s="16"/>
      <c r="E342" s="16"/>
      <c r="F342" s="16"/>
      <c r="G342" s="16"/>
      <c r="H342" s="1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>
      <c r="A343" s="1"/>
      <c r="B343" s="1"/>
      <c r="C343" s="16"/>
      <c r="D343" s="16"/>
      <c r="E343" s="16"/>
      <c r="F343" s="16"/>
      <c r="G343" s="16"/>
      <c r="H343" s="1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>
      <c r="A344" s="1"/>
      <c r="B344" s="1"/>
      <c r="C344" s="16"/>
      <c r="D344" s="16"/>
      <c r="E344" s="16"/>
      <c r="F344" s="16"/>
      <c r="G344" s="16"/>
      <c r="H344" s="1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>
      <c r="A345" s="1"/>
      <c r="B345" s="1"/>
      <c r="C345" s="16"/>
      <c r="D345" s="16"/>
      <c r="E345" s="16"/>
      <c r="F345" s="16"/>
      <c r="G345" s="16"/>
      <c r="H345" s="1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>
      <c r="A346" s="1"/>
      <c r="B346" s="1"/>
      <c r="C346" s="16"/>
      <c r="D346" s="16"/>
      <c r="E346" s="16"/>
      <c r="F346" s="16"/>
      <c r="G346" s="16"/>
      <c r="H346" s="1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>
      <c r="A347" s="1"/>
      <c r="B347" s="1"/>
      <c r="C347" s="16"/>
      <c r="D347" s="16"/>
      <c r="E347" s="16"/>
      <c r="F347" s="16"/>
      <c r="G347" s="16"/>
      <c r="H347" s="1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>
      <c r="A348" s="1"/>
      <c r="B348" s="1"/>
      <c r="C348" s="16"/>
      <c r="D348" s="16"/>
      <c r="E348" s="16"/>
      <c r="F348" s="16"/>
      <c r="G348" s="16"/>
      <c r="H348" s="1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>
      <c r="A349" s="1"/>
      <c r="B349" s="1"/>
      <c r="C349" s="16"/>
      <c r="D349" s="16"/>
      <c r="E349" s="16"/>
      <c r="F349" s="16"/>
      <c r="G349" s="16"/>
      <c r="H349" s="1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>
      <c r="A350" s="1"/>
      <c r="B350" s="1"/>
      <c r="C350" s="16"/>
      <c r="D350" s="16"/>
      <c r="E350" s="16"/>
      <c r="F350" s="16"/>
      <c r="G350" s="16"/>
      <c r="H350" s="1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>
      <c r="A351" s="1"/>
      <c r="B351" s="1"/>
      <c r="C351" s="16"/>
      <c r="D351" s="16"/>
      <c r="E351" s="16"/>
      <c r="F351" s="16"/>
      <c r="G351" s="16"/>
      <c r="H351" s="1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>
      <c r="A352" s="1"/>
      <c r="B352" s="1"/>
      <c r="C352" s="16"/>
      <c r="D352" s="16"/>
      <c r="E352" s="16"/>
      <c r="F352" s="16"/>
      <c r="G352" s="16"/>
      <c r="H352" s="1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>
      <c r="A353" s="1"/>
      <c r="B353" s="1"/>
      <c r="C353" s="16"/>
      <c r="D353" s="16"/>
      <c r="E353" s="16"/>
      <c r="F353" s="16"/>
      <c r="G353" s="16"/>
      <c r="H353" s="1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>
      <c r="A354" s="1"/>
      <c r="B354" s="1"/>
      <c r="C354" s="16"/>
      <c r="D354" s="16"/>
      <c r="E354" s="16"/>
      <c r="F354" s="16"/>
      <c r="G354" s="16"/>
      <c r="H354" s="1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>
      <c r="A355" s="1"/>
      <c r="B355" s="1"/>
      <c r="C355" s="16"/>
      <c r="D355" s="16"/>
      <c r="E355" s="16"/>
      <c r="F355" s="16"/>
      <c r="G355" s="16"/>
      <c r="H355" s="1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>
      <c r="A356" s="1"/>
      <c r="B356" s="1"/>
      <c r="C356" s="16"/>
      <c r="D356" s="16"/>
      <c r="E356" s="16"/>
      <c r="F356" s="16"/>
      <c r="G356" s="16"/>
      <c r="H356" s="1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>
      <c r="A357" s="1"/>
      <c r="B357" s="1"/>
      <c r="C357" s="16"/>
      <c r="D357" s="16"/>
      <c r="E357" s="16"/>
      <c r="F357" s="16"/>
      <c r="G357" s="16"/>
      <c r="H357" s="1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>
      <c r="A358" s="1"/>
      <c r="B358" s="1"/>
      <c r="C358" s="16"/>
      <c r="D358" s="16"/>
      <c r="E358" s="16"/>
      <c r="F358" s="16"/>
      <c r="G358" s="16"/>
      <c r="H358" s="1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>
      <c r="A359" s="1"/>
      <c r="B359" s="1"/>
      <c r="C359" s="16"/>
      <c r="D359" s="16"/>
      <c r="E359" s="16"/>
      <c r="F359" s="16"/>
      <c r="G359" s="16"/>
      <c r="H359" s="1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>
      <c r="A360" s="1"/>
      <c r="B360" s="1"/>
      <c r="C360" s="16"/>
      <c r="D360" s="16"/>
      <c r="E360" s="16"/>
      <c r="F360" s="16"/>
      <c r="G360" s="16"/>
      <c r="H360" s="1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>
      <c r="A361" s="1"/>
      <c r="B361" s="1"/>
      <c r="C361" s="16"/>
      <c r="D361" s="16"/>
      <c r="E361" s="16"/>
      <c r="F361" s="16"/>
      <c r="G361" s="16"/>
      <c r="H361" s="1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>
      <c r="A362" s="1"/>
      <c r="B362" s="1"/>
      <c r="C362" s="16"/>
      <c r="D362" s="16"/>
      <c r="E362" s="16"/>
      <c r="F362" s="16"/>
      <c r="G362" s="16"/>
      <c r="H362" s="1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>
      <c r="A363" s="1"/>
      <c r="B363" s="1"/>
      <c r="C363" s="16"/>
      <c r="D363" s="16"/>
      <c r="E363" s="16"/>
      <c r="F363" s="16"/>
      <c r="G363" s="16"/>
      <c r="H363" s="1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>
      <c r="A364" s="1"/>
      <c r="B364" s="1"/>
      <c r="C364" s="16"/>
      <c r="D364" s="16"/>
      <c r="E364" s="16"/>
      <c r="F364" s="16"/>
      <c r="G364" s="16"/>
      <c r="H364" s="1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>
      <c r="A365" s="1"/>
      <c r="B365" s="1"/>
      <c r="C365" s="16"/>
      <c r="D365" s="16"/>
      <c r="E365" s="16"/>
      <c r="F365" s="16"/>
      <c r="G365" s="16"/>
      <c r="H365" s="1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>
      <c r="A366" s="1"/>
      <c r="B366" s="1"/>
      <c r="C366" s="16"/>
      <c r="D366" s="16"/>
      <c r="E366" s="16"/>
      <c r="F366" s="16"/>
      <c r="G366" s="16"/>
      <c r="H366" s="1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>
      <c r="A367" s="1"/>
      <c r="B367" s="1"/>
      <c r="C367" s="16"/>
      <c r="D367" s="16"/>
      <c r="E367" s="16"/>
      <c r="F367" s="16"/>
      <c r="G367" s="16"/>
      <c r="H367" s="1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>
      <c r="A368" s="1"/>
      <c r="B368" s="1"/>
      <c r="C368" s="16"/>
      <c r="D368" s="16"/>
      <c r="E368" s="16"/>
      <c r="F368" s="16"/>
      <c r="G368" s="16"/>
      <c r="H368" s="1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>
      <c r="A369" s="1"/>
      <c r="B369" s="1"/>
      <c r="C369" s="16"/>
      <c r="D369" s="16"/>
      <c r="E369" s="16"/>
      <c r="F369" s="16"/>
      <c r="G369" s="16"/>
      <c r="H369" s="1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>
      <c r="A370" s="1"/>
      <c r="B370" s="1"/>
      <c r="C370" s="16"/>
      <c r="D370" s="16"/>
      <c r="E370" s="16"/>
      <c r="F370" s="16"/>
      <c r="G370" s="16"/>
      <c r="H370" s="1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>
      <c r="A371" s="1"/>
      <c r="B371" s="1"/>
      <c r="C371" s="16"/>
      <c r="D371" s="16"/>
      <c r="E371" s="16"/>
      <c r="F371" s="16"/>
      <c r="G371" s="16"/>
      <c r="H371" s="1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>
      <c r="A372" s="1"/>
      <c r="B372" s="1"/>
      <c r="C372" s="16"/>
      <c r="D372" s="16"/>
      <c r="E372" s="16"/>
      <c r="F372" s="16"/>
      <c r="G372" s="16"/>
      <c r="H372" s="1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>
      <c r="A373" s="1"/>
      <c r="B373" s="1"/>
      <c r="C373" s="16"/>
      <c r="D373" s="16"/>
      <c r="E373" s="16"/>
      <c r="F373" s="16"/>
      <c r="G373" s="16"/>
      <c r="H373" s="1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>
      <c r="A374" s="1"/>
      <c r="B374" s="1"/>
      <c r="C374" s="16"/>
      <c r="D374" s="16"/>
      <c r="E374" s="16"/>
      <c r="F374" s="16"/>
      <c r="G374" s="16"/>
      <c r="H374" s="1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>
      <c r="A375" s="1"/>
      <c r="B375" s="1"/>
      <c r="C375" s="16"/>
      <c r="D375" s="16"/>
      <c r="E375" s="16"/>
      <c r="F375" s="16"/>
      <c r="G375" s="16"/>
      <c r="H375" s="1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>
      <c r="A376" s="1"/>
      <c r="B376" s="1"/>
      <c r="C376" s="16"/>
      <c r="D376" s="16"/>
      <c r="E376" s="16"/>
      <c r="F376" s="16"/>
      <c r="G376" s="16"/>
      <c r="H376" s="1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>
      <c r="A377" s="1"/>
      <c r="B377" s="1"/>
      <c r="C377" s="16"/>
      <c r="D377" s="16"/>
      <c r="E377" s="16"/>
      <c r="F377" s="16"/>
      <c r="G377" s="16"/>
      <c r="H377" s="1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>
      <c r="A378" s="1"/>
      <c r="B378" s="1"/>
      <c r="C378" s="16"/>
      <c r="D378" s="16"/>
      <c r="E378" s="16"/>
      <c r="F378" s="16"/>
      <c r="G378" s="16"/>
      <c r="H378" s="1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>
      <c r="A379" s="1"/>
      <c r="B379" s="1"/>
      <c r="C379" s="16"/>
      <c r="D379" s="16"/>
      <c r="E379" s="16"/>
      <c r="F379" s="16"/>
      <c r="G379" s="16"/>
      <c r="H379" s="1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>
      <c r="A380" s="1"/>
      <c r="B380" s="1"/>
      <c r="C380" s="16"/>
      <c r="D380" s="16"/>
      <c r="E380" s="16"/>
      <c r="F380" s="16"/>
      <c r="G380" s="16"/>
      <c r="H380" s="1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>
      <c r="A381" s="1"/>
      <c r="B381" s="1"/>
      <c r="C381" s="16"/>
      <c r="D381" s="16"/>
      <c r="E381" s="16"/>
      <c r="F381" s="16"/>
      <c r="G381" s="16"/>
      <c r="H381" s="1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>
      <c r="A382" s="1"/>
      <c r="B382" s="1"/>
      <c r="C382" s="16"/>
      <c r="D382" s="16"/>
      <c r="E382" s="16"/>
      <c r="F382" s="16"/>
      <c r="G382" s="16"/>
      <c r="H382" s="1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>
      <c r="A383" s="1"/>
      <c r="B383" s="1"/>
      <c r="C383" s="16"/>
      <c r="D383" s="16"/>
      <c r="E383" s="16"/>
      <c r="F383" s="16"/>
      <c r="G383" s="16"/>
      <c r="H383" s="1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>
      <c r="A384" s="1"/>
      <c r="B384" s="1"/>
      <c r="C384" s="16"/>
      <c r="D384" s="16"/>
      <c r="E384" s="16"/>
      <c r="F384" s="16"/>
      <c r="G384" s="16"/>
      <c r="H384" s="1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>
      <c r="A385" s="1"/>
      <c r="B385" s="1"/>
      <c r="C385" s="16"/>
      <c r="D385" s="16"/>
      <c r="E385" s="16"/>
      <c r="F385" s="16"/>
      <c r="G385" s="16"/>
      <c r="H385" s="1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>
      <c r="A386" s="1"/>
      <c r="B386" s="1"/>
      <c r="C386" s="16"/>
      <c r="D386" s="16"/>
      <c r="E386" s="16"/>
      <c r="F386" s="16"/>
      <c r="G386" s="16"/>
      <c r="H386" s="1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>
      <c r="A387" s="1"/>
      <c r="B387" s="1"/>
      <c r="C387" s="16"/>
      <c r="D387" s="16"/>
      <c r="E387" s="16"/>
      <c r="F387" s="16"/>
      <c r="G387" s="16"/>
      <c r="H387" s="1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>
      <c r="A388" s="1"/>
      <c r="B388" s="1"/>
      <c r="C388" s="16"/>
      <c r="D388" s="16"/>
      <c r="E388" s="16"/>
      <c r="F388" s="16"/>
      <c r="G388" s="16"/>
      <c r="H388" s="1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>
      <c r="A389" s="1"/>
      <c r="B389" s="1"/>
      <c r="C389" s="16"/>
      <c r="D389" s="16"/>
      <c r="E389" s="16"/>
      <c r="F389" s="16"/>
      <c r="G389" s="16"/>
      <c r="H389" s="1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>
      <c r="A390" s="1"/>
      <c r="B390" s="1"/>
      <c r="C390" s="16"/>
      <c r="D390" s="16"/>
      <c r="E390" s="16"/>
      <c r="F390" s="16"/>
      <c r="G390" s="16"/>
      <c r="H390" s="1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>
      <c r="A391" s="1"/>
      <c r="B391" s="1"/>
      <c r="C391" s="16"/>
      <c r="D391" s="16"/>
      <c r="E391" s="16"/>
      <c r="F391" s="16"/>
      <c r="G391" s="16"/>
      <c r="H391" s="1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>
      <c r="A392" s="1"/>
      <c r="B392" s="1"/>
      <c r="C392" s="16"/>
      <c r="D392" s="16"/>
      <c r="E392" s="16"/>
      <c r="F392" s="16"/>
      <c r="G392" s="16"/>
      <c r="H392" s="1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>
      <c r="A393" s="1"/>
      <c r="B393" s="1"/>
      <c r="C393" s="16"/>
      <c r="D393" s="16"/>
      <c r="E393" s="16"/>
      <c r="F393" s="16"/>
      <c r="G393" s="16"/>
      <c r="H393" s="1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>
      <c r="A394" s="1"/>
      <c r="B394" s="1"/>
      <c r="C394" s="16"/>
      <c r="D394" s="16"/>
      <c r="E394" s="16"/>
      <c r="F394" s="16"/>
      <c r="G394" s="16"/>
      <c r="H394" s="1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>
      <c r="A395" s="1"/>
      <c r="B395" s="1"/>
      <c r="C395" s="16"/>
      <c r="D395" s="16"/>
      <c r="E395" s="16"/>
      <c r="F395" s="16"/>
      <c r="G395" s="16"/>
      <c r="H395" s="1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>
      <c r="A396" s="1"/>
      <c r="B396" s="1"/>
      <c r="C396" s="16"/>
      <c r="D396" s="16"/>
      <c r="E396" s="16"/>
      <c r="F396" s="16"/>
      <c r="G396" s="16"/>
      <c r="H396" s="1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>
      <c r="A397" s="1"/>
      <c r="B397" s="1"/>
      <c r="C397" s="16"/>
      <c r="D397" s="16"/>
      <c r="E397" s="16"/>
      <c r="F397" s="16"/>
      <c r="G397" s="16"/>
      <c r="H397" s="1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>
      <c r="A398" s="1"/>
      <c r="B398" s="1"/>
      <c r="C398" s="16"/>
      <c r="D398" s="16"/>
      <c r="E398" s="16"/>
      <c r="F398" s="16"/>
      <c r="G398" s="16"/>
      <c r="H398" s="1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>
      <c r="A399" s="1"/>
      <c r="B399" s="1"/>
      <c r="C399" s="16"/>
      <c r="D399" s="16"/>
      <c r="E399" s="16"/>
      <c r="F399" s="16"/>
      <c r="G399" s="16"/>
      <c r="H399" s="1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>
      <c r="A400" s="1"/>
      <c r="B400" s="1"/>
      <c r="C400" s="16"/>
      <c r="D400" s="16"/>
      <c r="E400" s="16"/>
      <c r="F400" s="16"/>
      <c r="G400" s="16"/>
      <c r="H400" s="1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>
      <c r="A401" s="1"/>
      <c r="B401" s="1"/>
      <c r="C401" s="16"/>
      <c r="D401" s="16"/>
      <c r="E401" s="16"/>
      <c r="F401" s="16"/>
      <c r="G401" s="16"/>
      <c r="H401" s="1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>
      <c r="A402" s="1"/>
      <c r="B402" s="1"/>
      <c r="C402" s="16"/>
      <c r="D402" s="16"/>
      <c r="E402" s="16"/>
      <c r="F402" s="16"/>
      <c r="G402" s="16"/>
      <c r="H402" s="1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>
      <c r="A403" s="1"/>
      <c r="B403" s="1"/>
      <c r="C403" s="16"/>
      <c r="D403" s="16"/>
      <c r="E403" s="16"/>
      <c r="F403" s="16"/>
      <c r="G403" s="16"/>
      <c r="H403" s="1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>
      <c r="A404" s="1"/>
      <c r="B404" s="1"/>
      <c r="C404" s="16"/>
      <c r="D404" s="16"/>
      <c r="E404" s="16"/>
      <c r="F404" s="16"/>
      <c r="G404" s="16"/>
      <c r="H404" s="1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>
      <c r="A405" s="1"/>
      <c r="B405" s="1"/>
      <c r="C405" s="16"/>
      <c r="D405" s="16"/>
      <c r="E405" s="16"/>
      <c r="F405" s="16"/>
      <c r="G405" s="16"/>
      <c r="H405" s="1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>
      <c r="A406" s="1"/>
      <c r="B406" s="1"/>
      <c r="C406" s="16"/>
      <c r="D406" s="16"/>
      <c r="E406" s="16"/>
      <c r="F406" s="16"/>
      <c r="G406" s="16"/>
      <c r="H406" s="1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>
      <c r="A407" s="1"/>
      <c r="B407" s="1"/>
      <c r="C407" s="16"/>
      <c r="D407" s="16"/>
      <c r="E407" s="16"/>
      <c r="F407" s="16"/>
      <c r="G407" s="16"/>
      <c r="H407" s="1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>
      <c r="A408" s="1"/>
      <c r="B408" s="1"/>
      <c r="C408" s="16"/>
      <c r="D408" s="16"/>
      <c r="E408" s="16"/>
      <c r="F408" s="16"/>
      <c r="G408" s="16"/>
      <c r="H408" s="1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>
      <c r="A409" s="1"/>
      <c r="B409" s="1"/>
      <c r="C409" s="16"/>
      <c r="D409" s="16"/>
      <c r="E409" s="16"/>
      <c r="F409" s="16"/>
      <c r="G409" s="16"/>
      <c r="H409" s="1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>
      <c r="A410" s="1"/>
      <c r="B410" s="1"/>
      <c r="C410" s="16"/>
      <c r="D410" s="16"/>
      <c r="E410" s="16"/>
      <c r="F410" s="16"/>
      <c r="G410" s="16"/>
      <c r="H410" s="1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>
      <c r="A411" s="1"/>
      <c r="B411" s="1"/>
      <c r="C411" s="16"/>
      <c r="D411" s="16"/>
      <c r="E411" s="16"/>
      <c r="F411" s="16"/>
      <c r="G411" s="16"/>
      <c r="H411" s="1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>
      <c r="A412" s="1"/>
      <c r="B412" s="1"/>
      <c r="C412" s="16"/>
      <c r="D412" s="16"/>
      <c r="E412" s="16"/>
      <c r="F412" s="16"/>
      <c r="G412" s="16"/>
      <c r="H412" s="1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>
      <c r="A413" s="1"/>
      <c r="B413" s="1"/>
      <c r="C413" s="16"/>
      <c r="D413" s="16"/>
      <c r="E413" s="16"/>
      <c r="F413" s="16"/>
      <c r="G413" s="16"/>
      <c r="H413" s="1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>
      <c r="A414" s="1"/>
      <c r="B414" s="1"/>
      <c r="C414" s="16"/>
      <c r="D414" s="16"/>
      <c r="E414" s="16"/>
      <c r="F414" s="16"/>
      <c r="G414" s="16"/>
      <c r="H414" s="1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>
      <c r="A415" s="1"/>
      <c r="B415" s="1"/>
      <c r="C415" s="16"/>
      <c r="D415" s="16"/>
      <c r="E415" s="16"/>
      <c r="F415" s="16"/>
      <c r="G415" s="16"/>
      <c r="H415" s="1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>
      <c r="A416" s="1"/>
      <c r="B416" s="1"/>
      <c r="C416" s="16"/>
      <c r="D416" s="16"/>
      <c r="E416" s="16"/>
      <c r="F416" s="16"/>
      <c r="G416" s="16"/>
      <c r="H416" s="1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>
      <c r="A417" s="1"/>
      <c r="B417" s="1"/>
      <c r="C417" s="16"/>
      <c r="D417" s="16"/>
      <c r="E417" s="16"/>
      <c r="F417" s="16"/>
      <c r="G417" s="16"/>
      <c r="H417" s="1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>
      <c r="A418" s="1"/>
      <c r="B418" s="1"/>
      <c r="C418" s="16"/>
      <c r="D418" s="16"/>
      <c r="E418" s="16"/>
      <c r="F418" s="16"/>
      <c r="G418" s="16"/>
      <c r="H418" s="1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>
      <c r="A419" s="1"/>
      <c r="B419" s="1"/>
      <c r="C419" s="16"/>
      <c r="D419" s="16"/>
      <c r="E419" s="16"/>
      <c r="F419" s="16"/>
      <c r="G419" s="16"/>
      <c r="H419" s="1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>
      <c r="A420" s="1"/>
      <c r="B420" s="1"/>
      <c r="C420" s="16"/>
      <c r="D420" s="16"/>
      <c r="E420" s="16"/>
      <c r="F420" s="16"/>
      <c r="G420" s="16"/>
      <c r="H420" s="1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>
      <c r="A421" s="1"/>
      <c r="B421" s="1"/>
      <c r="C421" s="16"/>
      <c r="D421" s="16"/>
      <c r="E421" s="16"/>
      <c r="F421" s="16"/>
      <c r="G421" s="16"/>
      <c r="H421" s="1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>
      <c r="A422" s="1"/>
      <c r="B422" s="1"/>
      <c r="C422" s="16"/>
      <c r="D422" s="16"/>
      <c r="E422" s="16"/>
      <c r="F422" s="16"/>
      <c r="G422" s="16"/>
      <c r="H422" s="1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>
      <c r="A423" s="1"/>
      <c r="B423" s="1"/>
      <c r="C423" s="16"/>
      <c r="D423" s="16"/>
      <c r="E423" s="16"/>
      <c r="F423" s="16"/>
      <c r="G423" s="16"/>
      <c r="H423" s="1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>
      <c r="A424" s="1"/>
      <c r="B424" s="1"/>
      <c r="C424" s="16"/>
      <c r="D424" s="16"/>
      <c r="E424" s="16"/>
      <c r="F424" s="16"/>
      <c r="G424" s="16"/>
      <c r="H424" s="1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>
      <c r="A425" s="1"/>
      <c r="B425" s="1"/>
      <c r="C425" s="16"/>
      <c r="D425" s="16"/>
      <c r="E425" s="16"/>
      <c r="F425" s="16"/>
      <c r="G425" s="16"/>
      <c r="H425" s="1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>
      <c r="A426" s="1"/>
      <c r="B426" s="1"/>
      <c r="C426" s="16"/>
      <c r="D426" s="16"/>
      <c r="E426" s="16"/>
      <c r="F426" s="16"/>
      <c r="G426" s="16"/>
      <c r="H426" s="1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>
      <c r="A427" s="1"/>
      <c r="B427" s="1"/>
      <c r="C427" s="16"/>
      <c r="D427" s="16"/>
      <c r="E427" s="16"/>
      <c r="F427" s="16"/>
      <c r="G427" s="16"/>
      <c r="H427" s="1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>
      <c r="A428" s="1"/>
      <c r="B428" s="1"/>
      <c r="C428" s="16"/>
      <c r="D428" s="16"/>
      <c r="E428" s="16"/>
      <c r="F428" s="16"/>
      <c r="G428" s="16"/>
      <c r="H428" s="1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>
      <c r="A429" s="1"/>
      <c r="B429" s="1"/>
      <c r="C429" s="16"/>
      <c r="D429" s="16"/>
      <c r="E429" s="16"/>
      <c r="F429" s="16"/>
      <c r="G429" s="16"/>
      <c r="H429" s="1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>
      <c r="A430" s="1"/>
      <c r="B430" s="1"/>
      <c r="C430" s="16"/>
      <c r="D430" s="16"/>
      <c r="E430" s="16"/>
      <c r="F430" s="16"/>
      <c r="G430" s="16"/>
      <c r="H430" s="1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>
      <c r="A431" s="1"/>
      <c r="B431" s="1"/>
      <c r="C431" s="16"/>
      <c r="D431" s="16"/>
      <c r="E431" s="16"/>
      <c r="F431" s="16"/>
      <c r="G431" s="16"/>
      <c r="H431" s="1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>
      <c r="A432" s="1"/>
      <c r="B432" s="1"/>
      <c r="C432" s="16"/>
      <c r="D432" s="16"/>
      <c r="E432" s="16"/>
      <c r="F432" s="16"/>
      <c r="G432" s="16"/>
      <c r="H432" s="1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>
      <c r="A433" s="1"/>
      <c r="B433" s="1"/>
      <c r="C433" s="16"/>
      <c r="D433" s="16"/>
      <c r="E433" s="16"/>
      <c r="F433" s="16"/>
      <c r="G433" s="16"/>
      <c r="H433" s="1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>
      <c r="A434" s="1"/>
      <c r="B434" s="1"/>
      <c r="C434" s="16"/>
      <c r="D434" s="16"/>
      <c r="E434" s="16"/>
      <c r="F434" s="16"/>
      <c r="G434" s="16"/>
      <c r="H434" s="1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>
      <c r="A435" s="1"/>
      <c r="B435" s="1"/>
      <c r="C435" s="16"/>
      <c r="D435" s="16"/>
      <c r="E435" s="16"/>
      <c r="F435" s="16"/>
      <c r="G435" s="16"/>
      <c r="H435" s="1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>
      <c r="A436" s="1"/>
      <c r="B436" s="1"/>
      <c r="C436" s="16"/>
      <c r="D436" s="16"/>
      <c r="E436" s="16"/>
      <c r="F436" s="16"/>
      <c r="G436" s="16"/>
      <c r="H436" s="1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>
      <c r="A437" s="1"/>
      <c r="B437" s="1"/>
      <c r="C437" s="16"/>
      <c r="D437" s="16"/>
      <c r="E437" s="16"/>
      <c r="F437" s="16"/>
      <c r="G437" s="16"/>
      <c r="H437" s="1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>
      <c r="A438" s="1"/>
      <c r="B438" s="1"/>
      <c r="C438" s="16"/>
      <c r="D438" s="16"/>
      <c r="E438" s="16"/>
      <c r="F438" s="16"/>
      <c r="G438" s="16"/>
      <c r="H438" s="1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>
      <c r="A439" s="1"/>
      <c r="B439" s="1"/>
      <c r="C439" s="16"/>
      <c r="D439" s="16"/>
      <c r="E439" s="16"/>
      <c r="F439" s="16"/>
      <c r="G439" s="16"/>
      <c r="H439" s="1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>
      <c r="A440" s="1"/>
      <c r="B440" s="1"/>
      <c r="C440" s="16"/>
      <c r="D440" s="16"/>
      <c r="E440" s="16"/>
      <c r="F440" s="16"/>
      <c r="G440" s="16"/>
      <c r="H440" s="1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>
      <c r="A441" s="1"/>
      <c r="B441" s="1"/>
      <c r="C441" s="16"/>
      <c r="D441" s="16"/>
      <c r="E441" s="16"/>
      <c r="F441" s="16"/>
      <c r="G441" s="16"/>
      <c r="H441" s="1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>
      <c r="A442" s="1"/>
      <c r="B442" s="1"/>
      <c r="C442" s="16"/>
      <c r="D442" s="16"/>
      <c r="E442" s="16"/>
      <c r="F442" s="16"/>
      <c r="G442" s="16"/>
      <c r="H442" s="1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>
      <c r="A443" s="1"/>
      <c r="B443" s="1"/>
      <c r="C443" s="16"/>
      <c r="D443" s="16"/>
      <c r="E443" s="16"/>
      <c r="F443" s="16"/>
      <c r="G443" s="16"/>
      <c r="H443" s="1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>
      <c r="A444" s="1"/>
      <c r="B444" s="1"/>
      <c r="C444" s="16"/>
      <c r="D444" s="16"/>
      <c r="E444" s="16"/>
      <c r="F444" s="16"/>
      <c r="G444" s="16"/>
      <c r="H444" s="1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>
      <c r="A445" s="1"/>
      <c r="B445" s="1"/>
      <c r="C445" s="16"/>
      <c r="D445" s="16"/>
      <c r="E445" s="16"/>
      <c r="F445" s="16"/>
      <c r="G445" s="16"/>
      <c r="H445" s="1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>
      <c r="A446" s="1"/>
      <c r="B446" s="1"/>
      <c r="C446" s="16"/>
      <c r="D446" s="16"/>
      <c r="E446" s="16"/>
      <c r="F446" s="16"/>
      <c r="G446" s="16"/>
      <c r="H446" s="1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>
      <c r="A447" s="1"/>
      <c r="B447" s="1"/>
      <c r="C447" s="16"/>
      <c r="D447" s="16"/>
      <c r="E447" s="16"/>
      <c r="F447" s="16"/>
      <c r="G447" s="16"/>
      <c r="H447" s="1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>
      <c r="A448" s="1"/>
      <c r="B448" s="1"/>
      <c r="C448" s="16"/>
      <c r="D448" s="16"/>
      <c r="E448" s="16"/>
      <c r="F448" s="16"/>
      <c r="G448" s="16"/>
      <c r="H448" s="1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>
      <c r="A449" s="1"/>
      <c r="B449" s="1"/>
      <c r="C449" s="16"/>
      <c r="D449" s="16"/>
      <c r="E449" s="16"/>
      <c r="F449" s="16"/>
      <c r="G449" s="16"/>
      <c r="H449" s="1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>
      <c r="A450" s="1"/>
      <c r="B450" s="1"/>
      <c r="C450" s="16"/>
      <c r="D450" s="16"/>
      <c r="E450" s="16"/>
      <c r="F450" s="16"/>
      <c r="G450" s="16"/>
      <c r="H450" s="1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>
      <c r="A451" s="1"/>
      <c r="B451" s="1"/>
      <c r="C451" s="16"/>
      <c r="D451" s="16"/>
      <c r="E451" s="16"/>
      <c r="F451" s="16"/>
      <c r="G451" s="16"/>
      <c r="H451" s="1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>
      <c r="A452" s="1"/>
      <c r="B452" s="1"/>
      <c r="C452" s="16"/>
      <c r="D452" s="16"/>
      <c r="E452" s="16"/>
      <c r="F452" s="16"/>
      <c r="G452" s="16"/>
      <c r="H452" s="1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>
      <c r="A453" s="1"/>
      <c r="B453" s="1"/>
      <c r="C453" s="16"/>
      <c r="D453" s="16"/>
      <c r="E453" s="16"/>
      <c r="F453" s="16"/>
      <c r="G453" s="16"/>
      <c r="H453" s="1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>
      <c r="A454" s="1"/>
      <c r="B454" s="1"/>
      <c r="C454" s="16"/>
      <c r="D454" s="16"/>
      <c r="E454" s="16"/>
      <c r="F454" s="16"/>
      <c r="G454" s="16"/>
      <c r="H454" s="1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>
      <c r="A455" s="1"/>
      <c r="B455" s="1"/>
      <c r="C455" s="16"/>
      <c r="D455" s="16"/>
      <c r="E455" s="16"/>
      <c r="F455" s="16"/>
      <c r="G455" s="16"/>
      <c r="H455" s="1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>
      <c r="A456" s="1"/>
      <c r="B456" s="1"/>
      <c r="C456" s="16"/>
      <c r="D456" s="16"/>
      <c r="E456" s="16"/>
      <c r="F456" s="16"/>
      <c r="G456" s="16"/>
      <c r="H456" s="1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>
      <c r="A457" s="1"/>
      <c r="B457" s="1"/>
      <c r="C457" s="16"/>
      <c r="D457" s="16"/>
      <c r="E457" s="16"/>
      <c r="F457" s="16"/>
      <c r="G457" s="16"/>
      <c r="H457" s="1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>
      <c r="A458" s="1"/>
      <c r="B458" s="1"/>
      <c r="C458" s="16"/>
      <c r="D458" s="16"/>
      <c r="E458" s="16"/>
      <c r="F458" s="16"/>
      <c r="G458" s="16"/>
      <c r="H458" s="1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>
      <c r="A459" s="1"/>
      <c r="B459" s="1"/>
      <c r="C459" s="16"/>
      <c r="D459" s="16"/>
      <c r="E459" s="16"/>
      <c r="F459" s="16"/>
      <c r="G459" s="16"/>
      <c r="H459" s="1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>
      <c r="A460" s="1"/>
      <c r="B460" s="1"/>
      <c r="C460" s="16"/>
      <c r="D460" s="16"/>
      <c r="E460" s="16"/>
      <c r="F460" s="16"/>
      <c r="G460" s="16"/>
      <c r="H460" s="1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>
      <c r="A461" s="1"/>
      <c r="B461" s="1"/>
      <c r="C461" s="16"/>
      <c r="D461" s="16"/>
      <c r="E461" s="16"/>
      <c r="F461" s="16"/>
      <c r="G461" s="16"/>
      <c r="H461" s="1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>
      <c r="A462" s="1"/>
      <c r="B462" s="1"/>
      <c r="C462" s="16"/>
      <c r="D462" s="16"/>
      <c r="E462" s="16"/>
      <c r="F462" s="16"/>
      <c r="G462" s="16"/>
      <c r="H462" s="1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>
      <c r="A463" s="1"/>
      <c r="B463" s="1"/>
      <c r="C463" s="16"/>
      <c r="D463" s="16"/>
      <c r="E463" s="16"/>
      <c r="F463" s="16"/>
      <c r="G463" s="16"/>
      <c r="H463" s="1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>
      <c r="A464" s="1"/>
      <c r="B464" s="1"/>
      <c r="C464" s="16"/>
      <c r="D464" s="16"/>
      <c r="E464" s="16"/>
      <c r="F464" s="16"/>
      <c r="G464" s="16"/>
      <c r="H464" s="1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>
      <c r="A465" s="1"/>
      <c r="B465" s="1"/>
      <c r="C465" s="16"/>
      <c r="D465" s="16"/>
      <c r="E465" s="16"/>
      <c r="F465" s="16"/>
      <c r="G465" s="16"/>
      <c r="H465" s="1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>
      <c r="A466" s="1"/>
      <c r="B466" s="1"/>
      <c r="C466" s="16"/>
      <c r="D466" s="16"/>
      <c r="E466" s="16"/>
      <c r="F466" s="16"/>
      <c r="G466" s="16"/>
      <c r="H466" s="1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>
      <c r="A467" s="1"/>
      <c r="B467" s="1"/>
      <c r="C467" s="16"/>
      <c r="D467" s="16"/>
      <c r="E467" s="16"/>
      <c r="F467" s="16"/>
      <c r="G467" s="16"/>
      <c r="H467" s="1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>
      <c r="A468" s="1"/>
      <c r="B468" s="1"/>
      <c r="C468" s="16"/>
      <c r="D468" s="16"/>
      <c r="E468" s="16"/>
      <c r="F468" s="16"/>
      <c r="G468" s="16"/>
      <c r="H468" s="1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>
      <c r="A469" s="1"/>
      <c r="B469" s="1"/>
      <c r="C469" s="16"/>
      <c r="D469" s="16"/>
      <c r="E469" s="16"/>
      <c r="F469" s="16"/>
      <c r="G469" s="16"/>
      <c r="H469" s="1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>
      <c r="A470" s="1"/>
      <c r="B470" s="1"/>
      <c r="C470" s="16"/>
      <c r="D470" s="16"/>
      <c r="E470" s="16"/>
      <c r="F470" s="16"/>
      <c r="G470" s="16"/>
      <c r="H470" s="1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>
      <c r="A471" s="1"/>
      <c r="B471" s="1"/>
      <c r="C471" s="16"/>
      <c r="D471" s="16"/>
      <c r="E471" s="16"/>
      <c r="F471" s="16"/>
      <c r="G471" s="16"/>
      <c r="H471" s="1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>
      <c r="A472" s="1"/>
      <c r="B472" s="1"/>
      <c r="C472" s="16"/>
      <c r="D472" s="16"/>
      <c r="E472" s="16"/>
      <c r="F472" s="16"/>
      <c r="G472" s="16"/>
      <c r="H472" s="1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>
      <c r="A473" s="1"/>
      <c r="B473" s="1"/>
      <c r="C473" s="16"/>
      <c r="D473" s="16"/>
      <c r="E473" s="16"/>
      <c r="F473" s="16"/>
      <c r="G473" s="16"/>
      <c r="H473" s="1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>
      <c r="A474" s="1"/>
      <c r="B474" s="1"/>
      <c r="C474" s="16"/>
      <c r="D474" s="16"/>
      <c r="E474" s="16"/>
      <c r="F474" s="16"/>
      <c r="G474" s="16"/>
      <c r="H474" s="1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>
      <c r="A475" s="1"/>
      <c r="B475" s="1"/>
      <c r="C475" s="16"/>
      <c r="D475" s="16"/>
      <c r="E475" s="16"/>
      <c r="F475" s="16"/>
      <c r="G475" s="16"/>
      <c r="H475" s="1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>
      <c r="A476" s="1"/>
      <c r="B476" s="1"/>
      <c r="C476" s="16"/>
      <c r="D476" s="16"/>
      <c r="E476" s="16"/>
      <c r="F476" s="16"/>
      <c r="G476" s="16"/>
      <c r="H476" s="1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>
      <c r="A477" s="1"/>
      <c r="B477" s="1"/>
      <c r="C477" s="16"/>
      <c r="D477" s="16"/>
      <c r="E477" s="16"/>
      <c r="F477" s="16"/>
      <c r="G477" s="16"/>
      <c r="H477" s="1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>
      <c r="A478" s="1"/>
      <c r="B478" s="1"/>
      <c r="C478" s="16"/>
      <c r="D478" s="16"/>
      <c r="E478" s="16"/>
      <c r="F478" s="16"/>
      <c r="G478" s="16"/>
      <c r="H478" s="1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>
      <c r="A479" s="1"/>
      <c r="B479" s="1"/>
      <c r="C479" s="16"/>
      <c r="D479" s="16"/>
      <c r="E479" s="16"/>
      <c r="F479" s="16"/>
      <c r="G479" s="16"/>
      <c r="H479" s="1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>
      <c r="A480" s="1"/>
      <c r="B480" s="1"/>
      <c r="C480" s="16"/>
      <c r="D480" s="16"/>
      <c r="E480" s="16"/>
      <c r="F480" s="16"/>
      <c r="G480" s="16"/>
      <c r="H480" s="1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>
      <c r="A481" s="1"/>
      <c r="B481" s="1"/>
      <c r="C481" s="16"/>
      <c r="D481" s="16"/>
      <c r="E481" s="16"/>
      <c r="F481" s="16"/>
      <c r="G481" s="16"/>
      <c r="H481" s="1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>
      <c r="A482" s="1"/>
      <c r="B482" s="1"/>
      <c r="C482" s="16"/>
      <c r="D482" s="16"/>
      <c r="E482" s="16"/>
      <c r="F482" s="16"/>
      <c r="G482" s="16"/>
      <c r="H482" s="1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>
      <c r="A483" s="1"/>
      <c r="B483" s="1"/>
      <c r="C483" s="16"/>
      <c r="D483" s="16"/>
      <c r="E483" s="16"/>
      <c r="F483" s="16"/>
      <c r="G483" s="16"/>
      <c r="H483" s="1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>
      <c r="A484" s="1"/>
      <c r="B484" s="1"/>
      <c r="C484" s="16"/>
      <c r="D484" s="16"/>
      <c r="E484" s="16"/>
      <c r="F484" s="16"/>
      <c r="G484" s="16"/>
      <c r="H484" s="1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>
      <c r="A485" s="1"/>
      <c r="B485" s="1"/>
      <c r="C485" s="16"/>
      <c r="D485" s="16"/>
      <c r="E485" s="16"/>
      <c r="F485" s="16"/>
      <c r="G485" s="16"/>
      <c r="H485" s="1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>
      <c r="A486" s="1"/>
      <c r="B486" s="1"/>
      <c r="C486" s="16"/>
      <c r="D486" s="16"/>
      <c r="E486" s="16"/>
      <c r="F486" s="16"/>
      <c r="G486" s="16"/>
      <c r="H486" s="1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>
      <c r="A487" s="1"/>
      <c r="B487" s="1"/>
      <c r="C487" s="16"/>
      <c r="D487" s="16"/>
      <c r="E487" s="16"/>
      <c r="F487" s="16"/>
      <c r="G487" s="16"/>
      <c r="H487" s="1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>
      <c r="A488" s="1"/>
      <c r="B488" s="1"/>
      <c r="C488" s="16"/>
      <c r="D488" s="16"/>
      <c r="E488" s="16"/>
      <c r="F488" s="16"/>
      <c r="G488" s="16"/>
      <c r="H488" s="1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>
      <c r="A489" s="1"/>
      <c r="B489" s="1"/>
      <c r="C489" s="16"/>
      <c r="D489" s="16"/>
      <c r="E489" s="16"/>
      <c r="F489" s="16"/>
      <c r="G489" s="16"/>
      <c r="H489" s="1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>
      <c r="A490" s="1"/>
      <c r="B490" s="1"/>
      <c r="C490" s="16"/>
      <c r="D490" s="16"/>
      <c r="E490" s="16"/>
      <c r="F490" s="16"/>
      <c r="G490" s="16"/>
      <c r="H490" s="1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>
      <c r="A491" s="1"/>
      <c r="B491" s="1"/>
      <c r="C491" s="16"/>
      <c r="D491" s="16"/>
      <c r="E491" s="16"/>
      <c r="F491" s="16"/>
      <c r="G491" s="16"/>
      <c r="H491" s="1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>
      <c r="A492" s="1"/>
      <c r="B492" s="1"/>
      <c r="C492" s="16"/>
      <c r="D492" s="16"/>
      <c r="E492" s="16"/>
      <c r="F492" s="16"/>
      <c r="G492" s="16"/>
      <c r="H492" s="1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>
      <c r="A493" s="1"/>
      <c r="B493" s="1"/>
      <c r="C493" s="16"/>
      <c r="D493" s="16"/>
      <c r="E493" s="16"/>
      <c r="F493" s="16"/>
      <c r="G493" s="16"/>
      <c r="H493" s="1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>
      <c r="A494" s="1"/>
      <c r="B494" s="1"/>
      <c r="C494" s="16"/>
      <c r="D494" s="16"/>
      <c r="E494" s="16"/>
      <c r="F494" s="16"/>
      <c r="G494" s="16"/>
      <c r="H494" s="1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>
      <c r="A495" s="1"/>
      <c r="B495" s="1"/>
      <c r="C495" s="16"/>
      <c r="D495" s="16"/>
      <c r="E495" s="16"/>
      <c r="F495" s="16"/>
      <c r="G495" s="16"/>
      <c r="H495" s="1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>
      <c r="A496" s="1"/>
      <c r="B496" s="1"/>
      <c r="C496" s="16"/>
      <c r="D496" s="16"/>
      <c r="E496" s="16"/>
      <c r="F496" s="16"/>
      <c r="G496" s="16"/>
      <c r="H496" s="1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>
      <c r="A497" s="1"/>
      <c r="B497" s="1"/>
      <c r="C497" s="16"/>
      <c r="D497" s="16"/>
      <c r="E497" s="16"/>
      <c r="F497" s="16"/>
      <c r="G497" s="16"/>
      <c r="H497" s="1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>
      <c r="A498" s="1"/>
      <c r="B498" s="1"/>
      <c r="C498" s="16"/>
      <c r="D498" s="16"/>
      <c r="E498" s="16"/>
      <c r="F498" s="16"/>
      <c r="G498" s="16"/>
      <c r="H498" s="1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>
      <c r="A499" s="1"/>
      <c r="B499" s="1"/>
      <c r="C499" s="16"/>
      <c r="D499" s="16"/>
      <c r="E499" s="16"/>
      <c r="F499" s="16"/>
      <c r="G499" s="16"/>
      <c r="H499" s="1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>
      <c r="A500" s="1"/>
      <c r="B500" s="1"/>
      <c r="C500" s="16"/>
      <c r="D500" s="16"/>
      <c r="E500" s="16"/>
      <c r="F500" s="16"/>
      <c r="G500" s="16"/>
      <c r="H500" s="1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>
      <c r="A501" s="1"/>
      <c r="B501" s="1"/>
      <c r="C501" s="16"/>
      <c r="D501" s="16"/>
      <c r="E501" s="16"/>
      <c r="F501" s="16"/>
      <c r="G501" s="16"/>
      <c r="H501" s="1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>
      <c r="A502" s="1"/>
      <c r="B502" s="1"/>
      <c r="C502" s="16"/>
      <c r="D502" s="16"/>
      <c r="E502" s="16"/>
      <c r="F502" s="16"/>
      <c r="G502" s="16"/>
      <c r="H502" s="1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>
      <c r="A503" s="1"/>
      <c r="B503" s="1"/>
      <c r="C503" s="16"/>
      <c r="D503" s="16"/>
      <c r="E503" s="16"/>
      <c r="F503" s="16"/>
      <c r="G503" s="16"/>
      <c r="H503" s="1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>
      <c r="A504" s="1"/>
      <c r="B504" s="1"/>
      <c r="C504" s="16"/>
      <c r="D504" s="16"/>
      <c r="E504" s="16"/>
      <c r="F504" s="16"/>
      <c r="G504" s="16"/>
      <c r="H504" s="1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>
      <c r="A505" s="1"/>
      <c r="B505" s="1"/>
      <c r="C505" s="16"/>
      <c r="D505" s="16"/>
      <c r="E505" s="16"/>
      <c r="F505" s="16"/>
      <c r="G505" s="16"/>
      <c r="H505" s="1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>
      <c r="A506" s="1"/>
      <c r="B506" s="1"/>
      <c r="C506" s="16"/>
      <c r="D506" s="16"/>
      <c r="E506" s="16"/>
      <c r="F506" s="16"/>
      <c r="G506" s="16"/>
      <c r="H506" s="1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>
      <c r="A507" s="1"/>
      <c r="B507" s="1"/>
      <c r="C507" s="16"/>
      <c r="D507" s="16"/>
      <c r="E507" s="16"/>
      <c r="F507" s="16"/>
      <c r="G507" s="16"/>
      <c r="H507" s="1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>
      <c r="A508" s="1"/>
      <c r="B508" s="1"/>
      <c r="C508" s="16"/>
      <c r="D508" s="16"/>
      <c r="E508" s="16"/>
      <c r="F508" s="16"/>
      <c r="G508" s="16"/>
      <c r="H508" s="1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>
      <c r="A509" s="1"/>
      <c r="B509" s="1"/>
      <c r="C509" s="16"/>
      <c r="D509" s="16"/>
      <c r="E509" s="16"/>
      <c r="F509" s="16"/>
      <c r="G509" s="16"/>
      <c r="H509" s="1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>
      <c r="A510" s="1"/>
      <c r="B510" s="1"/>
      <c r="C510" s="16"/>
      <c r="D510" s="16"/>
      <c r="E510" s="16"/>
      <c r="F510" s="16"/>
      <c r="G510" s="16"/>
      <c r="H510" s="1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>
      <c r="A511" s="1"/>
      <c r="B511" s="1"/>
      <c r="C511" s="16"/>
      <c r="D511" s="16"/>
      <c r="E511" s="16"/>
      <c r="F511" s="16"/>
      <c r="G511" s="16"/>
      <c r="H511" s="1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>
      <c r="A512" s="1"/>
      <c r="B512" s="1"/>
      <c r="C512" s="16"/>
      <c r="D512" s="16"/>
      <c r="E512" s="16"/>
      <c r="F512" s="16"/>
      <c r="G512" s="16"/>
      <c r="H512" s="1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>
      <c r="A513" s="1"/>
      <c r="B513" s="1"/>
      <c r="C513" s="16"/>
      <c r="D513" s="16"/>
      <c r="E513" s="16"/>
      <c r="F513" s="16"/>
      <c r="G513" s="16"/>
      <c r="H513" s="1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>
      <c r="A514" s="1"/>
      <c r="B514" s="1"/>
      <c r="C514" s="16"/>
      <c r="D514" s="16"/>
      <c r="E514" s="16"/>
      <c r="F514" s="16"/>
      <c r="G514" s="16"/>
      <c r="H514" s="1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>
      <c r="A515" s="1"/>
      <c r="B515" s="1"/>
      <c r="C515" s="16"/>
      <c r="D515" s="16"/>
      <c r="E515" s="16"/>
      <c r="F515" s="16"/>
      <c r="G515" s="16"/>
      <c r="H515" s="1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>
      <c r="A516" s="1"/>
      <c r="B516" s="1"/>
      <c r="C516" s="16"/>
      <c r="D516" s="16"/>
      <c r="E516" s="16"/>
      <c r="F516" s="16"/>
      <c r="G516" s="16"/>
      <c r="H516" s="1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>
      <c r="A517" s="1"/>
      <c r="B517" s="1"/>
      <c r="C517" s="16"/>
      <c r="D517" s="16"/>
      <c r="E517" s="16"/>
      <c r="F517" s="16"/>
      <c r="G517" s="16"/>
      <c r="H517" s="1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>
      <c r="A518" s="1"/>
      <c r="B518" s="1"/>
      <c r="C518" s="16"/>
      <c r="D518" s="16"/>
      <c r="E518" s="16"/>
      <c r="F518" s="16"/>
      <c r="G518" s="16"/>
      <c r="H518" s="1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>
      <c r="A519" s="1"/>
      <c r="B519" s="1"/>
      <c r="C519" s="16"/>
      <c r="D519" s="16"/>
      <c r="E519" s="16"/>
      <c r="F519" s="16"/>
      <c r="G519" s="16"/>
      <c r="H519" s="1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>
      <c r="A520" s="1"/>
      <c r="B520" s="1"/>
      <c r="C520" s="16"/>
      <c r="D520" s="16"/>
      <c r="E520" s="16"/>
      <c r="F520" s="16"/>
      <c r="G520" s="16"/>
      <c r="H520" s="1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>
      <c r="A521" s="1"/>
      <c r="B521" s="1"/>
      <c r="C521" s="16"/>
      <c r="D521" s="16"/>
      <c r="E521" s="16"/>
      <c r="F521" s="16"/>
      <c r="G521" s="16"/>
      <c r="H521" s="1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>
      <c r="A522" s="1"/>
      <c r="B522" s="1"/>
      <c r="C522" s="16"/>
      <c r="D522" s="16"/>
      <c r="E522" s="16"/>
      <c r="F522" s="16"/>
      <c r="G522" s="16"/>
      <c r="H522" s="1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>
      <c r="A523" s="1"/>
      <c r="B523" s="1"/>
      <c r="C523" s="16"/>
      <c r="D523" s="16"/>
      <c r="E523" s="16"/>
      <c r="F523" s="16"/>
      <c r="G523" s="16"/>
      <c r="H523" s="1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>
      <c r="A524" s="1"/>
      <c r="B524" s="1"/>
      <c r="C524" s="16"/>
      <c r="D524" s="16"/>
      <c r="E524" s="16"/>
      <c r="F524" s="16"/>
      <c r="G524" s="16"/>
      <c r="H524" s="1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>
      <c r="A525" s="1"/>
      <c r="B525" s="1"/>
      <c r="C525" s="16"/>
      <c r="D525" s="16"/>
      <c r="E525" s="16"/>
      <c r="F525" s="16"/>
      <c r="G525" s="16"/>
      <c r="H525" s="1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>
      <c r="A526" s="1"/>
      <c r="B526" s="1"/>
      <c r="C526" s="16"/>
      <c r="D526" s="16"/>
      <c r="E526" s="16"/>
      <c r="F526" s="16"/>
      <c r="G526" s="16"/>
      <c r="H526" s="1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>
      <c r="A527" s="1"/>
      <c r="B527" s="1"/>
      <c r="C527" s="16"/>
      <c r="D527" s="16"/>
      <c r="E527" s="16"/>
      <c r="F527" s="16"/>
      <c r="G527" s="16"/>
      <c r="H527" s="1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>
      <c r="A528" s="1"/>
      <c r="B528" s="1"/>
      <c r="C528" s="16"/>
      <c r="D528" s="16"/>
      <c r="E528" s="16"/>
      <c r="F528" s="16"/>
      <c r="G528" s="16"/>
      <c r="H528" s="1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>
      <c r="A529" s="1"/>
      <c r="B529" s="1"/>
      <c r="C529" s="16"/>
      <c r="D529" s="16"/>
      <c r="E529" s="16"/>
      <c r="F529" s="16"/>
      <c r="G529" s="16"/>
      <c r="H529" s="1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>
      <c r="A530" s="1"/>
      <c r="B530" s="1"/>
      <c r="C530" s="16"/>
      <c r="D530" s="16"/>
      <c r="E530" s="16"/>
      <c r="F530" s="16"/>
      <c r="G530" s="16"/>
      <c r="H530" s="1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>
      <c r="A531" s="1"/>
      <c r="B531" s="1"/>
      <c r="C531" s="16"/>
      <c r="D531" s="16"/>
      <c r="E531" s="16"/>
      <c r="F531" s="16"/>
      <c r="G531" s="16"/>
      <c r="H531" s="1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>
      <c r="A532" s="1"/>
      <c r="B532" s="1"/>
      <c r="C532" s="16"/>
      <c r="D532" s="16"/>
      <c r="E532" s="16"/>
      <c r="F532" s="16"/>
      <c r="G532" s="16"/>
      <c r="H532" s="1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>
      <c r="A533" s="1"/>
      <c r="B533" s="1"/>
      <c r="C533" s="16"/>
      <c r="D533" s="16"/>
      <c r="E533" s="16"/>
      <c r="F533" s="16"/>
      <c r="G533" s="16"/>
      <c r="H533" s="1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>
      <c r="A534" s="1"/>
      <c r="B534" s="1"/>
      <c r="C534" s="16"/>
      <c r="D534" s="16"/>
      <c r="E534" s="16"/>
      <c r="F534" s="16"/>
      <c r="G534" s="16"/>
      <c r="H534" s="1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>
      <c r="A535" s="1"/>
      <c r="B535" s="1"/>
      <c r="C535" s="16"/>
      <c r="D535" s="16"/>
      <c r="E535" s="16"/>
      <c r="F535" s="16"/>
      <c r="G535" s="16"/>
      <c r="H535" s="1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>
      <c r="A536" s="1"/>
      <c r="B536" s="1"/>
      <c r="C536" s="16"/>
      <c r="D536" s="16"/>
      <c r="E536" s="16"/>
      <c r="F536" s="16"/>
      <c r="G536" s="16"/>
      <c r="H536" s="1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>
      <c r="A537" s="1"/>
      <c r="B537" s="1"/>
      <c r="C537" s="16"/>
      <c r="D537" s="16"/>
      <c r="E537" s="16"/>
      <c r="F537" s="16"/>
      <c r="G537" s="16"/>
      <c r="H537" s="1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>
      <c r="A538" s="1"/>
      <c r="B538" s="1"/>
      <c r="C538" s="16"/>
      <c r="D538" s="16"/>
      <c r="E538" s="16"/>
      <c r="F538" s="16"/>
      <c r="G538" s="16"/>
      <c r="H538" s="1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>
      <c r="A539" s="1"/>
      <c r="B539" s="1"/>
      <c r="C539" s="16"/>
      <c r="D539" s="16"/>
      <c r="E539" s="16"/>
      <c r="F539" s="16"/>
      <c r="G539" s="16"/>
      <c r="H539" s="1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>
      <c r="A540" s="1"/>
      <c r="B540" s="1"/>
      <c r="C540" s="16"/>
      <c r="D540" s="16"/>
      <c r="E540" s="16"/>
      <c r="F540" s="16"/>
      <c r="G540" s="16"/>
      <c r="H540" s="1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>
      <c r="A541" s="1"/>
      <c r="B541" s="1"/>
      <c r="C541" s="16"/>
      <c r="D541" s="16"/>
      <c r="E541" s="16"/>
      <c r="F541" s="16"/>
      <c r="G541" s="16"/>
      <c r="H541" s="1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>
      <c r="A542" s="1"/>
      <c r="B542" s="1"/>
      <c r="C542" s="16"/>
      <c r="D542" s="16"/>
      <c r="E542" s="16"/>
      <c r="F542" s="16"/>
      <c r="G542" s="16"/>
      <c r="H542" s="1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>
      <c r="A543" s="1"/>
      <c r="B543" s="1"/>
      <c r="C543" s="16"/>
      <c r="D543" s="16"/>
      <c r="E543" s="16"/>
      <c r="F543" s="16"/>
      <c r="G543" s="16"/>
      <c r="H543" s="1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>
      <c r="A544" s="1"/>
      <c r="B544" s="1"/>
      <c r="C544" s="16"/>
      <c r="D544" s="16"/>
      <c r="E544" s="16"/>
      <c r="F544" s="16"/>
      <c r="G544" s="16"/>
      <c r="H544" s="1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>
      <c r="A545" s="1"/>
      <c r="B545" s="1"/>
      <c r="C545" s="16"/>
      <c r="D545" s="16"/>
      <c r="E545" s="16"/>
      <c r="F545" s="16"/>
      <c r="G545" s="16"/>
      <c r="H545" s="1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>
      <c r="A546" s="1"/>
      <c r="B546" s="1"/>
      <c r="C546" s="16"/>
      <c r="D546" s="16"/>
      <c r="E546" s="16"/>
      <c r="F546" s="16"/>
      <c r="G546" s="16"/>
      <c r="H546" s="1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>
      <c r="A547" s="1"/>
      <c r="B547" s="1"/>
      <c r="C547" s="16"/>
      <c r="D547" s="16"/>
      <c r="E547" s="16"/>
      <c r="F547" s="16"/>
      <c r="G547" s="16"/>
      <c r="H547" s="1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>
      <c r="A548" s="1"/>
      <c r="B548" s="1"/>
      <c r="C548" s="16"/>
      <c r="D548" s="16"/>
      <c r="E548" s="16"/>
      <c r="F548" s="16"/>
      <c r="G548" s="16"/>
      <c r="H548" s="1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>
      <c r="A549" s="1"/>
      <c r="B549" s="1"/>
      <c r="C549" s="16"/>
      <c r="D549" s="16"/>
      <c r="E549" s="16"/>
      <c r="F549" s="16"/>
      <c r="G549" s="16"/>
      <c r="H549" s="1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>
      <c r="A550" s="1"/>
      <c r="B550" s="1"/>
      <c r="C550" s="16"/>
      <c r="D550" s="16"/>
      <c r="E550" s="16"/>
      <c r="F550" s="16"/>
      <c r="G550" s="16"/>
      <c r="H550" s="1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>
      <c r="A551" s="1"/>
      <c r="B551" s="1"/>
      <c r="C551" s="16"/>
      <c r="D551" s="16"/>
      <c r="E551" s="16"/>
      <c r="F551" s="16"/>
      <c r="G551" s="16"/>
      <c r="H551" s="1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>
      <c r="A552" s="1"/>
      <c r="B552" s="1"/>
      <c r="C552" s="16"/>
      <c r="D552" s="16"/>
      <c r="E552" s="16"/>
      <c r="F552" s="16"/>
      <c r="G552" s="16"/>
      <c r="H552" s="1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>
      <c r="A553" s="1"/>
      <c r="B553" s="1"/>
      <c r="C553" s="16"/>
      <c r="D553" s="16"/>
      <c r="E553" s="16"/>
      <c r="F553" s="16"/>
      <c r="G553" s="16"/>
      <c r="H553" s="1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>
      <c r="A554" s="1"/>
      <c r="B554" s="1"/>
      <c r="C554" s="16"/>
      <c r="D554" s="16"/>
      <c r="E554" s="16"/>
      <c r="F554" s="16"/>
      <c r="G554" s="16"/>
      <c r="H554" s="1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>
      <c r="A555" s="1"/>
      <c r="B555" s="1"/>
      <c r="C555" s="16"/>
      <c r="D555" s="16"/>
      <c r="E555" s="16"/>
      <c r="F555" s="16"/>
      <c r="G555" s="16"/>
      <c r="H555" s="1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>
      <c r="A556" s="1"/>
      <c r="B556" s="1"/>
      <c r="C556" s="16"/>
      <c r="D556" s="16"/>
      <c r="E556" s="16"/>
      <c r="F556" s="16"/>
      <c r="G556" s="16"/>
      <c r="H556" s="1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>
      <c r="A557" s="1"/>
      <c r="B557" s="1"/>
      <c r="C557" s="16"/>
      <c r="D557" s="16"/>
      <c r="E557" s="16"/>
      <c r="F557" s="16"/>
      <c r="G557" s="16"/>
      <c r="H557" s="1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>
      <c r="A558" s="1"/>
      <c r="B558" s="1"/>
      <c r="C558" s="16"/>
      <c r="D558" s="16"/>
      <c r="E558" s="16"/>
      <c r="F558" s="16"/>
      <c r="G558" s="16"/>
      <c r="H558" s="1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>
      <c r="A559" s="1"/>
      <c r="B559" s="1"/>
      <c r="C559" s="16"/>
      <c r="D559" s="16"/>
      <c r="E559" s="16"/>
      <c r="F559" s="16"/>
      <c r="G559" s="16"/>
      <c r="H559" s="1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>
      <c r="A560" s="1"/>
      <c r="B560" s="1"/>
      <c r="C560" s="16"/>
      <c r="D560" s="16"/>
      <c r="E560" s="16"/>
      <c r="F560" s="16"/>
      <c r="G560" s="16"/>
      <c r="H560" s="1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>
      <c r="A561" s="1"/>
      <c r="B561" s="1"/>
      <c r="C561" s="16"/>
      <c r="D561" s="16"/>
      <c r="E561" s="16"/>
      <c r="F561" s="16"/>
      <c r="G561" s="16"/>
      <c r="H561" s="1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>
      <c r="A562" s="1"/>
      <c r="B562" s="1"/>
      <c r="C562" s="16"/>
      <c r="D562" s="16"/>
      <c r="E562" s="16"/>
      <c r="F562" s="16"/>
      <c r="G562" s="16"/>
      <c r="H562" s="1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>
      <c r="A563" s="1"/>
      <c r="B563" s="1"/>
      <c r="C563" s="16"/>
      <c r="D563" s="16"/>
      <c r="E563" s="16"/>
      <c r="F563" s="16"/>
      <c r="G563" s="16"/>
      <c r="H563" s="1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>
      <c r="A564" s="1"/>
      <c r="B564" s="1"/>
      <c r="C564" s="16"/>
      <c r="D564" s="16"/>
      <c r="E564" s="16"/>
      <c r="F564" s="16"/>
      <c r="G564" s="16"/>
      <c r="H564" s="1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>
      <c r="A565" s="1"/>
      <c r="B565" s="1"/>
      <c r="C565" s="16"/>
      <c r="D565" s="16"/>
      <c r="E565" s="16"/>
      <c r="F565" s="16"/>
      <c r="G565" s="16"/>
      <c r="H565" s="1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>
      <c r="A566" s="1"/>
      <c r="B566" s="1"/>
      <c r="C566" s="16"/>
      <c r="D566" s="16"/>
      <c r="E566" s="16"/>
      <c r="F566" s="16"/>
      <c r="G566" s="16"/>
      <c r="H566" s="1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>
      <c r="A567" s="1"/>
      <c r="B567" s="1"/>
      <c r="C567" s="16"/>
      <c r="D567" s="16"/>
      <c r="E567" s="16"/>
      <c r="F567" s="16"/>
      <c r="G567" s="16"/>
      <c r="H567" s="1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>
      <c r="A568" s="1"/>
      <c r="B568" s="1"/>
      <c r="C568" s="16"/>
      <c r="D568" s="16"/>
      <c r="E568" s="16"/>
      <c r="F568" s="16"/>
      <c r="G568" s="16"/>
      <c r="H568" s="1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>
      <c r="A569" s="1"/>
      <c r="B569" s="1"/>
      <c r="C569" s="16"/>
      <c r="D569" s="16"/>
      <c r="E569" s="16"/>
      <c r="F569" s="16"/>
      <c r="G569" s="16"/>
      <c r="H569" s="1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>
      <c r="A570" s="1"/>
      <c r="B570" s="1"/>
      <c r="C570" s="16"/>
      <c r="D570" s="16"/>
      <c r="E570" s="16"/>
      <c r="F570" s="16"/>
      <c r="G570" s="16"/>
      <c r="H570" s="1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>
      <c r="A571" s="1"/>
      <c r="B571" s="1"/>
      <c r="C571" s="16"/>
      <c r="D571" s="16"/>
      <c r="E571" s="16"/>
      <c r="F571" s="16"/>
      <c r="G571" s="16"/>
      <c r="H571" s="1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>
      <c r="A572" s="1"/>
      <c r="B572" s="1"/>
      <c r="C572" s="16"/>
      <c r="D572" s="16"/>
      <c r="E572" s="16"/>
      <c r="F572" s="16"/>
      <c r="G572" s="16"/>
      <c r="H572" s="1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>
      <c r="A573" s="1"/>
      <c r="B573" s="1"/>
      <c r="C573" s="16"/>
      <c r="D573" s="16"/>
      <c r="E573" s="16"/>
      <c r="F573" s="16"/>
      <c r="G573" s="16"/>
      <c r="H573" s="1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>
      <c r="A574" s="1"/>
      <c r="B574" s="1"/>
      <c r="C574" s="16"/>
      <c r="D574" s="16"/>
      <c r="E574" s="16"/>
      <c r="F574" s="16"/>
      <c r="G574" s="16"/>
      <c r="H574" s="1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>
      <c r="A575" s="1"/>
      <c r="B575" s="1"/>
      <c r="C575" s="16"/>
      <c r="D575" s="16"/>
      <c r="E575" s="16"/>
      <c r="F575" s="16"/>
      <c r="G575" s="16"/>
      <c r="H575" s="1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>
      <c r="A576" s="1"/>
      <c r="B576" s="1"/>
      <c r="C576" s="16"/>
      <c r="D576" s="16"/>
      <c r="E576" s="16"/>
      <c r="F576" s="16"/>
      <c r="G576" s="16"/>
      <c r="H576" s="1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>
      <c r="A577" s="1"/>
      <c r="B577" s="1"/>
      <c r="C577" s="16"/>
      <c r="D577" s="16"/>
      <c r="E577" s="16"/>
      <c r="F577" s="16"/>
      <c r="G577" s="16"/>
      <c r="H577" s="1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>
      <c r="A578" s="1"/>
      <c r="B578" s="1"/>
      <c r="C578" s="16"/>
      <c r="D578" s="16"/>
      <c r="E578" s="16"/>
      <c r="F578" s="16"/>
      <c r="G578" s="16"/>
      <c r="H578" s="1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>
      <c r="A579" s="1"/>
      <c r="B579" s="1"/>
      <c r="C579" s="16"/>
      <c r="D579" s="16"/>
      <c r="E579" s="16"/>
      <c r="F579" s="16"/>
      <c r="G579" s="16"/>
      <c r="H579" s="1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>
      <c r="A580" s="1"/>
      <c r="B580" s="1"/>
      <c r="C580" s="16"/>
      <c r="D580" s="16"/>
      <c r="E580" s="16"/>
      <c r="F580" s="16"/>
      <c r="G580" s="16"/>
      <c r="H580" s="1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>
      <c r="A581" s="1"/>
      <c r="B581" s="1"/>
      <c r="C581" s="16"/>
      <c r="D581" s="16"/>
      <c r="E581" s="16"/>
      <c r="F581" s="16"/>
      <c r="G581" s="16"/>
      <c r="H581" s="1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>
      <c r="A582" s="1"/>
      <c r="B582" s="1"/>
      <c r="C582" s="16"/>
      <c r="D582" s="16"/>
      <c r="E582" s="16"/>
      <c r="F582" s="16"/>
      <c r="G582" s="16"/>
      <c r="H582" s="1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>
      <c r="A583" s="1"/>
      <c r="B583" s="1"/>
      <c r="C583" s="16"/>
      <c r="D583" s="16"/>
      <c r="E583" s="16"/>
      <c r="F583" s="16"/>
      <c r="G583" s="16"/>
      <c r="H583" s="1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>
      <c r="A584" s="1"/>
      <c r="B584" s="1"/>
      <c r="C584" s="16"/>
      <c r="D584" s="16"/>
      <c r="E584" s="16"/>
      <c r="F584" s="16"/>
      <c r="G584" s="16"/>
      <c r="H584" s="1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>
      <c r="A585" s="1"/>
      <c r="B585" s="1"/>
      <c r="C585" s="16"/>
      <c r="D585" s="16"/>
      <c r="E585" s="16"/>
      <c r="F585" s="16"/>
      <c r="G585" s="16"/>
      <c r="H585" s="1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>
      <c r="A586" s="1"/>
      <c r="B586" s="1"/>
      <c r="C586" s="16"/>
      <c r="D586" s="16"/>
      <c r="E586" s="16"/>
      <c r="F586" s="16"/>
      <c r="G586" s="16"/>
      <c r="H586" s="1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>
      <c r="A587" s="1"/>
      <c r="B587" s="1"/>
      <c r="C587" s="16"/>
      <c r="D587" s="16"/>
      <c r="E587" s="16"/>
      <c r="F587" s="16"/>
      <c r="G587" s="16"/>
      <c r="H587" s="1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>
      <c r="A588" s="1"/>
      <c r="B588" s="1"/>
      <c r="C588" s="16"/>
      <c r="D588" s="16"/>
      <c r="E588" s="16"/>
      <c r="F588" s="16"/>
      <c r="G588" s="16"/>
      <c r="H588" s="1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>
      <c r="A589" s="1"/>
      <c r="B589" s="1"/>
      <c r="C589" s="16"/>
      <c r="D589" s="16"/>
      <c r="E589" s="16"/>
      <c r="F589" s="16"/>
      <c r="G589" s="16"/>
      <c r="H589" s="1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>
      <c r="A590" s="1"/>
      <c r="B590" s="1"/>
      <c r="C590" s="16"/>
      <c r="D590" s="16"/>
      <c r="E590" s="16"/>
      <c r="F590" s="16"/>
      <c r="G590" s="16"/>
      <c r="H590" s="1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>
      <c r="A591" s="1"/>
      <c r="B591" s="1"/>
      <c r="C591" s="16"/>
      <c r="D591" s="16"/>
      <c r="E591" s="16"/>
      <c r="F591" s="16"/>
      <c r="G591" s="16"/>
      <c r="H591" s="1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>
      <c r="A592" s="1"/>
      <c r="B592" s="1"/>
      <c r="C592" s="16"/>
      <c r="D592" s="16"/>
      <c r="E592" s="16"/>
      <c r="F592" s="16"/>
      <c r="G592" s="16"/>
      <c r="H592" s="1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>
      <c r="A593" s="1"/>
      <c r="B593" s="1"/>
      <c r="C593" s="16"/>
      <c r="D593" s="16"/>
      <c r="E593" s="16"/>
      <c r="F593" s="16"/>
      <c r="G593" s="16"/>
      <c r="H593" s="1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>
      <c r="A594" s="1"/>
      <c r="B594" s="1"/>
      <c r="C594" s="16"/>
      <c r="D594" s="16"/>
      <c r="E594" s="16"/>
      <c r="F594" s="16"/>
      <c r="G594" s="16"/>
      <c r="H594" s="1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>
      <c r="A595" s="1"/>
      <c r="B595" s="1"/>
      <c r="C595" s="16"/>
      <c r="D595" s="16"/>
      <c r="E595" s="16"/>
      <c r="F595" s="16"/>
      <c r="G595" s="16"/>
      <c r="H595" s="1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>
      <c r="A596" s="1"/>
      <c r="B596" s="1"/>
      <c r="C596" s="16"/>
      <c r="D596" s="16"/>
      <c r="E596" s="16"/>
      <c r="F596" s="16"/>
      <c r="G596" s="16"/>
      <c r="H596" s="1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>
      <c r="A597" s="1"/>
      <c r="B597" s="1"/>
      <c r="C597" s="16"/>
      <c r="D597" s="16"/>
      <c r="E597" s="16"/>
      <c r="F597" s="16"/>
      <c r="G597" s="16"/>
      <c r="H597" s="1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>
      <c r="A598" s="1"/>
      <c r="B598" s="1"/>
      <c r="C598" s="16"/>
      <c r="D598" s="16"/>
      <c r="E598" s="16"/>
      <c r="F598" s="16"/>
      <c r="G598" s="16"/>
      <c r="H598" s="1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>
      <c r="A599" s="1"/>
      <c r="B599" s="1"/>
      <c r="C599" s="16"/>
      <c r="D599" s="16"/>
      <c r="E599" s="16"/>
      <c r="F599" s="16"/>
      <c r="G599" s="16"/>
      <c r="H599" s="1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>
      <c r="A600" s="1"/>
      <c r="B600" s="1"/>
      <c r="C600" s="16"/>
      <c r="D600" s="16"/>
      <c r="E600" s="16"/>
      <c r="F600" s="16"/>
      <c r="G600" s="16"/>
      <c r="H600" s="1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>
      <c r="A601" s="1"/>
      <c r="B601" s="1"/>
      <c r="C601" s="16"/>
      <c r="D601" s="16"/>
      <c r="E601" s="16"/>
      <c r="F601" s="16"/>
      <c r="G601" s="16"/>
      <c r="H601" s="1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>
      <c r="A602" s="1"/>
      <c r="B602" s="1"/>
      <c r="C602" s="16"/>
      <c r="D602" s="16"/>
      <c r="E602" s="16"/>
      <c r="F602" s="16"/>
      <c r="G602" s="16"/>
      <c r="H602" s="1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>
      <c r="A603" s="1"/>
      <c r="B603" s="1"/>
      <c r="C603" s="16"/>
      <c r="D603" s="16"/>
      <c r="E603" s="16"/>
      <c r="F603" s="16"/>
      <c r="G603" s="16"/>
      <c r="H603" s="1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>
      <c r="A604" s="1"/>
      <c r="B604" s="1"/>
      <c r="C604" s="16"/>
      <c r="D604" s="16"/>
      <c r="E604" s="16"/>
      <c r="F604" s="16"/>
      <c r="G604" s="16"/>
      <c r="H604" s="1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>
      <c r="A605" s="1"/>
      <c r="B605" s="1"/>
      <c r="C605" s="16"/>
      <c r="D605" s="16"/>
      <c r="E605" s="16"/>
      <c r="F605" s="16"/>
      <c r="G605" s="16"/>
      <c r="H605" s="1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>
      <c r="A606" s="1"/>
      <c r="B606" s="1"/>
      <c r="C606" s="16"/>
      <c r="D606" s="16"/>
      <c r="E606" s="16"/>
      <c r="F606" s="16"/>
      <c r="G606" s="16"/>
      <c r="H606" s="1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>
      <c r="A607" s="1"/>
      <c r="B607" s="1"/>
      <c r="C607" s="16"/>
      <c r="D607" s="16"/>
      <c r="E607" s="16"/>
      <c r="F607" s="16"/>
      <c r="G607" s="16"/>
      <c r="H607" s="1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>
      <c r="A608" s="1"/>
      <c r="B608" s="1"/>
      <c r="C608" s="16"/>
      <c r="D608" s="16"/>
      <c r="E608" s="16"/>
      <c r="F608" s="16"/>
      <c r="G608" s="16"/>
      <c r="H608" s="1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>
      <c r="A609" s="1"/>
      <c r="B609" s="1"/>
      <c r="C609" s="16"/>
      <c r="D609" s="16"/>
      <c r="E609" s="16"/>
      <c r="F609" s="16"/>
      <c r="G609" s="16"/>
      <c r="H609" s="1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>
      <c r="A610" s="1"/>
      <c r="B610" s="1"/>
      <c r="C610" s="16"/>
      <c r="D610" s="16"/>
      <c r="E610" s="16"/>
      <c r="F610" s="16"/>
      <c r="G610" s="16"/>
      <c r="H610" s="1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>
      <c r="A611" s="1"/>
      <c r="B611" s="1"/>
      <c r="C611" s="16"/>
      <c r="D611" s="16"/>
      <c r="E611" s="16"/>
      <c r="F611" s="16"/>
      <c r="G611" s="16"/>
      <c r="H611" s="1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>
      <c r="A612" s="1"/>
      <c r="B612" s="1"/>
      <c r="C612" s="16"/>
      <c r="D612" s="16"/>
      <c r="E612" s="16"/>
      <c r="F612" s="16"/>
      <c r="G612" s="16"/>
      <c r="H612" s="1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>
      <c r="A613" s="1"/>
      <c r="B613" s="1"/>
      <c r="C613" s="16"/>
      <c r="D613" s="16"/>
      <c r="E613" s="16"/>
      <c r="F613" s="16"/>
      <c r="G613" s="16"/>
      <c r="H613" s="1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>
      <c r="A614" s="1"/>
      <c r="B614" s="1"/>
      <c r="C614" s="16"/>
      <c r="D614" s="16"/>
      <c r="E614" s="16"/>
      <c r="F614" s="16"/>
      <c r="G614" s="16"/>
      <c r="H614" s="1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>
      <c r="A615" s="1"/>
      <c r="B615" s="1"/>
      <c r="C615" s="16"/>
      <c r="D615" s="16"/>
      <c r="E615" s="16"/>
      <c r="F615" s="16"/>
      <c r="G615" s="16"/>
      <c r="H615" s="1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>
      <c r="A616" s="1"/>
      <c r="B616" s="1"/>
      <c r="C616" s="16"/>
      <c r="D616" s="16"/>
      <c r="E616" s="16"/>
      <c r="F616" s="16"/>
      <c r="G616" s="16"/>
      <c r="H616" s="1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>
      <c r="A617" s="1"/>
      <c r="B617" s="1"/>
      <c r="C617" s="16"/>
      <c r="D617" s="16"/>
      <c r="E617" s="16"/>
      <c r="F617" s="16"/>
      <c r="G617" s="16"/>
      <c r="H617" s="1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>
      <c r="A618" s="1"/>
      <c r="B618" s="1"/>
      <c r="C618" s="16"/>
      <c r="D618" s="16"/>
      <c r="E618" s="16"/>
      <c r="F618" s="16"/>
      <c r="G618" s="16"/>
      <c r="H618" s="1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>
      <c r="A619" s="1"/>
      <c r="B619" s="1"/>
      <c r="C619" s="16"/>
      <c r="D619" s="16"/>
      <c r="E619" s="16"/>
      <c r="F619" s="16"/>
      <c r="G619" s="16"/>
      <c r="H619" s="1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>
      <c r="A620" s="1"/>
      <c r="B620" s="1"/>
      <c r="C620" s="16"/>
      <c r="D620" s="16"/>
      <c r="E620" s="16"/>
      <c r="F620" s="16"/>
      <c r="G620" s="16"/>
      <c r="H620" s="1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>
      <c r="A621" s="1"/>
      <c r="B621" s="1"/>
      <c r="C621" s="16"/>
      <c r="D621" s="16"/>
      <c r="E621" s="16"/>
      <c r="F621" s="16"/>
      <c r="G621" s="16"/>
      <c r="H621" s="1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>
      <c r="A622" s="1"/>
      <c r="B622" s="1"/>
      <c r="C622" s="16"/>
      <c r="D622" s="16"/>
      <c r="E622" s="16"/>
      <c r="F622" s="16"/>
      <c r="G622" s="16"/>
      <c r="H622" s="1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>
      <c r="A623" s="1"/>
      <c r="B623" s="1"/>
      <c r="C623" s="16"/>
      <c r="D623" s="16"/>
      <c r="E623" s="16"/>
      <c r="F623" s="16"/>
      <c r="G623" s="16"/>
      <c r="H623" s="1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>
      <c r="A624" s="1"/>
      <c r="B624" s="1"/>
      <c r="C624" s="16"/>
      <c r="D624" s="16"/>
      <c r="E624" s="16"/>
      <c r="F624" s="16"/>
      <c r="G624" s="16"/>
      <c r="H624" s="1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>
      <c r="A625" s="1"/>
      <c r="B625" s="1"/>
      <c r="C625" s="16"/>
      <c r="D625" s="16"/>
      <c r="E625" s="16"/>
      <c r="F625" s="16"/>
      <c r="G625" s="16"/>
      <c r="H625" s="1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>
      <c r="A626" s="1"/>
      <c r="B626" s="1"/>
      <c r="C626" s="16"/>
      <c r="D626" s="16"/>
      <c r="E626" s="16"/>
      <c r="F626" s="16"/>
      <c r="G626" s="16"/>
      <c r="H626" s="1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>
      <c r="A627" s="1"/>
      <c r="B627" s="1"/>
      <c r="C627" s="16"/>
      <c r="D627" s="16"/>
      <c r="E627" s="16"/>
      <c r="F627" s="16"/>
      <c r="G627" s="16"/>
      <c r="H627" s="1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>
      <c r="A628" s="1"/>
      <c r="B628" s="1"/>
      <c r="C628" s="16"/>
      <c r="D628" s="16"/>
      <c r="E628" s="16"/>
      <c r="F628" s="16"/>
      <c r="G628" s="16"/>
      <c r="H628" s="1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>
      <c r="A629" s="1"/>
      <c r="B629" s="1"/>
      <c r="C629" s="16"/>
      <c r="D629" s="16"/>
      <c r="E629" s="16"/>
      <c r="F629" s="16"/>
      <c r="G629" s="16"/>
      <c r="H629" s="1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>
      <c r="A630" s="1"/>
      <c r="B630" s="1"/>
      <c r="C630" s="16"/>
      <c r="D630" s="16"/>
      <c r="E630" s="16"/>
      <c r="F630" s="16"/>
      <c r="G630" s="16"/>
      <c r="H630" s="1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>
      <c r="A631" s="1"/>
      <c r="B631" s="1"/>
      <c r="C631" s="16"/>
      <c r="D631" s="16"/>
      <c r="E631" s="16"/>
      <c r="F631" s="16"/>
      <c r="G631" s="16"/>
      <c r="H631" s="1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>
      <c r="A632" s="1"/>
      <c r="B632" s="1"/>
      <c r="C632" s="16"/>
      <c r="D632" s="16"/>
      <c r="E632" s="16"/>
      <c r="F632" s="16"/>
      <c r="G632" s="16"/>
      <c r="H632" s="1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>
      <c r="A633" s="1"/>
      <c r="B633" s="1"/>
      <c r="C633" s="16"/>
      <c r="D633" s="16"/>
      <c r="E633" s="16"/>
      <c r="F633" s="16"/>
      <c r="G633" s="16"/>
      <c r="H633" s="1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>
      <c r="A634" s="1"/>
      <c r="B634" s="1"/>
      <c r="C634" s="16"/>
      <c r="D634" s="16"/>
      <c r="E634" s="16"/>
      <c r="F634" s="16"/>
      <c r="G634" s="16"/>
      <c r="H634" s="1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>
      <c r="A635" s="1"/>
      <c r="B635" s="1"/>
      <c r="C635" s="16"/>
      <c r="D635" s="16"/>
      <c r="E635" s="16"/>
      <c r="F635" s="16"/>
      <c r="G635" s="16"/>
      <c r="H635" s="1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>
      <c r="A636" s="1"/>
      <c r="B636" s="1"/>
      <c r="C636" s="16"/>
      <c r="D636" s="16"/>
      <c r="E636" s="16"/>
      <c r="F636" s="16"/>
      <c r="G636" s="16"/>
      <c r="H636" s="1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>
      <c r="A637" s="1"/>
      <c r="B637" s="1"/>
      <c r="C637" s="16"/>
      <c r="D637" s="16"/>
      <c r="E637" s="16"/>
      <c r="F637" s="16"/>
      <c r="G637" s="16"/>
      <c r="H637" s="1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>
      <c r="A638" s="1"/>
      <c r="B638" s="1"/>
      <c r="C638" s="16"/>
      <c r="D638" s="16"/>
      <c r="E638" s="16"/>
      <c r="F638" s="16"/>
      <c r="G638" s="16"/>
      <c r="H638" s="1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>
      <c r="A639" s="1"/>
      <c r="B639" s="1"/>
      <c r="C639" s="16"/>
      <c r="D639" s="16"/>
      <c r="E639" s="16"/>
      <c r="F639" s="16"/>
      <c r="G639" s="16"/>
      <c r="H639" s="1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>
      <c r="A640" s="1"/>
      <c r="B640" s="1"/>
      <c r="C640" s="16"/>
      <c r="D640" s="16"/>
      <c r="E640" s="16"/>
      <c r="F640" s="16"/>
      <c r="G640" s="16"/>
      <c r="H640" s="1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>
      <c r="A641" s="1"/>
      <c r="B641" s="1"/>
      <c r="C641" s="16"/>
      <c r="D641" s="16"/>
      <c r="E641" s="16"/>
      <c r="F641" s="16"/>
      <c r="G641" s="16"/>
      <c r="H641" s="1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>
      <c r="A642" s="1"/>
      <c r="B642" s="1"/>
      <c r="C642" s="16"/>
      <c r="D642" s="16"/>
      <c r="E642" s="16"/>
      <c r="F642" s="16"/>
      <c r="G642" s="16"/>
      <c r="H642" s="1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>
      <c r="A643" s="1"/>
      <c r="B643" s="1"/>
      <c r="C643" s="16"/>
      <c r="D643" s="16"/>
      <c r="E643" s="16"/>
      <c r="F643" s="16"/>
      <c r="G643" s="16"/>
      <c r="H643" s="1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>
      <c r="A644" s="1"/>
      <c r="B644" s="1"/>
      <c r="C644" s="16"/>
      <c r="D644" s="16"/>
      <c r="E644" s="16"/>
      <c r="F644" s="16"/>
      <c r="G644" s="16"/>
      <c r="H644" s="1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>
      <c r="A645" s="1"/>
      <c r="B645" s="1"/>
      <c r="C645" s="16"/>
      <c r="D645" s="16"/>
      <c r="E645" s="16"/>
      <c r="F645" s="16"/>
      <c r="G645" s="16"/>
      <c r="H645" s="1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>
      <c r="A646" s="1"/>
      <c r="B646" s="1"/>
      <c r="C646" s="16"/>
      <c r="D646" s="16"/>
      <c r="E646" s="16"/>
      <c r="F646" s="16"/>
      <c r="G646" s="16"/>
      <c r="H646" s="1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>
      <c r="A647" s="1"/>
      <c r="B647" s="1"/>
      <c r="C647" s="16"/>
      <c r="D647" s="16"/>
      <c r="E647" s="16"/>
      <c r="F647" s="16"/>
      <c r="G647" s="16"/>
      <c r="H647" s="1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>
      <c r="A648" s="1"/>
      <c r="B648" s="1"/>
      <c r="C648" s="16"/>
      <c r="D648" s="16"/>
      <c r="E648" s="16"/>
      <c r="F648" s="16"/>
      <c r="G648" s="16"/>
      <c r="H648" s="1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>
      <c r="A649" s="1"/>
      <c r="B649" s="1"/>
      <c r="C649" s="16"/>
      <c r="D649" s="16"/>
      <c r="E649" s="16"/>
      <c r="F649" s="16"/>
      <c r="G649" s="16"/>
      <c r="H649" s="1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>
      <c r="A650" s="1"/>
      <c r="B650" s="1"/>
      <c r="C650" s="16"/>
      <c r="D650" s="16"/>
      <c r="E650" s="16"/>
      <c r="F650" s="16"/>
      <c r="G650" s="16"/>
      <c r="H650" s="1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>
      <c r="A651" s="1"/>
      <c r="B651" s="1"/>
      <c r="C651" s="16"/>
      <c r="D651" s="16"/>
      <c r="E651" s="16"/>
      <c r="F651" s="16"/>
      <c r="G651" s="16"/>
      <c r="H651" s="1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>
      <c r="A652" s="1"/>
      <c r="B652" s="1"/>
      <c r="C652" s="16"/>
      <c r="D652" s="16"/>
      <c r="E652" s="16"/>
      <c r="F652" s="16"/>
      <c r="G652" s="16"/>
      <c r="H652" s="1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>
      <c r="A653" s="1"/>
      <c r="B653" s="1"/>
      <c r="C653" s="16"/>
      <c r="D653" s="16"/>
      <c r="E653" s="16"/>
      <c r="F653" s="16"/>
      <c r="G653" s="16"/>
      <c r="H653" s="1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>
      <c r="A654" s="1"/>
      <c r="B654" s="1"/>
      <c r="C654" s="16"/>
      <c r="D654" s="16"/>
      <c r="E654" s="16"/>
      <c r="F654" s="16"/>
      <c r="G654" s="16"/>
      <c r="H654" s="1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>
      <c r="A655" s="1"/>
      <c r="B655" s="1"/>
      <c r="C655" s="16"/>
      <c r="D655" s="16"/>
      <c r="E655" s="16"/>
      <c r="F655" s="16"/>
      <c r="G655" s="16"/>
      <c r="H655" s="1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>
      <c r="A656" s="1"/>
      <c r="B656" s="1"/>
      <c r="C656" s="16"/>
      <c r="D656" s="16"/>
      <c r="E656" s="16"/>
      <c r="F656" s="16"/>
      <c r="G656" s="16"/>
      <c r="H656" s="1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>
      <c r="A657" s="1"/>
      <c r="B657" s="1"/>
      <c r="C657" s="16"/>
      <c r="D657" s="16"/>
      <c r="E657" s="16"/>
      <c r="F657" s="16"/>
      <c r="G657" s="16"/>
      <c r="H657" s="1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>
      <c r="A658" s="1"/>
      <c r="B658" s="1"/>
      <c r="C658" s="16"/>
      <c r="D658" s="16"/>
      <c r="E658" s="16"/>
      <c r="F658" s="16"/>
      <c r="G658" s="16"/>
      <c r="H658" s="1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>
      <c r="A659" s="1"/>
      <c r="B659" s="1"/>
      <c r="C659" s="16"/>
      <c r="D659" s="16"/>
      <c r="E659" s="16"/>
      <c r="F659" s="16"/>
      <c r="G659" s="16"/>
      <c r="H659" s="1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>
      <c r="A660" s="1"/>
      <c r="B660" s="1"/>
      <c r="C660" s="16"/>
      <c r="D660" s="16"/>
      <c r="E660" s="16"/>
      <c r="F660" s="16"/>
      <c r="G660" s="16"/>
      <c r="H660" s="1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>
      <c r="A661" s="1"/>
      <c r="B661" s="1"/>
      <c r="C661" s="16"/>
      <c r="D661" s="16"/>
      <c r="E661" s="16"/>
      <c r="F661" s="16"/>
      <c r="G661" s="16"/>
      <c r="H661" s="1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>
      <c r="A662" s="1"/>
      <c r="B662" s="1"/>
      <c r="C662" s="16"/>
      <c r="D662" s="16"/>
      <c r="E662" s="16"/>
      <c r="F662" s="16"/>
      <c r="G662" s="16"/>
      <c r="H662" s="1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>
      <c r="A663" s="1"/>
      <c r="B663" s="1"/>
      <c r="C663" s="16"/>
      <c r="D663" s="16"/>
      <c r="E663" s="16"/>
      <c r="F663" s="16"/>
      <c r="G663" s="16"/>
      <c r="H663" s="1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>
      <c r="A664" s="1"/>
      <c r="B664" s="1"/>
      <c r="C664" s="16"/>
      <c r="D664" s="16"/>
      <c r="E664" s="16"/>
      <c r="F664" s="16"/>
      <c r="G664" s="16"/>
      <c r="H664" s="1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>
      <c r="A665" s="1"/>
      <c r="B665" s="1"/>
      <c r="C665" s="16"/>
      <c r="D665" s="16"/>
      <c r="E665" s="16"/>
      <c r="F665" s="16"/>
      <c r="G665" s="16"/>
      <c r="H665" s="1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>
      <c r="A666" s="1"/>
      <c r="B666" s="1"/>
      <c r="C666" s="16"/>
      <c r="D666" s="16"/>
      <c r="E666" s="16"/>
      <c r="F666" s="16"/>
      <c r="G666" s="16"/>
      <c r="H666" s="1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>
      <c r="A667" s="1"/>
      <c r="B667" s="1"/>
      <c r="C667" s="16"/>
      <c r="D667" s="16"/>
      <c r="E667" s="16"/>
      <c r="F667" s="16"/>
      <c r="G667" s="16"/>
      <c r="H667" s="1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>
      <c r="A668" s="1"/>
      <c r="B668" s="1"/>
      <c r="C668" s="16"/>
      <c r="D668" s="16"/>
      <c r="E668" s="16"/>
      <c r="F668" s="16"/>
      <c r="G668" s="16"/>
      <c r="H668" s="1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>
      <c r="A669" s="1"/>
      <c r="B669" s="1"/>
      <c r="C669" s="16"/>
      <c r="D669" s="16"/>
      <c r="E669" s="16"/>
      <c r="F669" s="16"/>
      <c r="G669" s="16"/>
      <c r="H669" s="1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>
      <c r="A670" s="1"/>
      <c r="B670" s="1"/>
      <c r="C670" s="16"/>
      <c r="D670" s="16"/>
      <c r="E670" s="16"/>
      <c r="F670" s="16"/>
      <c r="G670" s="16"/>
      <c r="H670" s="1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>
      <c r="A671" s="1"/>
      <c r="B671" s="1"/>
      <c r="C671" s="16"/>
      <c r="D671" s="16"/>
      <c r="E671" s="16"/>
      <c r="F671" s="16"/>
      <c r="G671" s="16"/>
      <c r="H671" s="1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>
      <c r="A672" s="1"/>
      <c r="B672" s="1"/>
      <c r="C672" s="16"/>
      <c r="D672" s="16"/>
      <c r="E672" s="16"/>
      <c r="F672" s="16"/>
      <c r="G672" s="16"/>
      <c r="H672" s="1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>
      <c r="A673" s="1"/>
      <c r="B673" s="1"/>
      <c r="C673" s="16"/>
      <c r="D673" s="16"/>
      <c r="E673" s="16"/>
      <c r="F673" s="16"/>
      <c r="G673" s="16"/>
      <c r="H673" s="1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>
      <c r="A674" s="1"/>
      <c r="B674" s="1"/>
      <c r="C674" s="16"/>
      <c r="D674" s="16"/>
      <c r="E674" s="16"/>
      <c r="F674" s="16"/>
      <c r="G674" s="16"/>
      <c r="H674" s="1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>
      <c r="A675" s="1"/>
      <c r="B675" s="1"/>
      <c r="C675" s="16"/>
      <c r="D675" s="16"/>
      <c r="E675" s="16"/>
      <c r="F675" s="16"/>
      <c r="G675" s="16"/>
      <c r="H675" s="1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>
      <c r="A676" s="1"/>
      <c r="B676" s="1"/>
      <c r="C676" s="16"/>
      <c r="D676" s="16"/>
      <c r="E676" s="16"/>
      <c r="F676" s="16"/>
      <c r="G676" s="16"/>
      <c r="H676" s="1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>
      <c r="A677" s="1"/>
      <c r="B677" s="1"/>
      <c r="C677" s="16"/>
      <c r="D677" s="16"/>
      <c r="E677" s="16"/>
      <c r="F677" s="16"/>
      <c r="G677" s="16"/>
      <c r="H677" s="1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>
      <c r="A678" s="1"/>
      <c r="B678" s="1"/>
      <c r="C678" s="16"/>
      <c r="D678" s="16"/>
      <c r="E678" s="16"/>
      <c r="F678" s="16"/>
      <c r="G678" s="16"/>
      <c r="H678" s="1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>
      <c r="A679" s="1"/>
      <c r="B679" s="1"/>
      <c r="C679" s="16"/>
      <c r="D679" s="16"/>
      <c r="E679" s="16"/>
      <c r="F679" s="16"/>
      <c r="G679" s="16"/>
      <c r="H679" s="1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>
      <c r="A680" s="1"/>
      <c r="B680" s="1"/>
      <c r="C680" s="16"/>
      <c r="D680" s="16"/>
      <c r="E680" s="16"/>
      <c r="F680" s="16"/>
      <c r="G680" s="16"/>
      <c r="H680" s="1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>
      <c r="A681" s="1"/>
      <c r="B681" s="1"/>
      <c r="C681" s="16"/>
      <c r="D681" s="16"/>
      <c r="E681" s="16"/>
      <c r="F681" s="16"/>
      <c r="G681" s="16"/>
      <c r="H681" s="1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>
      <c r="A682" s="1"/>
      <c r="B682" s="1"/>
      <c r="C682" s="16"/>
      <c r="D682" s="16"/>
      <c r="E682" s="16"/>
      <c r="F682" s="16"/>
      <c r="G682" s="16"/>
      <c r="H682" s="1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>
      <c r="A683" s="1"/>
      <c r="B683" s="1"/>
      <c r="C683" s="16"/>
      <c r="D683" s="16"/>
      <c r="E683" s="16"/>
      <c r="F683" s="16"/>
      <c r="G683" s="16"/>
      <c r="H683" s="1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>
      <c r="A684" s="1"/>
      <c r="B684" s="1"/>
      <c r="C684" s="16"/>
      <c r="D684" s="16"/>
      <c r="E684" s="16"/>
      <c r="F684" s="16"/>
      <c r="G684" s="16"/>
      <c r="H684" s="1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>
      <c r="A685" s="1"/>
      <c r="B685" s="1"/>
      <c r="C685" s="16"/>
      <c r="D685" s="16"/>
      <c r="E685" s="16"/>
      <c r="F685" s="16"/>
      <c r="G685" s="16"/>
      <c r="H685" s="1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>
      <c r="A686" s="1"/>
      <c r="B686" s="1"/>
      <c r="C686" s="16"/>
      <c r="D686" s="16"/>
      <c r="E686" s="16"/>
      <c r="F686" s="16"/>
      <c r="G686" s="16"/>
      <c r="H686" s="1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>
      <c r="A687" s="1"/>
      <c r="B687" s="1"/>
      <c r="C687" s="16"/>
      <c r="D687" s="16"/>
      <c r="E687" s="16"/>
      <c r="F687" s="16"/>
      <c r="G687" s="16"/>
      <c r="H687" s="1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>
      <c r="A688" s="1"/>
      <c r="B688" s="1"/>
      <c r="C688" s="16"/>
      <c r="D688" s="16"/>
      <c r="E688" s="16"/>
      <c r="F688" s="16"/>
      <c r="G688" s="16"/>
      <c r="H688" s="1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>
      <c r="A689" s="1"/>
      <c r="B689" s="1"/>
      <c r="C689" s="16"/>
      <c r="D689" s="16"/>
      <c r="E689" s="16"/>
      <c r="F689" s="16"/>
      <c r="G689" s="16"/>
      <c r="H689" s="1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>
      <c r="A690" s="1"/>
      <c r="B690" s="1"/>
      <c r="C690" s="16"/>
      <c r="D690" s="16"/>
      <c r="E690" s="16"/>
      <c r="F690" s="16"/>
      <c r="G690" s="16"/>
      <c r="H690" s="1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>
      <c r="A691" s="1"/>
      <c r="B691" s="1"/>
      <c r="C691" s="16"/>
      <c r="D691" s="16"/>
      <c r="E691" s="16"/>
      <c r="F691" s="16"/>
      <c r="G691" s="16"/>
      <c r="H691" s="1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>
      <c r="A692" s="1"/>
      <c r="B692" s="1"/>
      <c r="C692" s="16"/>
      <c r="D692" s="16"/>
      <c r="E692" s="16"/>
      <c r="F692" s="16"/>
      <c r="G692" s="16"/>
      <c r="H692" s="1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>
      <c r="A693" s="1"/>
      <c r="B693" s="1"/>
      <c r="C693" s="16"/>
      <c r="D693" s="16"/>
      <c r="E693" s="16"/>
      <c r="F693" s="16"/>
      <c r="G693" s="16"/>
      <c r="H693" s="1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>
      <c r="A694" s="1"/>
      <c r="B694" s="1"/>
      <c r="C694" s="16"/>
      <c r="D694" s="16"/>
      <c r="E694" s="16"/>
      <c r="F694" s="16"/>
      <c r="G694" s="16"/>
      <c r="H694" s="1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>
      <c r="A695" s="1"/>
      <c r="B695" s="1"/>
      <c r="C695" s="16"/>
      <c r="D695" s="16"/>
      <c r="E695" s="16"/>
      <c r="F695" s="16"/>
      <c r="G695" s="16"/>
      <c r="H695" s="1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>
      <c r="A696" s="1"/>
      <c r="B696" s="1"/>
      <c r="C696" s="16"/>
      <c r="D696" s="16"/>
      <c r="E696" s="16"/>
      <c r="F696" s="16"/>
      <c r="G696" s="16"/>
      <c r="H696" s="1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>
      <c r="A697" s="1"/>
      <c r="B697" s="1"/>
      <c r="C697" s="16"/>
      <c r="D697" s="16"/>
      <c r="E697" s="16"/>
      <c r="F697" s="16"/>
      <c r="G697" s="16"/>
      <c r="H697" s="1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>
      <c r="A698" s="1"/>
      <c r="B698" s="1"/>
      <c r="C698" s="16"/>
      <c r="D698" s="16"/>
      <c r="E698" s="16"/>
      <c r="F698" s="16"/>
      <c r="G698" s="16"/>
      <c r="H698" s="1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>
      <c r="A699" s="1"/>
      <c r="B699" s="1"/>
      <c r="C699" s="16"/>
      <c r="D699" s="16"/>
      <c r="E699" s="16"/>
      <c r="F699" s="16"/>
      <c r="G699" s="16"/>
      <c r="H699" s="1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>
      <c r="A700" s="1"/>
      <c r="B700" s="1"/>
      <c r="C700" s="16"/>
      <c r="D700" s="16"/>
      <c r="E700" s="16"/>
      <c r="F700" s="16"/>
      <c r="G700" s="16"/>
      <c r="H700" s="1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>
      <c r="A701" s="1"/>
      <c r="B701" s="1"/>
      <c r="C701" s="16"/>
      <c r="D701" s="16"/>
      <c r="E701" s="16"/>
      <c r="F701" s="16"/>
      <c r="G701" s="16"/>
      <c r="H701" s="1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>
      <c r="A702" s="1"/>
      <c r="B702" s="1"/>
      <c r="C702" s="16"/>
      <c r="D702" s="16"/>
      <c r="E702" s="16"/>
      <c r="F702" s="16"/>
      <c r="G702" s="16"/>
      <c r="H702" s="1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>
      <c r="A703" s="1"/>
      <c r="B703" s="1"/>
      <c r="C703" s="16"/>
      <c r="D703" s="16"/>
      <c r="E703" s="16"/>
      <c r="F703" s="16"/>
      <c r="G703" s="16"/>
      <c r="H703" s="1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>
      <c r="A704" s="1"/>
      <c r="B704" s="1"/>
      <c r="C704" s="16"/>
      <c r="D704" s="16"/>
      <c r="E704" s="16"/>
      <c r="F704" s="16"/>
      <c r="G704" s="16"/>
      <c r="H704" s="1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>
      <c r="A705" s="1"/>
      <c r="B705" s="1"/>
      <c r="C705" s="16"/>
      <c r="D705" s="16"/>
      <c r="E705" s="16"/>
      <c r="F705" s="16"/>
      <c r="G705" s="16"/>
      <c r="H705" s="1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>
      <c r="A706" s="1"/>
      <c r="B706" s="1"/>
      <c r="C706" s="16"/>
      <c r="D706" s="16"/>
      <c r="E706" s="16"/>
      <c r="F706" s="16"/>
      <c r="G706" s="16"/>
      <c r="H706" s="1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>
      <c r="A707" s="1"/>
      <c r="B707" s="1"/>
      <c r="C707" s="16"/>
      <c r="D707" s="16"/>
      <c r="E707" s="16"/>
      <c r="F707" s="16"/>
      <c r="G707" s="16"/>
      <c r="H707" s="1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>
      <c r="A708" s="1"/>
      <c r="B708" s="1"/>
      <c r="C708" s="16"/>
      <c r="D708" s="16"/>
      <c r="E708" s="16"/>
      <c r="F708" s="16"/>
      <c r="G708" s="16"/>
      <c r="H708" s="1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>
      <c r="A709" s="1"/>
      <c r="B709" s="1"/>
      <c r="C709" s="16"/>
      <c r="D709" s="16"/>
      <c r="E709" s="16"/>
      <c r="F709" s="16"/>
      <c r="G709" s="16"/>
      <c r="H709" s="1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>
      <c r="A710" s="1"/>
      <c r="B710" s="1"/>
      <c r="C710" s="16"/>
      <c r="D710" s="16"/>
      <c r="E710" s="16"/>
      <c r="F710" s="16"/>
      <c r="G710" s="16"/>
      <c r="H710" s="1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>
      <c r="A711" s="1"/>
      <c r="B711" s="1"/>
      <c r="C711" s="16"/>
      <c r="D711" s="16"/>
      <c r="E711" s="16"/>
      <c r="F711" s="16"/>
      <c r="G711" s="16"/>
      <c r="H711" s="1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>
      <c r="A712" s="1"/>
      <c r="B712" s="1"/>
      <c r="C712" s="16"/>
      <c r="D712" s="16"/>
      <c r="E712" s="16"/>
      <c r="F712" s="16"/>
      <c r="G712" s="16"/>
      <c r="H712" s="1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>
      <c r="A713" s="1"/>
      <c r="B713" s="1"/>
      <c r="C713" s="16"/>
      <c r="D713" s="16"/>
      <c r="E713" s="16"/>
      <c r="F713" s="16"/>
      <c r="G713" s="16"/>
      <c r="H713" s="1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>
      <c r="A714" s="1"/>
      <c r="B714" s="1"/>
      <c r="C714" s="16"/>
      <c r="D714" s="16"/>
      <c r="E714" s="16"/>
      <c r="F714" s="16"/>
      <c r="G714" s="16"/>
      <c r="H714" s="1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>
      <c r="A715" s="1"/>
      <c r="B715" s="1"/>
      <c r="C715" s="16"/>
      <c r="D715" s="16"/>
      <c r="E715" s="16"/>
      <c r="F715" s="16"/>
      <c r="G715" s="16"/>
      <c r="H715" s="1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>
      <c r="A716" s="1"/>
      <c r="B716" s="1"/>
      <c r="C716" s="16"/>
      <c r="D716" s="16"/>
      <c r="E716" s="16"/>
      <c r="F716" s="16"/>
      <c r="G716" s="16"/>
      <c r="H716" s="1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>
      <c r="A717" s="1"/>
      <c r="B717" s="1"/>
      <c r="C717" s="16"/>
      <c r="D717" s="16"/>
      <c r="E717" s="16"/>
      <c r="F717" s="16"/>
      <c r="G717" s="16"/>
      <c r="H717" s="1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>
      <c r="A718" s="1"/>
      <c r="B718" s="1"/>
      <c r="C718" s="16"/>
      <c r="D718" s="16"/>
      <c r="E718" s="16"/>
      <c r="F718" s="16"/>
      <c r="G718" s="16"/>
      <c r="H718" s="1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>
      <c r="A719" s="1"/>
      <c r="B719" s="1"/>
      <c r="C719" s="16"/>
      <c r="D719" s="16"/>
      <c r="E719" s="16"/>
      <c r="F719" s="16"/>
      <c r="G719" s="16"/>
      <c r="H719" s="1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>
      <c r="A720" s="1"/>
      <c r="B720" s="1"/>
      <c r="C720" s="16"/>
      <c r="D720" s="16"/>
      <c r="E720" s="16"/>
      <c r="F720" s="16"/>
      <c r="G720" s="16"/>
      <c r="H720" s="1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>
      <c r="A721" s="1"/>
      <c r="B721" s="1"/>
      <c r="C721" s="16"/>
      <c r="D721" s="16"/>
      <c r="E721" s="16"/>
      <c r="F721" s="16"/>
      <c r="G721" s="16"/>
      <c r="H721" s="1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>
      <c r="A722" s="1"/>
      <c r="B722" s="1"/>
      <c r="C722" s="16"/>
      <c r="D722" s="16"/>
      <c r="E722" s="16"/>
      <c r="F722" s="16"/>
      <c r="G722" s="16"/>
      <c r="H722" s="1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>
      <c r="A723" s="1"/>
      <c r="B723" s="1"/>
      <c r="C723" s="16"/>
      <c r="D723" s="16"/>
      <c r="E723" s="16"/>
      <c r="F723" s="16"/>
      <c r="G723" s="16"/>
      <c r="H723" s="1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>
      <c r="A724" s="1"/>
      <c r="B724" s="1"/>
      <c r="C724" s="16"/>
      <c r="D724" s="16"/>
      <c r="E724" s="16"/>
      <c r="F724" s="16"/>
      <c r="G724" s="16"/>
      <c r="H724" s="1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>
      <c r="A725" s="1"/>
      <c r="B725" s="1"/>
      <c r="C725" s="16"/>
      <c r="D725" s="16"/>
      <c r="E725" s="16"/>
      <c r="F725" s="16"/>
      <c r="G725" s="16"/>
      <c r="H725" s="1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>
      <c r="A726" s="1"/>
      <c r="B726" s="1"/>
      <c r="C726" s="16"/>
      <c r="D726" s="16"/>
      <c r="E726" s="16"/>
      <c r="F726" s="16"/>
      <c r="G726" s="16"/>
      <c r="H726" s="1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>
      <c r="A727" s="1"/>
      <c r="B727" s="1"/>
      <c r="C727" s="16"/>
      <c r="D727" s="16"/>
      <c r="E727" s="16"/>
      <c r="F727" s="16"/>
      <c r="G727" s="16"/>
      <c r="H727" s="1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>
      <c r="A728" s="1"/>
      <c r="B728" s="1"/>
      <c r="C728" s="16"/>
      <c r="D728" s="16"/>
      <c r="E728" s="16"/>
      <c r="F728" s="16"/>
      <c r="G728" s="16"/>
      <c r="H728" s="1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>
      <c r="A729" s="1"/>
      <c r="B729" s="1"/>
      <c r="C729" s="16"/>
      <c r="D729" s="16"/>
      <c r="E729" s="16"/>
      <c r="F729" s="16"/>
      <c r="G729" s="16"/>
      <c r="H729" s="1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>
      <c r="A730" s="1"/>
      <c r="B730" s="1"/>
      <c r="C730" s="16"/>
      <c r="D730" s="16"/>
      <c r="E730" s="16"/>
      <c r="F730" s="16"/>
      <c r="G730" s="16"/>
      <c r="H730" s="1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>
      <c r="A731" s="1"/>
      <c r="B731" s="1"/>
      <c r="C731" s="16"/>
      <c r="D731" s="16"/>
      <c r="E731" s="16"/>
      <c r="F731" s="16"/>
      <c r="G731" s="16"/>
      <c r="H731" s="1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>
      <c r="A732" s="1"/>
      <c r="B732" s="1"/>
      <c r="C732" s="16"/>
      <c r="D732" s="16"/>
      <c r="E732" s="16"/>
      <c r="F732" s="16"/>
      <c r="G732" s="16"/>
      <c r="H732" s="1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>
      <c r="A733" s="1"/>
      <c r="B733" s="1"/>
      <c r="C733" s="16"/>
      <c r="D733" s="16"/>
      <c r="E733" s="16"/>
      <c r="F733" s="16"/>
      <c r="G733" s="16"/>
      <c r="H733" s="1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>
      <c r="A734" s="1"/>
      <c r="B734" s="1"/>
      <c r="C734" s="16"/>
      <c r="D734" s="16"/>
      <c r="E734" s="16"/>
      <c r="F734" s="16"/>
      <c r="G734" s="16"/>
      <c r="H734" s="1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>
      <c r="A735" s="1"/>
      <c r="B735" s="1"/>
      <c r="C735" s="16"/>
      <c r="D735" s="16"/>
      <c r="E735" s="16"/>
      <c r="F735" s="16"/>
      <c r="G735" s="16"/>
      <c r="H735" s="1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>
      <c r="A736" s="1"/>
      <c r="B736" s="1"/>
      <c r="C736" s="16"/>
      <c r="D736" s="16"/>
      <c r="E736" s="16"/>
      <c r="F736" s="16"/>
      <c r="G736" s="16"/>
      <c r="H736" s="1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>
      <c r="A737" s="1"/>
      <c r="B737" s="1"/>
      <c r="C737" s="16"/>
      <c r="D737" s="16"/>
      <c r="E737" s="16"/>
      <c r="F737" s="16"/>
      <c r="G737" s="16"/>
      <c r="H737" s="1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>
      <c r="A738" s="1"/>
      <c r="B738" s="1"/>
      <c r="C738" s="16"/>
      <c r="D738" s="16"/>
      <c r="E738" s="16"/>
      <c r="F738" s="16"/>
      <c r="G738" s="16"/>
      <c r="H738" s="1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>
      <c r="A739" s="1"/>
      <c r="B739" s="1"/>
      <c r="C739" s="16"/>
      <c r="D739" s="16"/>
      <c r="E739" s="16"/>
      <c r="F739" s="16"/>
      <c r="G739" s="16"/>
      <c r="H739" s="1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>
      <c r="A740" s="1"/>
      <c r="B740" s="1"/>
      <c r="C740" s="16"/>
      <c r="D740" s="16"/>
      <c r="E740" s="16"/>
      <c r="F740" s="16"/>
      <c r="G740" s="16"/>
      <c r="H740" s="1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>
      <c r="A741" s="1"/>
      <c r="B741" s="1"/>
      <c r="C741" s="16"/>
      <c r="D741" s="16"/>
      <c r="E741" s="16"/>
      <c r="F741" s="16"/>
      <c r="G741" s="16"/>
      <c r="H741" s="1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>
      <c r="A742" s="1"/>
      <c r="B742" s="1"/>
      <c r="C742" s="16"/>
      <c r="D742" s="16"/>
      <c r="E742" s="16"/>
      <c r="F742" s="16"/>
      <c r="G742" s="16"/>
      <c r="H742" s="1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>
      <c r="A743" s="1"/>
      <c r="B743" s="1"/>
      <c r="C743" s="16"/>
      <c r="D743" s="16"/>
      <c r="E743" s="16"/>
      <c r="F743" s="16"/>
      <c r="G743" s="16"/>
      <c r="H743" s="1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>
      <c r="A744" s="1"/>
      <c r="B744" s="1"/>
      <c r="C744" s="16"/>
      <c r="D744" s="16"/>
      <c r="E744" s="16"/>
      <c r="F744" s="16"/>
      <c r="G744" s="16"/>
      <c r="H744" s="1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>
      <c r="A745" s="1"/>
      <c r="B745" s="1"/>
      <c r="C745" s="16"/>
      <c r="D745" s="16"/>
      <c r="E745" s="16"/>
      <c r="F745" s="16"/>
      <c r="G745" s="16"/>
      <c r="H745" s="1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>
      <c r="A746" s="1"/>
      <c r="B746" s="1"/>
      <c r="C746" s="16"/>
      <c r="D746" s="16"/>
      <c r="E746" s="16"/>
      <c r="F746" s="16"/>
      <c r="G746" s="16"/>
      <c r="H746" s="1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>
      <c r="A747" s="1"/>
      <c r="B747" s="1"/>
      <c r="C747" s="16"/>
      <c r="D747" s="16"/>
      <c r="E747" s="16"/>
      <c r="F747" s="16"/>
      <c r="G747" s="16"/>
      <c r="H747" s="1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>
      <c r="A748" s="1"/>
      <c r="B748" s="1"/>
      <c r="C748" s="16"/>
      <c r="D748" s="16"/>
      <c r="E748" s="16"/>
      <c r="F748" s="16"/>
      <c r="G748" s="16"/>
      <c r="H748" s="1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>
      <c r="A749" s="1"/>
      <c r="B749" s="1"/>
      <c r="C749" s="16"/>
      <c r="D749" s="16"/>
      <c r="E749" s="16"/>
      <c r="F749" s="16"/>
      <c r="G749" s="16"/>
      <c r="H749" s="1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>
      <c r="A750" s="1"/>
      <c r="B750" s="1"/>
      <c r="C750" s="16"/>
      <c r="D750" s="16"/>
      <c r="E750" s="16"/>
      <c r="F750" s="16"/>
      <c r="G750" s="16"/>
      <c r="H750" s="1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>
      <c r="A751" s="1"/>
      <c r="B751" s="1"/>
      <c r="C751" s="16"/>
      <c r="D751" s="16"/>
      <c r="E751" s="16"/>
      <c r="F751" s="16"/>
      <c r="G751" s="16"/>
      <c r="H751" s="1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>
      <c r="A752" s="1"/>
      <c r="B752" s="1"/>
      <c r="C752" s="16"/>
      <c r="D752" s="16"/>
      <c r="E752" s="16"/>
      <c r="F752" s="16"/>
      <c r="G752" s="16"/>
      <c r="H752" s="1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>
      <c r="A753" s="1"/>
      <c r="B753" s="1"/>
      <c r="C753" s="16"/>
      <c r="D753" s="16"/>
      <c r="E753" s="16"/>
      <c r="F753" s="16"/>
      <c r="G753" s="16"/>
      <c r="H753" s="1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>
      <c r="A754" s="1"/>
      <c r="B754" s="1"/>
      <c r="C754" s="16"/>
      <c r="D754" s="16"/>
      <c r="E754" s="16"/>
      <c r="F754" s="16"/>
      <c r="G754" s="16"/>
      <c r="H754" s="1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>
      <c r="A755" s="1"/>
      <c r="B755" s="1"/>
      <c r="C755" s="16"/>
      <c r="D755" s="16"/>
      <c r="E755" s="16"/>
      <c r="F755" s="16"/>
      <c r="G755" s="16"/>
      <c r="H755" s="1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>
      <c r="A756" s="1"/>
      <c r="B756" s="1"/>
      <c r="C756" s="16"/>
      <c r="D756" s="16"/>
      <c r="E756" s="16"/>
      <c r="F756" s="16"/>
      <c r="G756" s="16"/>
      <c r="H756" s="1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>
      <c r="A757" s="1"/>
      <c r="B757" s="1"/>
      <c r="C757" s="16"/>
      <c r="D757" s="16"/>
      <c r="E757" s="16"/>
      <c r="F757" s="16"/>
      <c r="G757" s="16"/>
      <c r="H757" s="1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>
      <c r="A758" s="1"/>
      <c r="B758" s="1"/>
      <c r="C758" s="16"/>
      <c r="D758" s="16"/>
      <c r="E758" s="16"/>
      <c r="F758" s="16"/>
      <c r="G758" s="16"/>
      <c r="H758" s="1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>
      <c r="A759" s="1"/>
      <c r="B759" s="1"/>
      <c r="C759" s="16"/>
      <c r="D759" s="16"/>
      <c r="E759" s="16"/>
      <c r="F759" s="16"/>
      <c r="G759" s="16"/>
      <c r="H759" s="1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>
      <c r="A760" s="1"/>
      <c r="B760" s="1"/>
      <c r="C760" s="16"/>
      <c r="D760" s="16"/>
      <c r="E760" s="16"/>
      <c r="F760" s="16"/>
      <c r="G760" s="16"/>
      <c r="H760" s="1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>
      <c r="A761" s="1"/>
      <c r="B761" s="1"/>
      <c r="C761" s="16"/>
      <c r="D761" s="16"/>
      <c r="E761" s="16"/>
      <c r="F761" s="16"/>
      <c r="G761" s="16"/>
      <c r="H761" s="1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>
      <c r="A762" s="1"/>
      <c r="B762" s="1"/>
      <c r="C762" s="16"/>
      <c r="D762" s="16"/>
      <c r="E762" s="16"/>
      <c r="F762" s="16"/>
      <c r="G762" s="16"/>
      <c r="H762" s="1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>
      <c r="A763" s="1"/>
      <c r="B763" s="1"/>
      <c r="C763" s="16"/>
      <c r="D763" s="16"/>
      <c r="E763" s="16"/>
      <c r="F763" s="16"/>
      <c r="G763" s="16"/>
      <c r="H763" s="1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>
      <c r="A764" s="1"/>
      <c r="B764" s="1"/>
      <c r="C764" s="16"/>
      <c r="D764" s="16"/>
      <c r="E764" s="16"/>
      <c r="F764" s="16"/>
      <c r="G764" s="16"/>
      <c r="H764" s="1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>
      <c r="A765" s="1"/>
      <c r="B765" s="1"/>
      <c r="C765" s="16"/>
      <c r="D765" s="16"/>
      <c r="E765" s="16"/>
      <c r="F765" s="16"/>
      <c r="G765" s="16"/>
      <c r="H765" s="1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>
      <c r="A766" s="1"/>
      <c r="B766" s="1"/>
      <c r="C766" s="16"/>
      <c r="D766" s="16"/>
      <c r="E766" s="16"/>
      <c r="F766" s="16"/>
      <c r="G766" s="16"/>
      <c r="H766" s="1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>
      <c r="A767" s="1"/>
      <c r="B767" s="1"/>
      <c r="C767" s="16"/>
      <c r="D767" s="16"/>
      <c r="E767" s="16"/>
      <c r="F767" s="16"/>
      <c r="G767" s="16"/>
      <c r="H767" s="1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>
      <c r="A768" s="1"/>
      <c r="B768" s="1"/>
      <c r="C768" s="16"/>
      <c r="D768" s="16"/>
      <c r="E768" s="16"/>
      <c r="F768" s="16"/>
      <c r="G768" s="16"/>
      <c r="H768" s="1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>
      <c r="A769" s="1"/>
      <c r="B769" s="1"/>
      <c r="C769" s="16"/>
      <c r="D769" s="16"/>
      <c r="E769" s="16"/>
      <c r="F769" s="16"/>
      <c r="G769" s="16"/>
      <c r="H769" s="1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>
      <c r="A770" s="1"/>
      <c r="B770" s="1"/>
      <c r="C770" s="16"/>
      <c r="D770" s="16"/>
      <c r="E770" s="16"/>
      <c r="F770" s="16"/>
      <c r="G770" s="16"/>
      <c r="H770" s="1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>
      <c r="A771" s="1"/>
      <c r="B771" s="1"/>
      <c r="C771" s="16"/>
      <c r="D771" s="16"/>
      <c r="E771" s="16"/>
      <c r="F771" s="16"/>
      <c r="G771" s="16"/>
      <c r="H771" s="1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>
      <c r="A772" s="1"/>
      <c r="B772" s="1"/>
      <c r="C772" s="16"/>
      <c r="D772" s="16"/>
      <c r="E772" s="16"/>
      <c r="F772" s="16"/>
      <c r="G772" s="16"/>
      <c r="H772" s="1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>
      <c r="A773" s="1"/>
      <c r="B773" s="1"/>
      <c r="C773" s="16"/>
      <c r="D773" s="16"/>
      <c r="E773" s="16"/>
      <c r="F773" s="16"/>
      <c r="G773" s="16"/>
      <c r="H773" s="1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>
      <c r="A774" s="1"/>
      <c r="B774" s="1"/>
      <c r="C774" s="16"/>
      <c r="D774" s="16"/>
      <c r="E774" s="16"/>
      <c r="F774" s="16"/>
      <c r="G774" s="16"/>
      <c r="H774" s="1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>
      <c r="A775" s="1"/>
      <c r="B775" s="1"/>
      <c r="C775" s="16"/>
      <c r="D775" s="16"/>
      <c r="E775" s="16"/>
      <c r="F775" s="16"/>
      <c r="G775" s="16"/>
      <c r="H775" s="1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>
      <c r="A776" s="1"/>
      <c r="B776" s="1"/>
      <c r="C776" s="16"/>
      <c r="D776" s="16"/>
      <c r="E776" s="16"/>
      <c r="F776" s="16"/>
      <c r="G776" s="16"/>
      <c r="H776" s="1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>
      <c r="A777" s="1"/>
      <c r="B777" s="1"/>
      <c r="C777" s="16"/>
      <c r="D777" s="16"/>
      <c r="E777" s="16"/>
      <c r="F777" s="16"/>
      <c r="G777" s="16"/>
      <c r="H777" s="1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>
      <c r="A778" s="1"/>
      <c r="B778" s="1"/>
      <c r="C778" s="16"/>
      <c r="D778" s="16"/>
      <c r="E778" s="16"/>
      <c r="F778" s="16"/>
      <c r="G778" s="16"/>
      <c r="H778" s="1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>
      <c r="A779" s="1"/>
      <c r="B779" s="1"/>
      <c r="C779" s="16"/>
      <c r="D779" s="16"/>
      <c r="E779" s="16"/>
      <c r="F779" s="16"/>
      <c r="G779" s="16"/>
      <c r="H779" s="1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>
      <c r="A780" s="1"/>
      <c r="B780" s="1"/>
      <c r="C780" s="16"/>
      <c r="D780" s="16"/>
      <c r="E780" s="16"/>
      <c r="F780" s="16"/>
      <c r="G780" s="16"/>
      <c r="H780" s="1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>
      <c r="A781" s="1"/>
      <c r="B781" s="1"/>
      <c r="C781" s="16"/>
      <c r="D781" s="16"/>
      <c r="E781" s="16"/>
      <c r="F781" s="16"/>
      <c r="G781" s="16"/>
      <c r="H781" s="1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>
      <c r="A782" s="1"/>
      <c r="B782" s="1"/>
      <c r="C782" s="16"/>
      <c r="D782" s="16"/>
      <c r="E782" s="16"/>
      <c r="F782" s="16"/>
      <c r="G782" s="16"/>
      <c r="H782" s="1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>
      <c r="A783" s="1"/>
      <c r="B783" s="1"/>
      <c r="C783" s="16"/>
      <c r="D783" s="16"/>
      <c r="E783" s="16"/>
      <c r="F783" s="16"/>
      <c r="G783" s="16"/>
      <c r="H783" s="1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>
      <c r="A784" s="1"/>
      <c r="B784" s="1"/>
      <c r="C784" s="16"/>
      <c r="D784" s="16"/>
      <c r="E784" s="16"/>
      <c r="F784" s="16"/>
      <c r="G784" s="16"/>
      <c r="H784" s="1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>
      <c r="A785" s="1"/>
      <c r="B785" s="1"/>
      <c r="C785" s="16"/>
      <c r="D785" s="16"/>
      <c r="E785" s="16"/>
      <c r="F785" s="16"/>
      <c r="G785" s="16"/>
      <c r="H785" s="1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>
      <c r="A786" s="1"/>
      <c r="B786" s="1"/>
      <c r="C786" s="16"/>
      <c r="D786" s="16"/>
      <c r="E786" s="16"/>
      <c r="F786" s="16"/>
      <c r="G786" s="16"/>
      <c r="H786" s="1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>
      <c r="A787" s="1"/>
      <c r="B787" s="1"/>
      <c r="C787" s="16"/>
      <c r="D787" s="16"/>
      <c r="E787" s="16"/>
      <c r="F787" s="16"/>
      <c r="G787" s="16"/>
      <c r="H787" s="1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>
      <c r="A788" s="1"/>
      <c r="B788" s="1"/>
      <c r="C788" s="16"/>
      <c r="D788" s="16"/>
      <c r="E788" s="16"/>
      <c r="F788" s="16"/>
      <c r="G788" s="16"/>
      <c r="H788" s="1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>
      <c r="A789" s="1"/>
      <c r="B789" s="1"/>
      <c r="C789" s="16"/>
      <c r="D789" s="16"/>
      <c r="E789" s="16"/>
      <c r="F789" s="16"/>
      <c r="G789" s="16"/>
      <c r="H789" s="1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>
      <c r="A790" s="1"/>
      <c r="B790" s="1"/>
      <c r="C790" s="16"/>
      <c r="D790" s="16"/>
      <c r="E790" s="16"/>
      <c r="F790" s="16"/>
      <c r="G790" s="16"/>
      <c r="H790" s="1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>
      <c r="A791" s="1"/>
      <c r="B791" s="1"/>
      <c r="C791" s="16"/>
      <c r="D791" s="16"/>
      <c r="E791" s="16"/>
      <c r="F791" s="16"/>
      <c r="G791" s="16"/>
      <c r="H791" s="1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>
      <c r="A792" s="1"/>
      <c r="B792" s="1"/>
      <c r="C792" s="16"/>
      <c r="D792" s="16"/>
      <c r="E792" s="16"/>
      <c r="F792" s="16"/>
      <c r="G792" s="16"/>
      <c r="H792" s="1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>
      <c r="A793" s="1"/>
      <c r="B793" s="1"/>
      <c r="C793" s="16"/>
      <c r="D793" s="16"/>
      <c r="E793" s="16"/>
      <c r="F793" s="16"/>
      <c r="G793" s="16"/>
      <c r="H793" s="1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>
      <c r="A794" s="1"/>
      <c r="B794" s="1"/>
      <c r="C794" s="16"/>
      <c r="D794" s="16"/>
      <c r="E794" s="16"/>
      <c r="F794" s="16"/>
      <c r="G794" s="16"/>
      <c r="H794" s="1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>
      <c r="A795" s="1"/>
      <c r="B795" s="1"/>
      <c r="C795" s="16"/>
      <c r="D795" s="16"/>
      <c r="E795" s="16"/>
      <c r="F795" s="16"/>
      <c r="G795" s="16"/>
      <c r="H795" s="1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>
      <c r="A796" s="1"/>
      <c r="B796" s="1"/>
      <c r="C796" s="16"/>
      <c r="D796" s="16"/>
      <c r="E796" s="16"/>
      <c r="F796" s="16"/>
      <c r="G796" s="16"/>
      <c r="H796" s="1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>
      <c r="A797" s="1"/>
      <c r="B797" s="1"/>
      <c r="C797" s="16"/>
      <c r="D797" s="16"/>
      <c r="E797" s="16"/>
      <c r="F797" s="16"/>
      <c r="G797" s="16"/>
      <c r="H797" s="1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>
      <c r="A798" s="1"/>
      <c r="B798" s="1"/>
      <c r="C798" s="16"/>
      <c r="D798" s="16"/>
      <c r="E798" s="16"/>
      <c r="F798" s="16"/>
      <c r="G798" s="16"/>
      <c r="H798" s="1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>
      <c r="A799" s="1"/>
      <c r="B799" s="1"/>
      <c r="C799" s="16"/>
      <c r="D799" s="16"/>
      <c r="E799" s="16"/>
      <c r="F799" s="16"/>
      <c r="G799" s="16"/>
      <c r="H799" s="1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>
      <c r="A800" s="1"/>
      <c r="B800" s="1"/>
      <c r="C800" s="16"/>
      <c r="D800" s="16"/>
      <c r="E800" s="16"/>
      <c r="F800" s="16"/>
      <c r="G800" s="16"/>
      <c r="H800" s="1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>
      <c r="A801" s="1"/>
      <c r="B801" s="1"/>
      <c r="C801" s="16"/>
      <c r="D801" s="16"/>
      <c r="E801" s="16"/>
      <c r="F801" s="16"/>
      <c r="G801" s="16"/>
      <c r="H801" s="1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>
      <c r="A802" s="1"/>
      <c r="B802" s="1"/>
      <c r="C802" s="16"/>
      <c r="D802" s="16"/>
      <c r="E802" s="16"/>
      <c r="F802" s="16"/>
      <c r="G802" s="16"/>
      <c r="H802" s="1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>
      <c r="A803" s="1"/>
      <c r="B803" s="1"/>
      <c r="C803" s="16"/>
      <c r="D803" s="16"/>
      <c r="E803" s="16"/>
      <c r="F803" s="16"/>
      <c r="G803" s="16"/>
      <c r="H803" s="1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>
      <c r="A804" s="1"/>
      <c r="B804" s="1"/>
      <c r="C804" s="16"/>
      <c r="D804" s="16"/>
      <c r="E804" s="16"/>
      <c r="F804" s="16"/>
      <c r="G804" s="16"/>
      <c r="H804" s="1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>
      <c r="A805" s="1"/>
      <c r="B805" s="1"/>
      <c r="C805" s="16"/>
      <c r="D805" s="16"/>
      <c r="E805" s="16"/>
      <c r="F805" s="16"/>
      <c r="G805" s="16"/>
      <c r="H805" s="1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>
      <c r="A806" s="1"/>
      <c r="B806" s="1"/>
      <c r="C806" s="16"/>
      <c r="D806" s="16"/>
      <c r="E806" s="16"/>
      <c r="F806" s="16"/>
      <c r="G806" s="16"/>
      <c r="H806" s="1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>
      <c r="A807" s="1"/>
      <c r="B807" s="1"/>
      <c r="C807" s="16"/>
      <c r="D807" s="16"/>
      <c r="E807" s="16"/>
      <c r="F807" s="16"/>
      <c r="G807" s="16"/>
      <c r="H807" s="1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>
      <c r="A808" s="1"/>
      <c r="B808" s="1"/>
      <c r="C808" s="16"/>
      <c r="D808" s="16"/>
      <c r="E808" s="16"/>
      <c r="F808" s="16"/>
      <c r="G808" s="16"/>
      <c r="H808" s="1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>
      <c r="A809" s="1"/>
      <c r="B809" s="1"/>
      <c r="C809" s="16"/>
      <c r="D809" s="16"/>
      <c r="E809" s="16"/>
      <c r="F809" s="16"/>
      <c r="G809" s="16"/>
      <c r="H809" s="1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>
      <c r="A810" s="1"/>
      <c r="B810" s="1"/>
      <c r="C810" s="16"/>
      <c r="D810" s="16"/>
      <c r="E810" s="16"/>
      <c r="F810" s="16"/>
      <c r="G810" s="16"/>
      <c r="H810" s="1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>
      <c r="A811" s="1"/>
      <c r="B811" s="1"/>
      <c r="C811" s="16"/>
      <c r="D811" s="16"/>
      <c r="E811" s="16"/>
      <c r="F811" s="16"/>
      <c r="G811" s="16"/>
      <c r="H811" s="1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>
      <c r="A812" s="1"/>
      <c r="B812" s="1"/>
      <c r="C812" s="16"/>
      <c r="D812" s="16"/>
      <c r="E812" s="16"/>
      <c r="F812" s="16"/>
      <c r="G812" s="16"/>
      <c r="H812" s="1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>
      <c r="A813" s="1"/>
      <c r="B813" s="1"/>
      <c r="C813" s="16"/>
      <c r="D813" s="16"/>
      <c r="E813" s="16"/>
      <c r="F813" s="16"/>
      <c r="G813" s="16"/>
      <c r="H813" s="1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>
      <c r="A814" s="1"/>
      <c r="B814" s="1"/>
      <c r="C814" s="16"/>
      <c r="D814" s="16"/>
      <c r="E814" s="16"/>
      <c r="F814" s="16"/>
      <c r="G814" s="16"/>
      <c r="H814" s="1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>
      <c r="A815" s="1"/>
      <c r="B815" s="1"/>
      <c r="C815" s="16"/>
      <c r="D815" s="16"/>
      <c r="E815" s="16"/>
      <c r="F815" s="16"/>
      <c r="G815" s="16"/>
      <c r="H815" s="1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>
      <c r="A816" s="1"/>
      <c r="B816" s="1"/>
      <c r="C816" s="16"/>
      <c r="D816" s="16"/>
      <c r="E816" s="16"/>
      <c r="F816" s="16"/>
      <c r="G816" s="16"/>
      <c r="H816" s="1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>
      <c r="A817" s="1"/>
      <c r="B817" s="1"/>
      <c r="C817" s="16"/>
      <c r="D817" s="16"/>
      <c r="E817" s="16"/>
      <c r="F817" s="16"/>
      <c r="G817" s="16"/>
      <c r="H817" s="1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>
      <c r="A818" s="1"/>
      <c r="B818" s="1"/>
      <c r="C818" s="16"/>
      <c r="D818" s="16"/>
      <c r="E818" s="16"/>
      <c r="F818" s="16"/>
      <c r="G818" s="16"/>
      <c r="H818" s="1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>
      <c r="A819" s="1"/>
      <c r="B819" s="1"/>
      <c r="C819" s="16"/>
      <c r="D819" s="16"/>
      <c r="E819" s="16"/>
      <c r="F819" s="16"/>
      <c r="G819" s="16"/>
      <c r="H819" s="1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>
      <c r="A820" s="1"/>
      <c r="B820" s="1"/>
      <c r="C820" s="16"/>
      <c r="D820" s="16"/>
      <c r="E820" s="16"/>
      <c r="F820" s="16"/>
      <c r="G820" s="16"/>
      <c r="H820" s="1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>
      <c r="A821" s="1"/>
      <c r="B821" s="1"/>
      <c r="C821" s="16"/>
      <c r="D821" s="16"/>
      <c r="E821" s="16"/>
      <c r="F821" s="16"/>
      <c r="G821" s="16"/>
      <c r="H821" s="1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>
      <c r="A822" s="1"/>
      <c r="B822" s="1"/>
      <c r="C822" s="16"/>
      <c r="D822" s="16"/>
      <c r="E822" s="16"/>
      <c r="F822" s="16"/>
      <c r="G822" s="16"/>
      <c r="H822" s="1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>
      <c r="A823" s="1"/>
      <c r="B823" s="1"/>
      <c r="C823" s="16"/>
      <c r="D823" s="16"/>
      <c r="E823" s="16"/>
      <c r="F823" s="16"/>
      <c r="G823" s="16"/>
      <c r="H823" s="1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>
      <c r="A824" s="1"/>
      <c r="B824" s="1"/>
      <c r="C824" s="16"/>
      <c r="D824" s="16"/>
      <c r="E824" s="16"/>
      <c r="F824" s="16"/>
      <c r="G824" s="16"/>
      <c r="H824" s="1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>
      <c r="A825" s="1"/>
      <c r="B825" s="1"/>
      <c r="C825" s="16"/>
      <c r="D825" s="16"/>
      <c r="E825" s="16"/>
      <c r="F825" s="16"/>
      <c r="G825" s="16"/>
      <c r="H825" s="1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>
      <c r="A826" s="1"/>
      <c r="B826" s="1"/>
      <c r="C826" s="16"/>
      <c r="D826" s="16"/>
      <c r="E826" s="16"/>
      <c r="F826" s="16"/>
      <c r="G826" s="16"/>
      <c r="H826" s="1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>
      <c r="A827" s="1"/>
      <c r="B827" s="1"/>
      <c r="C827" s="16"/>
      <c r="D827" s="16"/>
      <c r="E827" s="16"/>
      <c r="F827" s="16"/>
      <c r="G827" s="16"/>
      <c r="H827" s="1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>
      <c r="A828" s="1"/>
      <c r="B828" s="1"/>
      <c r="C828" s="16"/>
      <c r="D828" s="16"/>
      <c r="E828" s="16"/>
      <c r="F828" s="16"/>
      <c r="G828" s="16"/>
      <c r="H828" s="1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>
      <c r="A829" s="1"/>
      <c r="B829" s="1"/>
      <c r="C829" s="16"/>
      <c r="D829" s="16"/>
      <c r="E829" s="16"/>
      <c r="F829" s="16"/>
      <c r="G829" s="16"/>
      <c r="H829" s="1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>
      <c r="A830" s="1"/>
      <c r="B830" s="1"/>
      <c r="C830" s="16"/>
      <c r="D830" s="16"/>
      <c r="E830" s="16"/>
      <c r="F830" s="16"/>
      <c r="G830" s="16"/>
      <c r="H830" s="1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>
      <c r="A831" s="1"/>
      <c r="B831" s="1"/>
      <c r="C831" s="16"/>
      <c r="D831" s="16"/>
      <c r="E831" s="16"/>
      <c r="F831" s="16"/>
      <c r="G831" s="16"/>
      <c r="H831" s="1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>
      <c r="A832" s="1"/>
      <c r="B832" s="1"/>
      <c r="C832" s="16"/>
      <c r="D832" s="16"/>
      <c r="E832" s="16"/>
      <c r="F832" s="16"/>
      <c r="G832" s="16"/>
      <c r="H832" s="1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>
      <c r="A833" s="1"/>
      <c r="B833" s="1"/>
      <c r="C833" s="16"/>
      <c r="D833" s="16"/>
      <c r="E833" s="16"/>
      <c r="F833" s="16"/>
      <c r="G833" s="16"/>
      <c r="H833" s="1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>
      <c r="A834" s="1"/>
      <c r="B834" s="1"/>
      <c r="C834" s="16"/>
      <c r="D834" s="16"/>
      <c r="E834" s="16"/>
      <c r="F834" s="16"/>
      <c r="G834" s="16"/>
      <c r="H834" s="1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>
      <c r="A835" s="1"/>
      <c r="B835" s="1"/>
      <c r="C835" s="16"/>
      <c r="D835" s="16"/>
      <c r="E835" s="16"/>
      <c r="F835" s="16"/>
      <c r="G835" s="16"/>
      <c r="H835" s="1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>
      <c r="A836" s="1"/>
      <c r="B836" s="1"/>
      <c r="C836" s="16"/>
      <c r="D836" s="16"/>
      <c r="E836" s="16"/>
      <c r="F836" s="16"/>
      <c r="G836" s="16"/>
      <c r="H836" s="1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>
      <c r="A837" s="1"/>
      <c r="B837" s="1"/>
      <c r="C837" s="16"/>
      <c r="D837" s="16"/>
      <c r="E837" s="16"/>
      <c r="F837" s="16"/>
      <c r="G837" s="16"/>
      <c r="H837" s="1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>
      <c r="A838" s="1"/>
      <c r="B838" s="1"/>
      <c r="C838" s="16"/>
      <c r="D838" s="16"/>
      <c r="E838" s="16"/>
      <c r="F838" s="16"/>
      <c r="G838" s="16"/>
      <c r="H838" s="1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>
      <c r="A839" s="1"/>
      <c r="B839" s="1"/>
      <c r="C839" s="16"/>
      <c r="D839" s="16"/>
      <c r="E839" s="16"/>
      <c r="F839" s="16"/>
      <c r="G839" s="16"/>
      <c r="H839" s="1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>
      <c r="A840" s="1"/>
      <c r="B840" s="1"/>
      <c r="C840" s="16"/>
      <c r="D840" s="16"/>
      <c r="E840" s="16"/>
      <c r="F840" s="16"/>
      <c r="G840" s="16"/>
      <c r="H840" s="1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>
      <c r="A841" s="1"/>
      <c r="B841" s="1"/>
      <c r="C841" s="16"/>
      <c r="D841" s="16"/>
      <c r="E841" s="16"/>
      <c r="F841" s="16"/>
      <c r="G841" s="16"/>
      <c r="H841" s="1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>
      <c r="A842" s="1"/>
      <c r="B842" s="1"/>
      <c r="C842" s="16"/>
      <c r="D842" s="16"/>
      <c r="E842" s="16"/>
      <c r="F842" s="16"/>
      <c r="G842" s="16"/>
      <c r="H842" s="1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>
      <c r="A843" s="1"/>
      <c r="B843" s="1"/>
      <c r="C843" s="16"/>
      <c r="D843" s="16"/>
      <c r="E843" s="16"/>
      <c r="F843" s="16"/>
      <c r="G843" s="16"/>
      <c r="H843" s="1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>
      <c r="A844" s="1"/>
      <c r="B844" s="1"/>
      <c r="C844" s="16"/>
      <c r="D844" s="16"/>
      <c r="E844" s="16"/>
      <c r="F844" s="16"/>
      <c r="G844" s="16"/>
      <c r="H844" s="1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>
      <c r="A845" s="1"/>
      <c r="B845" s="1"/>
      <c r="C845" s="16"/>
      <c r="D845" s="16"/>
      <c r="E845" s="16"/>
      <c r="F845" s="16"/>
      <c r="G845" s="16"/>
      <c r="H845" s="1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>
      <c r="A846" s="1"/>
      <c r="B846" s="1"/>
      <c r="C846" s="16"/>
      <c r="D846" s="16"/>
      <c r="E846" s="16"/>
      <c r="F846" s="16"/>
      <c r="G846" s="16"/>
      <c r="H846" s="1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>
      <c r="A847" s="1"/>
      <c r="B847" s="1"/>
      <c r="C847" s="16"/>
      <c r="D847" s="16"/>
      <c r="E847" s="16"/>
      <c r="F847" s="16"/>
      <c r="G847" s="16"/>
      <c r="H847" s="1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>
      <c r="A848" s="1"/>
      <c r="B848" s="1"/>
      <c r="C848" s="16"/>
      <c r="D848" s="16"/>
      <c r="E848" s="16"/>
      <c r="F848" s="16"/>
      <c r="G848" s="16"/>
      <c r="H848" s="1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>
      <c r="A849" s="1"/>
      <c r="B849" s="1"/>
      <c r="C849" s="16"/>
      <c r="D849" s="16"/>
      <c r="E849" s="16"/>
      <c r="F849" s="16"/>
      <c r="G849" s="16"/>
      <c r="H849" s="1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>
      <c r="A850" s="1"/>
      <c r="B850" s="1"/>
      <c r="C850" s="16"/>
      <c r="D850" s="16"/>
      <c r="E850" s="16"/>
      <c r="F850" s="16"/>
      <c r="G850" s="16"/>
      <c r="H850" s="1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>
      <c r="A851" s="1"/>
      <c r="B851" s="1"/>
      <c r="C851" s="16"/>
      <c r="D851" s="16"/>
      <c r="E851" s="16"/>
      <c r="F851" s="16"/>
      <c r="G851" s="16"/>
      <c r="H851" s="1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>
      <c r="A852" s="1"/>
      <c r="B852" s="1"/>
      <c r="C852" s="16"/>
      <c r="D852" s="16"/>
      <c r="E852" s="16"/>
      <c r="F852" s="16"/>
      <c r="G852" s="16"/>
      <c r="H852" s="1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>
      <c r="A853" s="1"/>
      <c r="B853" s="1"/>
      <c r="C853" s="16"/>
      <c r="D853" s="16"/>
      <c r="E853" s="16"/>
      <c r="F853" s="16"/>
      <c r="G853" s="16"/>
      <c r="H853" s="1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>
      <c r="A854" s="1"/>
      <c r="B854" s="1"/>
      <c r="C854" s="16"/>
      <c r="D854" s="16"/>
      <c r="E854" s="16"/>
      <c r="F854" s="16"/>
      <c r="G854" s="16"/>
      <c r="H854" s="1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>
      <c r="A855" s="1"/>
      <c r="B855" s="1"/>
      <c r="C855" s="16"/>
      <c r="D855" s="16"/>
      <c r="E855" s="16"/>
      <c r="F855" s="16"/>
      <c r="G855" s="16"/>
      <c r="H855" s="1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>
      <c r="A856" s="1"/>
      <c r="B856" s="1"/>
      <c r="C856" s="16"/>
      <c r="D856" s="16"/>
      <c r="E856" s="16"/>
      <c r="F856" s="16"/>
      <c r="G856" s="16"/>
      <c r="H856" s="1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>
      <c r="A857" s="1"/>
      <c r="B857" s="1"/>
      <c r="C857" s="16"/>
      <c r="D857" s="16"/>
      <c r="E857" s="16"/>
      <c r="F857" s="16"/>
      <c r="G857" s="16"/>
      <c r="H857" s="1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>
      <c r="A858" s="1"/>
      <c r="B858" s="1"/>
      <c r="C858" s="16"/>
      <c r="D858" s="16"/>
      <c r="E858" s="16"/>
      <c r="F858" s="16"/>
      <c r="G858" s="16"/>
      <c r="H858" s="1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>
      <c r="A859" s="1"/>
      <c r="B859" s="1"/>
      <c r="C859" s="16"/>
      <c r="D859" s="16"/>
      <c r="E859" s="16"/>
      <c r="F859" s="16"/>
      <c r="G859" s="16"/>
      <c r="H859" s="1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>
      <c r="A860" s="1"/>
      <c r="B860" s="1"/>
      <c r="C860" s="16"/>
      <c r="D860" s="16"/>
      <c r="E860" s="16"/>
      <c r="F860" s="16"/>
      <c r="G860" s="16"/>
      <c r="H860" s="1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>
      <c r="A861" s="1"/>
      <c r="B861" s="1"/>
      <c r="C861" s="16"/>
      <c r="D861" s="16"/>
      <c r="E861" s="16"/>
      <c r="F861" s="16"/>
      <c r="G861" s="16"/>
      <c r="H861" s="1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>
      <c r="A862" s="1"/>
      <c r="B862" s="1"/>
      <c r="C862" s="16"/>
      <c r="D862" s="16"/>
      <c r="E862" s="16"/>
      <c r="F862" s="16"/>
      <c r="G862" s="16"/>
      <c r="H862" s="1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>
      <c r="A863" s="1"/>
      <c r="B863" s="1"/>
      <c r="C863" s="16"/>
      <c r="D863" s="16"/>
      <c r="E863" s="16"/>
      <c r="F863" s="16"/>
      <c r="G863" s="16"/>
      <c r="H863" s="1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>
      <c r="A864" s="1"/>
      <c r="B864" s="1"/>
      <c r="C864" s="16"/>
      <c r="D864" s="16"/>
      <c r="E864" s="16"/>
      <c r="F864" s="16"/>
      <c r="G864" s="16"/>
      <c r="H864" s="1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>
      <c r="A865" s="1"/>
      <c r="B865" s="1"/>
      <c r="C865" s="16"/>
      <c r="D865" s="16"/>
      <c r="E865" s="16"/>
      <c r="F865" s="16"/>
      <c r="G865" s="16"/>
      <c r="H865" s="1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>
      <c r="A866" s="1"/>
      <c r="B866" s="1"/>
      <c r="C866" s="16"/>
      <c r="D866" s="16"/>
      <c r="E866" s="16"/>
      <c r="F866" s="16"/>
      <c r="G866" s="16"/>
      <c r="H866" s="1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>
      <c r="A867" s="1"/>
      <c r="B867" s="1"/>
      <c r="C867" s="16"/>
      <c r="D867" s="16"/>
      <c r="E867" s="16"/>
      <c r="F867" s="16"/>
      <c r="G867" s="16"/>
      <c r="H867" s="1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>
      <c r="A868" s="1"/>
      <c r="B868" s="1"/>
      <c r="C868" s="16"/>
      <c r="D868" s="16"/>
      <c r="E868" s="16"/>
      <c r="F868" s="16"/>
      <c r="G868" s="16"/>
      <c r="H868" s="1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>
      <c r="A869" s="1"/>
      <c r="B869" s="1"/>
      <c r="C869" s="16"/>
      <c r="D869" s="16"/>
      <c r="E869" s="16"/>
      <c r="F869" s="16"/>
      <c r="G869" s="16"/>
      <c r="H869" s="1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>
      <c r="A870" s="1"/>
      <c r="B870" s="1"/>
      <c r="C870" s="16"/>
      <c r="D870" s="16"/>
      <c r="E870" s="16"/>
      <c r="F870" s="16"/>
      <c r="G870" s="16"/>
      <c r="H870" s="1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>
      <c r="A871" s="1"/>
      <c r="B871" s="1"/>
      <c r="C871" s="16"/>
      <c r="D871" s="16"/>
      <c r="E871" s="16"/>
      <c r="F871" s="16"/>
      <c r="G871" s="16"/>
      <c r="H871" s="1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>
      <c r="A872" s="1"/>
      <c r="B872" s="1"/>
      <c r="C872" s="16"/>
      <c r="D872" s="16"/>
      <c r="E872" s="16"/>
      <c r="F872" s="16"/>
      <c r="G872" s="16"/>
      <c r="H872" s="1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>
      <c r="A873" s="1"/>
      <c r="B873" s="1"/>
      <c r="C873" s="16"/>
      <c r="D873" s="16"/>
      <c r="E873" s="16"/>
      <c r="F873" s="16"/>
      <c r="G873" s="16"/>
      <c r="H873" s="1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>
      <c r="A874" s="1"/>
      <c r="B874" s="1"/>
      <c r="C874" s="16"/>
      <c r="D874" s="16"/>
      <c r="E874" s="16"/>
      <c r="F874" s="16"/>
      <c r="G874" s="16"/>
      <c r="H874" s="1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>
      <c r="A875" s="1"/>
      <c r="B875" s="1"/>
      <c r="C875" s="16"/>
      <c r="D875" s="16"/>
      <c r="E875" s="16"/>
      <c r="F875" s="16"/>
      <c r="G875" s="16"/>
      <c r="H875" s="1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>
      <c r="A876" s="1"/>
      <c r="B876" s="1"/>
      <c r="C876" s="16"/>
      <c r="D876" s="16"/>
      <c r="E876" s="16"/>
      <c r="F876" s="16"/>
      <c r="G876" s="16"/>
      <c r="H876" s="1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>
      <c r="A877" s="1"/>
      <c r="B877" s="1"/>
      <c r="C877" s="16"/>
      <c r="D877" s="16"/>
      <c r="E877" s="16"/>
      <c r="F877" s="16"/>
      <c r="G877" s="16"/>
      <c r="H877" s="1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>
      <c r="A878" s="1"/>
      <c r="B878" s="1"/>
      <c r="C878" s="16"/>
      <c r="D878" s="16"/>
      <c r="E878" s="16"/>
      <c r="F878" s="16"/>
      <c r="G878" s="16"/>
      <c r="H878" s="1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>
      <c r="A879" s="1"/>
      <c r="B879" s="1"/>
      <c r="C879" s="16"/>
      <c r="D879" s="16"/>
      <c r="E879" s="16"/>
      <c r="F879" s="16"/>
      <c r="G879" s="16"/>
      <c r="H879" s="1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>
      <c r="A880" s="1"/>
      <c r="B880" s="1"/>
      <c r="C880" s="16"/>
      <c r="D880" s="16"/>
      <c r="E880" s="16"/>
      <c r="F880" s="16"/>
      <c r="G880" s="16"/>
      <c r="H880" s="1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>
      <c r="A881" s="1"/>
      <c r="B881" s="1"/>
      <c r="C881" s="16"/>
      <c r="D881" s="16"/>
      <c r="E881" s="16"/>
      <c r="F881" s="16"/>
      <c r="G881" s="16"/>
      <c r="H881" s="1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>
      <c r="A882" s="1"/>
      <c r="B882" s="1"/>
      <c r="C882" s="16"/>
      <c r="D882" s="16"/>
      <c r="E882" s="16"/>
      <c r="F882" s="16"/>
      <c r="G882" s="16"/>
      <c r="H882" s="1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>
      <c r="A883" s="1"/>
      <c r="B883" s="1"/>
      <c r="C883" s="16"/>
      <c r="D883" s="16"/>
      <c r="E883" s="16"/>
      <c r="F883" s="16"/>
      <c r="G883" s="16"/>
      <c r="H883" s="1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>
      <c r="A884" s="1"/>
      <c r="B884" s="1"/>
      <c r="C884" s="16"/>
      <c r="D884" s="16"/>
      <c r="E884" s="16"/>
      <c r="F884" s="16"/>
      <c r="G884" s="16"/>
      <c r="H884" s="1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>
      <c r="A885" s="1"/>
      <c r="B885" s="1"/>
      <c r="C885" s="16"/>
      <c r="D885" s="16"/>
      <c r="E885" s="16"/>
      <c r="F885" s="16"/>
      <c r="G885" s="16"/>
      <c r="H885" s="1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>
      <c r="A886" s="1"/>
      <c r="B886" s="1"/>
      <c r="C886" s="16"/>
      <c r="D886" s="16"/>
      <c r="E886" s="16"/>
      <c r="F886" s="16"/>
      <c r="G886" s="16"/>
      <c r="H886" s="1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>
      <c r="A887" s="1"/>
      <c r="B887" s="1"/>
      <c r="C887" s="16"/>
      <c r="D887" s="16"/>
      <c r="E887" s="16"/>
      <c r="F887" s="16"/>
      <c r="G887" s="16"/>
      <c r="H887" s="1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>
      <c r="A888" s="1"/>
      <c r="B888" s="1"/>
      <c r="C888" s="16"/>
      <c r="D888" s="16"/>
      <c r="E888" s="16"/>
      <c r="F888" s="16"/>
      <c r="G888" s="16"/>
      <c r="H888" s="1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>
      <c r="A889" s="1"/>
      <c r="B889" s="1"/>
      <c r="C889" s="16"/>
      <c r="D889" s="16"/>
      <c r="E889" s="16"/>
      <c r="F889" s="16"/>
      <c r="G889" s="16"/>
      <c r="H889" s="1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>
      <c r="A890" s="1"/>
      <c r="B890" s="1"/>
      <c r="C890" s="16"/>
      <c r="D890" s="16"/>
      <c r="E890" s="16"/>
      <c r="F890" s="16"/>
      <c r="G890" s="16"/>
      <c r="H890" s="1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>
      <c r="A891" s="1"/>
      <c r="B891" s="1"/>
      <c r="C891" s="16"/>
      <c r="D891" s="16"/>
      <c r="E891" s="16"/>
      <c r="F891" s="16"/>
      <c r="G891" s="16"/>
      <c r="H891" s="1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>
      <c r="A892" s="1"/>
      <c r="B892" s="1"/>
      <c r="C892" s="16"/>
      <c r="D892" s="16"/>
      <c r="E892" s="16"/>
      <c r="F892" s="16"/>
      <c r="G892" s="16"/>
      <c r="H892" s="1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>
      <c r="A893" s="1"/>
      <c r="B893" s="1"/>
      <c r="C893" s="16"/>
      <c r="D893" s="16"/>
      <c r="E893" s="16"/>
      <c r="F893" s="16"/>
      <c r="G893" s="16"/>
      <c r="H893" s="1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>
      <c r="A894" s="1"/>
      <c r="B894" s="1"/>
      <c r="C894" s="16"/>
      <c r="D894" s="16"/>
      <c r="E894" s="16"/>
      <c r="F894" s="16"/>
      <c r="G894" s="16"/>
      <c r="H894" s="1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>
      <c r="A895" s="1"/>
      <c r="B895" s="1"/>
      <c r="C895" s="16"/>
      <c r="D895" s="16"/>
      <c r="E895" s="16"/>
      <c r="F895" s="16"/>
      <c r="G895" s="16"/>
      <c r="H895" s="1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>
      <c r="A896" s="1"/>
      <c r="B896" s="1"/>
      <c r="C896" s="16"/>
      <c r="D896" s="16"/>
      <c r="E896" s="16"/>
      <c r="F896" s="16"/>
      <c r="G896" s="16"/>
      <c r="H896" s="1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>
      <c r="A897" s="1"/>
      <c r="B897" s="1"/>
      <c r="C897" s="16"/>
      <c r="D897" s="16"/>
      <c r="E897" s="16"/>
      <c r="F897" s="16"/>
      <c r="G897" s="16"/>
      <c r="H897" s="1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>
      <c r="A898" s="1"/>
      <c r="B898" s="1"/>
      <c r="C898" s="16"/>
      <c r="D898" s="16"/>
      <c r="E898" s="16"/>
      <c r="F898" s="16"/>
      <c r="G898" s="16"/>
      <c r="H898" s="1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>
      <c r="A899" s="1"/>
      <c r="B899" s="1"/>
      <c r="C899" s="16"/>
      <c r="D899" s="16"/>
      <c r="E899" s="16"/>
      <c r="F899" s="16"/>
      <c r="G899" s="16"/>
      <c r="H899" s="1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>
      <c r="A900" s="1"/>
      <c r="B900" s="1"/>
      <c r="C900" s="16"/>
      <c r="D900" s="16"/>
      <c r="E900" s="16"/>
      <c r="F900" s="16"/>
      <c r="G900" s="16"/>
      <c r="H900" s="1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>
      <c r="A901" s="1"/>
      <c r="B901" s="1"/>
      <c r="C901" s="16"/>
      <c r="D901" s="16"/>
      <c r="E901" s="16"/>
      <c r="F901" s="16"/>
      <c r="G901" s="16"/>
      <c r="H901" s="1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>
      <c r="A902" s="1"/>
      <c r="B902" s="1"/>
      <c r="C902" s="16"/>
      <c r="D902" s="16"/>
      <c r="E902" s="16"/>
      <c r="F902" s="16"/>
      <c r="G902" s="16"/>
      <c r="H902" s="1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>
      <c r="A903" s="1"/>
      <c r="B903" s="1"/>
      <c r="C903" s="16"/>
      <c r="D903" s="16"/>
      <c r="E903" s="16"/>
      <c r="F903" s="16"/>
      <c r="G903" s="16"/>
      <c r="H903" s="1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>
      <c r="A904" s="1"/>
      <c r="B904" s="1"/>
      <c r="C904" s="16"/>
      <c r="D904" s="16"/>
      <c r="E904" s="16"/>
      <c r="F904" s="16"/>
      <c r="G904" s="16"/>
      <c r="H904" s="1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>
      <c r="A905" s="1"/>
      <c r="B905" s="1"/>
      <c r="C905" s="16"/>
      <c r="D905" s="16"/>
      <c r="E905" s="16"/>
      <c r="F905" s="16"/>
      <c r="G905" s="16"/>
      <c r="H905" s="1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>
      <c r="A906" s="1"/>
      <c r="B906" s="1"/>
      <c r="C906" s="16"/>
      <c r="D906" s="16"/>
      <c r="E906" s="16"/>
      <c r="F906" s="16"/>
      <c r="G906" s="16"/>
      <c r="H906" s="1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>
      <c r="A907" s="1"/>
      <c r="B907" s="1"/>
      <c r="C907" s="16"/>
      <c r="D907" s="16"/>
      <c r="E907" s="16"/>
      <c r="F907" s="16"/>
      <c r="G907" s="16"/>
      <c r="H907" s="1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>
      <c r="A908" s="1"/>
      <c r="B908" s="1"/>
      <c r="C908" s="16"/>
      <c r="D908" s="16"/>
      <c r="E908" s="16"/>
      <c r="F908" s="16"/>
      <c r="G908" s="16"/>
      <c r="H908" s="1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>
      <c r="A909" s="1"/>
      <c r="B909" s="1"/>
      <c r="C909" s="16"/>
      <c r="D909" s="16"/>
      <c r="E909" s="16"/>
      <c r="F909" s="16"/>
      <c r="G909" s="16"/>
      <c r="H909" s="1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>
      <c r="A910" s="1"/>
      <c r="B910" s="1"/>
      <c r="C910" s="16"/>
      <c r="D910" s="16"/>
      <c r="E910" s="16"/>
      <c r="F910" s="16"/>
      <c r="G910" s="16"/>
      <c r="H910" s="1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>
      <c r="A911" s="1"/>
      <c r="B911" s="1"/>
      <c r="C911" s="16"/>
      <c r="D911" s="16"/>
      <c r="E911" s="16"/>
      <c r="F911" s="16"/>
      <c r="G911" s="16"/>
      <c r="H911" s="1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>
      <c r="A912" s="1"/>
      <c r="B912" s="1"/>
      <c r="C912" s="16"/>
      <c r="D912" s="16"/>
      <c r="E912" s="16"/>
      <c r="F912" s="16"/>
      <c r="G912" s="16"/>
      <c r="H912" s="1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>
      <c r="A913" s="1"/>
      <c r="B913" s="1"/>
      <c r="C913" s="16"/>
      <c r="D913" s="16"/>
      <c r="E913" s="16"/>
      <c r="F913" s="16"/>
      <c r="G913" s="16"/>
      <c r="H913" s="1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>
      <c r="A914" s="1"/>
      <c r="B914" s="1"/>
      <c r="C914" s="16"/>
      <c r="D914" s="16"/>
      <c r="E914" s="16"/>
      <c r="F914" s="16"/>
      <c r="G914" s="16"/>
      <c r="H914" s="1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>
      <c r="A915" s="1"/>
      <c r="B915" s="1"/>
      <c r="C915" s="16"/>
      <c r="D915" s="16"/>
      <c r="E915" s="16"/>
      <c r="F915" s="16"/>
      <c r="G915" s="16"/>
      <c r="H915" s="1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>
      <c r="A916" s="1"/>
      <c r="B916" s="1"/>
      <c r="C916" s="16"/>
      <c r="D916" s="16"/>
      <c r="E916" s="16"/>
      <c r="F916" s="16"/>
      <c r="G916" s="16"/>
      <c r="H916" s="1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>
      <c r="A917" s="1"/>
      <c r="B917" s="1"/>
      <c r="C917" s="16"/>
      <c r="D917" s="16"/>
      <c r="E917" s="16"/>
      <c r="F917" s="16"/>
      <c r="G917" s="16"/>
      <c r="H917" s="1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>
      <c r="A918" s="1"/>
      <c r="B918" s="1"/>
      <c r="C918" s="16"/>
      <c r="D918" s="16"/>
      <c r="E918" s="16"/>
      <c r="F918" s="16"/>
      <c r="G918" s="16"/>
      <c r="H918" s="1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>
      <c r="A919" s="1"/>
      <c r="B919" s="1"/>
      <c r="C919" s="16"/>
      <c r="D919" s="16"/>
      <c r="E919" s="16"/>
      <c r="F919" s="16"/>
      <c r="G919" s="16"/>
      <c r="H919" s="1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>
      <c r="A920" s="1"/>
      <c r="B920" s="1"/>
      <c r="C920" s="16"/>
      <c r="D920" s="16"/>
      <c r="E920" s="16"/>
      <c r="F920" s="16"/>
      <c r="G920" s="16"/>
      <c r="H920" s="1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>
      <c r="A921" s="1"/>
      <c r="B921" s="1"/>
      <c r="C921" s="16"/>
      <c r="D921" s="16"/>
      <c r="E921" s="16"/>
      <c r="F921" s="16"/>
      <c r="G921" s="16"/>
      <c r="H921" s="1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>
      <c r="A922" s="1"/>
      <c r="B922" s="1"/>
      <c r="C922" s="16"/>
      <c r="D922" s="16"/>
      <c r="E922" s="16"/>
      <c r="F922" s="16"/>
      <c r="G922" s="16"/>
      <c r="H922" s="1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>
      <c r="A923" s="1"/>
      <c r="B923" s="1"/>
      <c r="C923" s="16"/>
      <c r="D923" s="16"/>
      <c r="E923" s="16"/>
      <c r="F923" s="16"/>
      <c r="G923" s="16"/>
      <c r="H923" s="1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>
      <c r="A924" s="1"/>
      <c r="B924" s="1"/>
      <c r="C924" s="16"/>
      <c r="D924" s="16"/>
      <c r="E924" s="16"/>
      <c r="F924" s="16"/>
      <c r="G924" s="16"/>
      <c r="H924" s="1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>
      <c r="A925" s="1"/>
      <c r="B925" s="1"/>
      <c r="C925" s="16"/>
      <c r="D925" s="16"/>
      <c r="E925" s="16"/>
      <c r="F925" s="16"/>
      <c r="G925" s="16"/>
      <c r="H925" s="1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>
      <c r="A926" s="1"/>
      <c r="B926" s="1"/>
      <c r="C926" s="16"/>
      <c r="D926" s="16"/>
      <c r="E926" s="16"/>
      <c r="F926" s="16"/>
      <c r="G926" s="16"/>
      <c r="H926" s="1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>
      <c r="A927" s="1"/>
      <c r="B927" s="1"/>
      <c r="C927" s="16"/>
      <c r="D927" s="16"/>
      <c r="E927" s="16"/>
      <c r="F927" s="16"/>
      <c r="G927" s="16"/>
      <c r="H927" s="1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>
      <c r="A928" s="1"/>
      <c r="B928" s="1"/>
      <c r="C928" s="16"/>
      <c r="D928" s="16"/>
      <c r="E928" s="16"/>
      <c r="F928" s="16"/>
      <c r="G928" s="16"/>
      <c r="H928" s="1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>
      <c r="A929" s="1"/>
      <c r="B929" s="1"/>
      <c r="C929" s="16"/>
      <c r="D929" s="16"/>
      <c r="E929" s="16"/>
      <c r="F929" s="16"/>
      <c r="G929" s="16"/>
      <c r="H929" s="1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>
      <c r="A930" s="1"/>
      <c r="B930" s="1"/>
      <c r="C930" s="16"/>
      <c r="D930" s="16"/>
      <c r="E930" s="16"/>
      <c r="F930" s="16"/>
      <c r="G930" s="16"/>
      <c r="H930" s="1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>
      <c r="A931" s="1"/>
      <c r="B931" s="1"/>
      <c r="C931" s="16"/>
      <c r="D931" s="16"/>
      <c r="E931" s="16"/>
      <c r="F931" s="16"/>
      <c r="G931" s="16"/>
      <c r="H931" s="1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>
      <c r="A932" s="1"/>
      <c r="B932" s="1"/>
      <c r="C932" s="16"/>
      <c r="D932" s="16"/>
      <c r="E932" s="16"/>
      <c r="F932" s="16"/>
      <c r="G932" s="16"/>
      <c r="H932" s="1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>
      <c r="A933" s="1"/>
      <c r="B933" s="1"/>
      <c r="C933" s="16"/>
      <c r="D933" s="16"/>
      <c r="E933" s="16"/>
      <c r="F933" s="16"/>
      <c r="G933" s="16"/>
      <c r="H933" s="1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>
      <c r="A934" s="1"/>
      <c r="B934" s="1"/>
      <c r="C934" s="16"/>
      <c r="D934" s="16"/>
      <c r="E934" s="16"/>
      <c r="F934" s="16"/>
      <c r="G934" s="16"/>
      <c r="H934" s="1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>
      <c r="A935" s="1"/>
      <c r="B935" s="1"/>
      <c r="C935" s="16"/>
      <c r="D935" s="16"/>
      <c r="E935" s="16"/>
      <c r="F935" s="16"/>
      <c r="G935" s="16"/>
      <c r="H935" s="1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>
      <c r="A936" s="1"/>
      <c r="B936" s="1"/>
      <c r="C936" s="16"/>
      <c r="D936" s="16"/>
      <c r="E936" s="16"/>
      <c r="F936" s="16"/>
      <c r="G936" s="16"/>
      <c r="H936" s="1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>
      <c r="A937" s="1"/>
      <c r="B937" s="1"/>
      <c r="C937" s="16"/>
      <c r="D937" s="16"/>
      <c r="E937" s="16"/>
      <c r="F937" s="16"/>
      <c r="G937" s="16"/>
      <c r="H937" s="1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>
      <c r="A938" s="1"/>
      <c r="B938" s="1"/>
      <c r="C938" s="16"/>
      <c r="D938" s="16"/>
      <c r="E938" s="16"/>
      <c r="F938" s="16"/>
      <c r="G938" s="16"/>
      <c r="H938" s="1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>
      <c r="A939" s="1"/>
      <c r="B939" s="1"/>
      <c r="C939" s="16"/>
      <c r="D939" s="16"/>
      <c r="E939" s="16"/>
      <c r="F939" s="16"/>
      <c r="G939" s="16"/>
      <c r="H939" s="1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>
      <c r="A940" s="1"/>
      <c r="B940" s="1"/>
      <c r="C940" s="16"/>
      <c r="D940" s="16"/>
      <c r="E940" s="16"/>
      <c r="F940" s="16"/>
      <c r="G940" s="16"/>
      <c r="H940" s="1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>
      <c r="A941" s="1"/>
      <c r="B941" s="1"/>
      <c r="C941" s="16"/>
      <c r="D941" s="16"/>
      <c r="E941" s="16"/>
      <c r="F941" s="16"/>
      <c r="G941" s="16"/>
      <c r="H941" s="1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>
      <c r="A942" s="1"/>
      <c r="B942" s="1"/>
      <c r="C942" s="16"/>
      <c r="D942" s="16"/>
      <c r="E942" s="16"/>
      <c r="F942" s="16"/>
      <c r="G942" s="16"/>
      <c r="H942" s="1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>
      <c r="A943" s="1"/>
      <c r="B943" s="1"/>
      <c r="C943" s="16"/>
      <c r="D943" s="16"/>
      <c r="E943" s="16"/>
      <c r="F943" s="16"/>
      <c r="G943" s="16"/>
      <c r="H943" s="1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>
      <c r="A944" s="1"/>
      <c r="B944" s="1"/>
      <c r="C944" s="16"/>
      <c r="D944" s="16"/>
      <c r="E944" s="16"/>
      <c r="F944" s="16"/>
      <c r="G944" s="16"/>
      <c r="H944" s="1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>
      <c r="A945" s="1"/>
      <c r="B945" s="1"/>
      <c r="C945" s="16"/>
      <c r="D945" s="16"/>
      <c r="E945" s="16"/>
      <c r="F945" s="16"/>
      <c r="G945" s="16"/>
      <c r="H945" s="1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>
      <c r="A946" s="1"/>
      <c r="B946" s="1"/>
      <c r="C946" s="16"/>
      <c r="D946" s="16"/>
      <c r="E946" s="16"/>
      <c r="F946" s="16"/>
      <c r="G946" s="16"/>
      <c r="H946" s="1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>
      <c r="A947" s="1"/>
      <c r="B947" s="1"/>
      <c r="C947" s="16"/>
      <c r="D947" s="16"/>
      <c r="E947" s="16"/>
      <c r="F947" s="16"/>
      <c r="G947" s="16"/>
      <c r="H947" s="1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>
      <c r="A948" s="1"/>
      <c r="B948" s="1"/>
      <c r="C948" s="16"/>
      <c r="D948" s="16"/>
      <c r="E948" s="16"/>
      <c r="F948" s="16"/>
      <c r="G948" s="16"/>
      <c r="H948" s="1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>
      <c r="A949" s="1"/>
      <c r="B949" s="1"/>
      <c r="C949" s="16"/>
      <c r="D949" s="16"/>
      <c r="E949" s="16"/>
      <c r="F949" s="16"/>
      <c r="G949" s="16"/>
      <c r="H949" s="1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>
      <c r="A950" s="1"/>
      <c r="B950" s="1"/>
      <c r="C950" s="16"/>
      <c r="D950" s="16"/>
      <c r="E950" s="16"/>
      <c r="F950" s="16"/>
      <c r="G950" s="16"/>
      <c r="H950" s="1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>
      <c r="A951" s="1"/>
      <c r="B951" s="1"/>
      <c r="C951" s="16"/>
      <c r="D951" s="16"/>
      <c r="E951" s="16"/>
      <c r="F951" s="16"/>
      <c r="G951" s="16"/>
      <c r="H951" s="1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>
      <c r="A952" s="1"/>
      <c r="B952" s="1"/>
      <c r="C952" s="16"/>
      <c r="D952" s="16"/>
      <c r="E952" s="16"/>
      <c r="F952" s="16"/>
      <c r="G952" s="16"/>
      <c r="H952" s="1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>
      <c r="A953" s="1"/>
      <c r="B953" s="1"/>
      <c r="C953" s="16"/>
      <c r="D953" s="16"/>
      <c r="E953" s="16"/>
      <c r="F953" s="16"/>
      <c r="G953" s="16"/>
      <c r="H953" s="1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>
      <c r="A954" s="1"/>
      <c r="B954" s="1"/>
      <c r="C954" s="16"/>
      <c r="D954" s="16"/>
      <c r="E954" s="16"/>
      <c r="F954" s="16"/>
      <c r="G954" s="16"/>
      <c r="H954" s="1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>
      <c r="A955" s="1"/>
      <c r="B955" s="1"/>
      <c r="C955" s="16"/>
      <c r="D955" s="16"/>
      <c r="E955" s="16"/>
      <c r="F955" s="16"/>
      <c r="G955" s="16"/>
      <c r="H955" s="1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>
      <c r="A956" s="1"/>
      <c r="B956" s="1"/>
      <c r="C956" s="16"/>
      <c r="D956" s="16"/>
      <c r="E956" s="16"/>
      <c r="F956" s="16"/>
      <c r="G956" s="16"/>
      <c r="H956" s="1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>
      <c r="A957" s="1"/>
      <c r="B957" s="1"/>
      <c r="C957" s="16"/>
      <c r="D957" s="16"/>
      <c r="E957" s="16"/>
      <c r="F957" s="16"/>
      <c r="G957" s="16"/>
      <c r="H957" s="1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>
      <c r="A958" s="1"/>
      <c r="B958" s="1"/>
      <c r="C958" s="16"/>
      <c r="D958" s="16"/>
      <c r="E958" s="16"/>
      <c r="F958" s="16"/>
      <c r="G958" s="16"/>
      <c r="H958" s="1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>
      <c r="A959" s="1"/>
      <c r="B959" s="1"/>
      <c r="C959" s="16"/>
      <c r="D959" s="16"/>
      <c r="E959" s="16"/>
      <c r="F959" s="16"/>
      <c r="G959" s="16"/>
      <c r="H959" s="1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>
      <c r="A960" s="1"/>
      <c r="B960" s="1"/>
      <c r="C960" s="16"/>
      <c r="D960" s="16"/>
      <c r="E960" s="16"/>
      <c r="F960" s="16"/>
      <c r="G960" s="16"/>
      <c r="H960" s="1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>
      <c r="A961" s="1"/>
      <c r="B961" s="1"/>
      <c r="C961" s="16"/>
      <c r="D961" s="16"/>
      <c r="E961" s="16"/>
      <c r="F961" s="16"/>
      <c r="G961" s="16"/>
      <c r="H961" s="1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>
      <c r="A962" s="1"/>
      <c r="B962" s="1"/>
      <c r="C962" s="16"/>
      <c r="D962" s="16"/>
      <c r="E962" s="16"/>
      <c r="F962" s="16"/>
      <c r="G962" s="16"/>
      <c r="H962" s="1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>
      <c r="A963" s="1"/>
      <c r="B963" s="1"/>
      <c r="C963" s="16"/>
      <c r="D963" s="16"/>
      <c r="E963" s="16"/>
      <c r="F963" s="16"/>
      <c r="G963" s="16"/>
      <c r="H963" s="1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>
      <c r="A964" s="1"/>
      <c r="B964" s="1"/>
      <c r="C964" s="16"/>
      <c r="D964" s="16"/>
      <c r="E964" s="16"/>
      <c r="F964" s="16"/>
      <c r="G964" s="16"/>
      <c r="H964" s="1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>
      <c r="A965" s="1"/>
      <c r="B965" s="1"/>
      <c r="C965" s="16"/>
      <c r="D965" s="16"/>
      <c r="E965" s="16"/>
      <c r="F965" s="16"/>
      <c r="G965" s="16"/>
      <c r="H965" s="1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>
      <c r="A966" s="1"/>
      <c r="B966" s="1"/>
      <c r="C966" s="16"/>
      <c r="D966" s="16"/>
      <c r="E966" s="16"/>
      <c r="F966" s="16"/>
      <c r="G966" s="16"/>
      <c r="H966" s="1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>
      <c r="A967" s="1"/>
      <c r="B967" s="1"/>
      <c r="C967" s="16"/>
      <c r="D967" s="16"/>
      <c r="E967" s="16"/>
      <c r="F967" s="16"/>
      <c r="G967" s="16"/>
      <c r="H967" s="1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>
      <c r="A968" s="1"/>
      <c r="B968" s="1"/>
      <c r="C968" s="16"/>
      <c r="D968" s="16"/>
      <c r="E968" s="16"/>
      <c r="F968" s="16"/>
      <c r="G968" s="16"/>
      <c r="H968" s="1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>
      <c r="A969" s="1"/>
      <c r="B969" s="1"/>
      <c r="C969" s="16"/>
      <c r="D969" s="16"/>
      <c r="E969" s="16"/>
      <c r="F969" s="16"/>
      <c r="G969" s="16"/>
      <c r="H969" s="1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>
      <c r="A970" s="1"/>
      <c r="B970" s="1"/>
      <c r="C970" s="16"/>
      <c r="D970" s="16"/>
      <c r="E970" s="16"/>
      <c r="F970" s="16"/>
      <c r="G970" s="16"/>
      <c r="H970" s="1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>
      <c r="A971" s="1"/>
      <c r="B971" s="1"/>
      <c r="C971" s="16"/>
      <c r="D971" s="16"/>
      <c r="E971" s="16"/>
      <c r="F971" s="16"/>
      <c r="G971" s="16"/>
      <c r="H971" s="1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>
      <c r="A972" s="1"/>
      <c r="B972" s="1"/>
      <c r="C972" s="16"/>
      <c r="D972" s="16"/>
      <c r="E972" s="16"/>
      <c r="F972" s="16"/>
      <c r="G972" s="16"/>
      <c r="H972" s="1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>
      <c r="A973" s="1"/>
      <c r="B973" s="1"/>
      <c r="C973" s="16"/>
      <c r="D973" s="16"/>
      <c r="E973" s="16"/>
      <c r="F973" s="16"/>
      <c r="G973" s="16"/>
      <c r="H973" s="1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>
      <c r="A974" s="1"/>
      <c r="B974" s="1"/>
      <c r="C974" s="16"/>
      <c r="D974" s="16"/>
      <c r="E974" s="16"/>
      <c r="F974" s="16"/>
      <c r="G974" s="16"/>
      <c r="H974" s="1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>
      <c r="A975" s="1"/>
      <c r="B975" s="1"/>
      <c r="C975" s="16"/>
      <c r="D975" s="16"/>
      <c r="E975" s="16"/>
      <c r="F975" s="16"/>
      <c r="G975" s="16"/>
      <c r="H975" s="1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>
      <c r="A976" s="1"/>
      <c r="B976" s="1"/>
      <c r="C976" s="16"/>
      <c r="D976" s="16"/>
      <c r="E976" s="16"/>
      <c r="F976" s="16"/>
      <c r="G976" s="16"/>
      <c r="H976" s="1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>
      <c r="A977" s="1"/>
      <c r="B977" s="1"/>
      <c r="C977" s="16"/>
      <c r="D977" s="16"/>
      <c r="E977" s="16"/>
      <c r="F977" s="16"/>
      <c r="G977" s="16"/>
      <c r="H977" s="1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>
      <c r="A978" s="1"/>
      <c r="B978" s="1"/>
      <c r="C978" s="16"/>
      <c r="D978" s="16"/>
      <c r="E978" s="16"/>
      <c r="F978" s="16"/>
      <c r="G978" s="16"/>
      <c r="H978" s="1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>
      <c r="A979" s="1"/>
      <c r="B979" s="1"/>
      <c r="C979" s="16"/>
      <c r="D979" s="16"/>
      <c r="E979" s="16"/>
      <c r="F979" s="16"/>
      <c r="G979" s="16"/>
      <c r="H979" s="1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>
      <c r="A980" s="1"/>
      <c r="B980" s="1"/>
      <c r="C980" s="16"/>
      <c r="D980" s="16"/>
      <c r="E980" s="16"/>
      <c r="F980" s="16"/>
      <c r="G980" s="16"/>
      <c r="H980" s="1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>
      <c r="A981" s="1"/>
      <c r="B981" s="1"/>
      <c r="C981" s="16"/>
      <c r="D981" s="16"/>
      <c r="E981" s="16"/>
      <c r="F981" s="16"/>
      <c r="G981" s="16"/>
      <c r="H981" s="1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>
      <c r="A982" s="1"/>
      <c r="B982" s="1"/>
      <c r="C982" s="16"/>
      <c r="D982" s="16"/>
      <c r="E982" s="16"/>
      <c r="F982" s="16"/>
      <c r="G982" s="16"/>
      <c r="H982" s="1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>
      <c r="A983" s="1"/>
      <c r="B983" s="1"/>
      <c r="C983" s="16"/>
      <c r="D983" s="16"/>
      <c r="E983" s="16"/>
      <c r="F983" s="16"/>
      <c r="G983" s="16"/>
      <c r="H983" s="1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>
      <c r="A984" s="1"/>
      <c r="B984" s="1"/>
      <c r="C984" s="16"/>
      <c r="D984" s="16"/>
      <c r="E984" s="16"/>
      <c r="F984" s="16"/>
      <c r="G984" s="16"/>
      <c r="H984" s="1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>
      <c r="A985" s="1"/>
      <c r="B985" s="1"/>
      <c r="C985" s="16"/>
      <c r="D985" s="16"/>
      <c r="E985" s="16"/>
      <c r="F985" s="16"/>
      <c r="G985" s="16"/>
      <c r="H985" s="1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>
      <c r="A986" s="1"/>
      <c r="B986" s="1"/>
      <c r="C986" s="16"/>
      <c r="D986" s="16"/>
      <c r="E986" s="16"/>
      <c r="F986" s="16"/>
      <c r="G986" s="16"/>
      <c r="H986" s="1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>
      <c r="A987" s="1"/>
      <c r="B987" s="1"/>
      <c r="C987" s="16"/>
      <c r="D987" s="16"/>
      <c r="E987" s="16"/>
      <c r="F987" s="16"/>
      <c r="G987" s="16"/>
      <c r="H987" s="1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>
      <c r="A988" s="1"/>
      <c r="B988" s="1"/>
      <c r="C988" s="16"/>
      <c r="D988" s="16"/>
      <c r="E988" s="16"/>
      <c r="F988" s="16"/>
      <c r="G988" s="16"/>
      <c r="H988" s="1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>
      <c r="A989" s="1"/>
      <c r="B989" s="1"/>
      <c r="C989" s="16"/>
      <c r="D989" s="16"/>
      <c r="E989" s="16"/>
      <c r="F989" s="16"/>
      <c r="G989" s="16"/>
      <c r="H989" s="1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>
      <c r="A990" s="1"/>
      <c r="B990" s="1"/>
      <c r="C990" s="16"/>
      <c r="D990" s="16"/>
      <c r="E990" s="16"/>
      <c r="F990" s="16"/>
      <c r="G990" s="16"/>
      <c r="H990" s="1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>
      <c r="A991" s="1"/>
      <c r="B991" s="1"/>
      <c r="C991" s="16"/>
      <c r="D991" s="16"/>
      <c r="E991" s="16"/>
      <c r="F991" s="16"/>
      <c r="G991" s="16"/>
      <c r="H991" s="1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>
      <c r="A992" s="1"/>
      <c r="B992" s="1"/>
      <c r="C992" s="16"/>
      <c r="D992" s="16"/>
      <c r="E992" s="16"/>
      <c r="F992" s="16"/>
      <c r="G992" s="16"/>
      <c r="H992" s="1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>
      <c r="A993" s="1"/>
      <c r="B993" s="1"/>
      <c r="C993" s="16"/>
      <c r="D993" s="16"/>
      <c r="E993" s="16"/>
      <c r="F993" s="16"/>
      <c r="G993" s="16"/>
      <c r="H993" s="1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>
      <c r="A994" s="1"/>
      <c r="B994" s="1"/>
      <c r="C994" s="16"/>
      <c r="D994" s="16"/>
      <c r="E994" s="16"/>
      <c r="F994" s="16"/>
      <c r="G994" s="16"/>
      <c r="H994" s="1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>
      <c r="A995" s="1"/>
      <c r="B995" s="1"/>
      <c r="C995" s="16"/>
      <c r="D995" s="16"/>
      <c r="E995" s="16"/>
      <c r="F995" s="16"/>
      <c r="G995" s="16"/>
      <c r="H995" s="1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>
      <c r="A996" s="1"/>
      <c r="B996" s="1"/>
      <c r="C996" s="16"/>
      <c r="D996" s="16"/>
      <c r="E996" s="16"/>
      <c r="F996" s="16"/>
      <c r="G996" s="16"/>
      <c r="H996" s="1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>
      <c r="A997" s="1"/>
      <c r="B997" s="1"/>
      <c r="C997" s="16"/>
      <c r="D997" s="16"/>
      <c r="E997" s="16"/>
      <c r="F997" s="16"/>
      <c r="G997" s="16"/>
      <c r="H997" s="1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>
      <c r="A998" s="1"/>
      <c r="B998" s="1"/>
      <c r="C998" s="16"/>
      <c r="D998" s="16"/>
      <c r="E998" s="16"/>
      <c r="F998" s="16"/>
      <c r="G998" s="16"/>
      <c r="H998" s="1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>
      <c r="A999" s="1"/>
      <c r="B999" s="1"/>
      <c r="C999" s="16"/>
      <c r="D999" s="16"/>
      <c r="E999" s="16"/>
      <c r="F999" s="16"/>
      <c r="G999" s="16"/>
      <c r="H999" s="1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>
      <c r="A1000" s="1"/>
      <c r="B1000" s="1"/>
      <c r="C1000" s="16"/>
      <c r="D1000" s="16"/>
      <c r="E1000" s="16"/>
      <c r="F1000" s="16"/>
      <c r="G1000" s="16"/>
      <c r="H1000" s="1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>
      <c r="A1001" s="1"/>
      <c r="B1001" s="1"/>
      <c r="C1001" s="16"/>
      <c r="D1001" s="16"/>
      <c r="E1001" s="16"/>
      <c r="F1001" s="16"/>
      <c r="G1001" s="16"/>
      <c r="H1001" s="16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spans="1:32">
      <c r="A1002" s="1"/>
      <c r="B1002" s="1"/>
      <c r="C1002" s="16"/>
      <c r="D1002" s="16"/>
      <c r="E1002" s="16"/>
      <c r="F1002" s="16"/>
      <c r="G1002" s="16"/>
      <c r="H1002" s="16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spans="1:32">
      <c r="A1003" s="1"/>
      <c r="B1003" s="1"/>
      <c r="C1003" s="16"/>
      <c r="D1003" s="16"/>
      <c r="E1003" s="16"/>
      <c r="F1003" s="16"/>
      <c r="G1003" s="16"/>
      <c r="H1003" s="16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spans="1:32">
      <c r="A1004" s="1"/>
      <c r="B1004" s="1"/>
      <c r="C1004" s="16"/>
      <c r="D1004" s="16"/>
      <c r="E1004" s="16"/>
      <c r="F1004" s="16"/>
      <c r="G1004" s="16"/>
      <c r="H1004" s="16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spans="1:32">
      <c r="A1005" s="1"/>
      <c r="B1005" s="1"/>
      <c r="C1005" s="16"/>
      <c r="D1005" s="16"/>
      <c r="E1005" s="16"/>
      <c r="F1005" s="16"/>
      <c r="G1005" s="16"/>
      <c r="H1005" s="16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spans="1:32">
      <c r="A1006" s="1"/>
      <c r="B1006" s="1"/>
      <c r="C1006" s="16"/>
      <c r="D1006" s="16"/>
      <c r="E1006" s="16"/>
      <c r="F1006" s="16"/>
      <c r="G1006" s="16"/>
      <c r="H1006" s="16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spans="1:32">
      <c r="A1007" s="1"/>
      <c r="B1007" s="1"/>
      <c r="C1007" s="16"/>
      <c r="D1007" s="16"/>
      <c r="E1007" s="16"/>
      <c r="F1007" s="16"/>
      <c r="G1007" s="16"/>
      <c r="H1007" s="16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</sheetData>
  <phoneticPr fontId="32" type="noConversion"/>
  <hyperlinks>
    <hyperlink ref="E2" r:id="rId1" xr:uid="{00000000-0004-0000-0F00-000000000000}"/>
    <hyperlink ref="I2" r:id="rId2" xr:uid="{00000000-0004-0000-0F00-000001000000}"/>
    <hyperlink ref="E3" r:id="rId3" xr:uid="{00000000-0004-0000-0F00-000002000000}"/>
    <hyperlink ref="E4" r:id="rId4" xr:uid="{00000000-0004-0000-0F00-000003000000}"/>
    <hyperlink ref="I4" r:id="rId5" xr:uid="{00000000-0004-0000-0F00-000004000000}"/>
    <hyperlink ref="E5" r:id="rId6" xr:uid="{00000000-0004-0000-0F00-000005000000}"/>
    <hyperlink ref="I5" r:id="rId7" xr:uid="{00000000-0004-0000-0F00-000006000000}"/>
    <hyperlink ref="E6" r:id="rId8" xr:uid="{00000000-0004-0000-0F00-000007000000}"/>
    <hyperlink ref="I6" r:id="rId9" xr:uid="{00000000-0004-0000-0F00-000008000000}"/>
    <hyperlink ref="E7" r:id="rId10" xr:uid="{00000000-0004-0000-0F00-000009000000}"/>
    <hyperlink ref="I7" r:id="rId11" xr:uid="{00000000-0004-0000-0F00-00000A000000}"/>
    <hyperlink ref="E8" r:id="rId12" xr:uid="{00000000-0004-0000-0F00-00000B000000}"/>
    <hyperlink ref="I8" r:id="rId13" xr:uid="{00000000-0004-0000-0F00-00000C000000}"/>
    <hyperlink ref="E9" r:id="rId14" xr:uid="{00000000-0004-0000-0F00-00000D000000}"/>
    <hyperlink ref="I9" r:id="rId15" xr:uid="{00000000-0004-0000-0F00-00000E000000}"/>
    <hyperlink ref="E10" r:id="rId16" xr:uid="{00000000-0004-0000-0F00-00000F000000}"/>
    <hyperlink ref="I10" r:id="rId17" xr:uid="{00000000-0004-0000-0F00-000010000000}"/>
    <hyperlink ref="E11" r:id="rId18" xr:uid="{00000000-0004-0000-0F00-000011000000}"/>
    <hyperlink ref="I11" r:id="rId19" xr:uid="{00000000-0004-0000-0F00-000012000000}"/>
    <hyperlink ref="E12" r:id="rId20" xr:uid="{00000000-0004-0000-0F00-000013000000}"/>
    <hyperlink ref="I12" r:id="rId21" xr:uid="{00000000-0004-0000-0F00-000014000000}"/>
    <hyperlink ref="E13" r:id="rId22" xr:uid="{00000000-0004-0000-0F00-000015000000}"/>
    <hyperlink ref="I13" r:id="rId23" xr:uid="{00000000-0004-0000-0F00-000016000000}"/>
    <hyperlink ref="E14" r:id="rId24" xr:uid="{00000000-0004-0000-0F00-000017000000}"/>
    <hyperlink ref="I14" r:id="rId25" xr:uid="{00000000-0004-0000-0F00-000018000000}"/>
    <hyperlink ref="E15" r:id="rId26" xr:uid="{00000000-0004-0000-0F00-000019000000}"/>
    <hyperlink ref="I15" r:id="rId27" xr:uid="{00000000-0004-0000-0F00-00001A000000}"/>
    <hyperlink ref="E16" r:id="rId28" xr:uid="{00000000-0004-0000-0F00-00001B000000}"/>
    <hyperlink ref="I16" r:id="rId29" xr:uid="{00000000-0004-0000-0F00-00001C000000}"/>
    <hyperlink ref="I17" r:id="rId30" xr:uid="{00000000-0004-0000-0F00-00001D000000}"/>
    <hyperlink ref="E18" r:id="rId31" xr:uid="{00000000-0004-0000-0F00-00001E000000}"/>
    <hyperlink ref="I18" r:id="rId32" xr:uid="{00000000-0004-0000-0F00-00001F000000}"/>
    <hyperlink ref="E19" r:id="rId33" xr:uid="{00000000-0004-0000-0F00-000020000000}"/>
    <hyperlink ref="I19" r:id="rId34" xr:uid="{00000000-0004-0000-0F00-000021000000}"/>
    <hyperlink ref="I20" r:id="rId35" xr:uid="{00000000-0004-0000-0F00-000022000000}"/>
    <hyperlink ref="E21" r:id="rId36" xr:uid="{00000000-0004-0000-0F00-000023000000}"/>
    <hyperlink ref="I21" r:id="rId37" xr:uid="{00000000-0004-0000-0F00-000024000000}"/>
    <hyperlink ref="E22" r:id="rId38" xr:uid="{00000000-0004-0000-0F00-000025000000}"/>
    <hyperlink ref="I22" r:id="rId39" xr:uid="{00000000-0004-0000-0F00-000026000000}"/>
    <hyperlink ref="E23" r:id="rId40" xr:uid="{00000000-0004-0000-0F00-000027000000}"/>
    <hyperlink ref="I23" r:id="rId41" xr:uid="{00000000-0004-0000-0F00-000028000000}"/>
    <hyperlink ref="D24" r:id="rId42" xr:uid="{00000000-0004-0000-0F00-000029000000}"/>
    <hyperlink ref="E24" r:id="rId43" xr:uid="{00000000-0004-0000-0F00-00002A000000}"/>
    <hyperlink ref="I24" r:id="rId44" xr:uid="{00000000-0004-0000-0F00-00002B000000}"/>
    <hyperlink ref="E25" r:id="rId45" xr:uid="{00000000-0004-0000-0F00-00002C000000}"/>
    <hyperlink ref="I25" r:id="rId46" xr:uid="{00000000-0004-0000-0F00-00002D000000}"/>
    <hyperlink ref="I26" r:id="rId47" xr:uid="{00000000-0004-0000-0F00-00002E000000}"/>
    <hyperlink ref="E27" r:id="rId48" xr:uid="{00000000-0004-0000-0F00-00002F000000}"/>
    <hyperlink ref="I27" r:id="rId49" xr:uid="{00000000-0004-0000-0F00-000030000000}"/>
    <hyperlink ref="E28" r:id="rId50" xr:uid="{00000000-0004-0000-0F00-000031000000}"/>
    <hyperlink ref="I28" r:id="rId51" xr:uid="{00000000-0004-0000-0F00-000032000000}"/>
    <hyperlink ref="I29" r:id="rId52" xr:uid="{00000000-0004-0000-0F00-000033000000}"/>
    <hyperlink ref="I30" r:id="rId53" xr:uid="{00000000-0004-0000-0F00-000034000000}"/>
    <hyperlink ref="I31" r:id="rId54" xr:uid="{00000000-0004-0000-0F00-000035000000}"/>
    <hyperlink ref="I32" r:id="rId55" xr:uid="{00000000-0004-0000-0F00-000036000000}"/>
    <hyperlink ref="I33" r:id="rId56" xr:uid="{00000000-0004-0000-0F00-000037000000}"/>
    <hyperlink ref="I34" r:id="rId57" xr:uid="{00000000-0004-0000-0F00-000038000000}"/>
    <hyperlink ref="I35" r:id="rId58" xr:uid="{00000000-0004-0000-0F00-000039000000}"/>
    <hyperlink ref="I36" r:id="rId59" xr:uid="{00000000-0004-0000-0F00-00003A000000}"/>
    <hyperlink ref="I37" r:id="rId60" xr:uid="{00000000-0004-0000-0F00-00003B000000}"/>
    <hyperlink ref="I38" r:id="rId61" xr:uid="{00000000-0004-0000-0F00-00003C000000}"/>
    <hyperlink ref="I39" r:id="rId62" xr:uid="{00000000-0004-0000-0F00-00003D000000}"/>
    <hyperlink ref="I40" r:id="rId63" xr:uid="{00000000-0004-0000-0F00-00003E000000}"/>
    <hyperlink ref="I41" r:id="rId64" xr:uid="{00000000-0004-0000-0F00-00003F000000}"/>
    <hyperlink ref="I42" r:id="rId65" xr:uid="{00000000-0004-0000-0F00-000040000000}"/>
    <hyperlink ref="I43" r:id="rId66" xr:uid="{00000000-0004-0000-0F00-000041000000}"/>
    <hyperlink ref="I44" r:id="rId67" xr:uid="{00000000-0004-0000-0F00-000042000000}"/>
    <hyperlink ref="I45" r:id="rId68" xr:uid="{00000000-0004-0000-0F00-000043000000}"/>
    <hyperlink ref="I46" r:id="rId69" xr:uid="{00000000-0004-0000-0F00-000044000000}"/>
    <hyperlink ref="I47" r:id="rId70" xr:uid="{00000000-0004-0000-0F00-000045000000}"/>
    <hyperlink ref="I48" r:id="rId71" xr:uid="{00000000-0004-0000-0F00-000046000000}"/>
    <hyperlink ref="I49" r:id="rId72" xr:uid="{00000000-0004-0000-0F00-000047000000}"/>
    <hyperlink ref="I50" r:id="rId73" xr:uid="{00000000-0004-0000-0F00-000048000000}"/>
    <hyperlink ref="I51" r:id="rId74" xr:uid="{00000000-0004-0000-0F00-000049000000}"/>
    <hyperlink ref="I52" r:id="rId75" xr:uid="{00000000-0004-0000-0F00-00004A000000}"/>
    <hyperlink ref="I53" r:id="rId76" xr:uid="{00000000-0004-0000-0F00-00004B000000}"/>
    <hyperlink ref="I54" r:id="rId77" xr:uid="{00000000-0004-0000-0F00-00004C000000}"/>
    <hyperlink ref="I55" r:id="rId78" xr:uid="{00000000-0004-0000-0F00-00004D000000}"/>
    <hyperlink ref="I56" r:id="rId79" xr:uid="{00000000-0004-0000-0F00-00004E000000}"/>
    <hyperlink ref="I57" r:id="rId80" xr:uid="{00000000-0004-0000-0F00-00004F000000}"/>
    <hyperlink ref="I58" r:id="rId81" xr:uid="{00000000-0004-0000-0F00-000050000000}"/>
    <hyperlink ref="I59" r:id="rId82" xr:uid="{00000000-0004-0000-0F00-000051000000}"/>
    <hyperlink ref="I60" r:id="rId83" xr:uid="{00000000-0004-0000-0F00-000052000000}"/>
    <hyperlink ref="I61" r:id="rId84" xr:uid="{00000000-0004-0000-0F00-000053000000}"/>
    <hyperlink ref="I62" r:id="rId85" xr:uid="{00000000-0004-0000-0F00-000054000000}"/>
    <hyperlink ref="I63" r:id="rId86" xr:uid="{00000000-0004-0000-0F00-000055000000}"/>
    <hyperlink ref="I64" r:id="rId87" xr:uid="{00000000-0004-0000-0F00-000056000000}"/>
    <hyperlink ref="I65" r:id="rId88" xr:uid="{00000000-0004-0000-0F00-000057000000}"/>
    <hyperlink ref="I66" r:id="rId89" xr:uid="{00000000-0004-0000-0F00-000058000000}"/>
    <hyperlink ref="I67" r:id="rId90" xr:uid="{00000000-0004-0000-0F00-000059000000}"/>
    <hyperlink ref="I68" r:id="rId91" xr:uid="{00000000-0004-0000-0F00-00005A000000}"/>
    <hyperlink ref="I69" r:id="rId92" xr:uid="{00000000-0004-0000-0F00-00005B000000}"/>
    <hyperlink ref="I70" r:id="rId93" xr:uid="{00000000-0004-0000-0F00-00005C000000}"/>
    <hyperlink ref="I71" r:id="rId94" xr:uid="{00000000-0004-0000-0F00-00005D000000}"/>
    <hyperlink ref="I72" r:id="rId95" xr:uid="{00000000-0004-0000-0F00-00005E000000}"/>
    <hyperlink ref="I73" r:id="rId96" xr:uid="{00000000-0004-0000-0F00-00005F000000}"/>
    <hyperlink ref="I74" r:id="rId97" xr:uid="{00000000-0004-0000-0F00-000060000000}"/>
    <hyperlink ref="I75" r:id="rId98" xr:uid="{00000000-0004-0000-0F00-000061000000}"/>
    <hyperlink ref="I76" r:id="rId99" xr:uid="{00000000-0004-0000-0F00-000062000000}"/>
    <hyperlink ref="I77" r:id="rId100" xr:uid="{00000000-0004-0000-0F00-000063000000}"/>
    <hyperlink ref="I78" r:id="rId101" xr:uid="{00000000-0004-0000-0F00-000064000000}"/>
    <hyperlink ref="I79" r:id="rId102" xr:uid="{00000000-0004-0000-0F00-000065000000}"/>
    <hyperlink ref="I80" r:id="rId103" xr:uid="{00000000-0004-0000-0F00-000066000000}"/>
    <hyperlink ref="I81" r:id="rId104" xr:uid="{00000000-0004-0000-0F00-000067000000}"/>
    <hyperlink ref="I82" r:id="rId105" xr:uid="{00000000-0004-0000-0F00-000068000000}"/>
    <hyperlink ref="I83" r:id="rId106" xr:uid="{00000000-0004-0000-0F00-000069000000}"/>
    <hyperlink ref="I84" r:id="rId107" xr:uid="{00000000-0004-0000-0F00-00006A000000}"/>
    <hyperlink ref="I85" r:id="rId108" xr:uid="{00000000-0004-0000-0F00-00006B000000}"/>
    <hyperlink ref="I86" r:id="rId109" xr:uid="{00000000-0004-0000-0F00-00006C000000}"/>
    <hyperlink ref="I87" r:id="rId110" xr:uid="{00000000-0004-0000-0F00-00006D000000}"/>
    <hyperlink ref="I88" r:id="rId111" xr:uid="{00000000-0004-0000-0F00-00006E000000}"/>
    <hyperlink ref="I89" r:id="rId112" xr:uid="{00000000-0004-0000-0F00-00006F000000}"/>
    <hyperlink ref="I90" r:id="rId113" xr:uid="{00000000-0004-0000-0F00-000070000000}"/>
    <hyperlink ref="I91" r:id="rId114" xr:uid="{00000000-0004-0000-0F00-000071000000}"/>
    <hyperlink ref="I92" r:id="rId115" xr:uid="{00000000-0004-0000-0F00-000072000000}"/>
    <hyperlink ref="I93" r:id="rId116" xr:uid="{00000000-0004-0000-0F00-000073000000}"/>
    <hyperlink ref="I94" r:id="rId117" xr:uid="{00000000-0004-0000-0F00-000074000000}"/>
    <hyperlink ref="I95" r:id="rId118" xr:uid="{00000000-0004-0000-0F00-000075000000}"/>
    <hyperlink ref="I96" r:id="rId119" xr:uid="{00000000-0004-0000-0F00-000076000000}"/>
    <hyperlink ref="I97" r:id="rId120" xr:uid="{00000000-0004-0000-0F00-000077000000}"/>
    <hyperlink ref="I98" r:id="rId121" xr:uid="{00000000-0004-0000-0F00-000078000000}"/>
    <hyperlink ref="I99" r:id="rId122" xr:uid="{00000000-0004-0000-0F00-000079000000}"/>
    <hyperlink ref="I100" r:id="rId123" xr:uid="{00000000-0004-0000-0F00-00007A000000}"/>
    <hyperlink ref="I101" r:id="rId124" xr:uid="{00000000-0004-0000-0F00-00007B000000}"/>
    <hyperlink ref="I102" r:id="rId125" xr:uid="{00000000-0004-0000-0F00-00007C000000}"/>
    <hyperlink ref="I103" r:id="rId126" xr:uid="{00000000-0004-0000-0F00-00007D000000}"/>
    <hyperlink ref="I104" r:id="rId127" xr:uid="{00000000-0004-0000-0F00-00007E000000}"/>
    <hyperlink ref="I105" r:id="rId128" xr:uid="{00000000-0004-0000-0F00-00007F000000}"/>
    <hyperlink ref="I106" r:id="rId129" xr:uid="{00000000-0004-0000-0F00-000080000000}"/>
    <hyperlink ref="I107" r:id="rId130" xr:uid="{00000000-0004-0000-0F00-000081000000}"/>
    <hyperlink ref="I108" r:id="rId131" xr:uid="{00000000-0004-0000-0F00-000082000000}"/>
    <hyperlink ref="I109" r:id="rId132" xr:uid="{00000000-0004-0000-0F00-000083000000}"/>
    <hyperlink ref="I110" r:id="rId133" xr:uid="{00000000-0004-0000-0F00-000084000000}"/>
    <hyperlink ref="I111" r:id="rId134" xr:uid="{00000000-0004-0000-0F00-000085000000}"/>
    <hyperlink ref="I112" r:id="rId135" xr:uid="{00000000-0004-0000-0F00-000086000000}"/>
    <hyperlink ref="I113" r:id="rId136" xr:uid="{00000000-0004-0000-0F00-000087000000}"/>
    <hyperlink ref="I114" r:id="rId137" xr:uid="{00000000-0004-0000-0F00-000088000000}"/>
    <hyperlink ref="I115" r:id="rId138" xr:uid="{00000000-0004-0000-0F00-000089000000}"/>
    <hyperlink ref="I116" r:id="rId139" xr:uid="{00000000-0004-0000-0F00-00008A000000}"/>
    <hyperlink ref="I117" r:id="rId140" xr:uid="{00000000-0004-0000-0F00-00008B000000}"/>
    <hyperlink ref="I118" r:id="rId141" xr:uid="{00000000-0004-0000-0F00-00008C000000}"/>
    <hyperlink ref="I119" r:id="rId142" xr:uid="{00000000-0004-0000-0F00-00008D000000}"/>
    <hyperlink ref="I120" r:id="rId143" xr:uid="{00000000-0004-0000-0F00-00008E000000}"/>
    <hyperlink ref="I121" r:id="rId144" xr:uid="{00000000-0004-0000-0F00-00008F000000}"/>
    <hyperlink ref="I122" r:id="rId145" xr:uid="{00000000-0004-0000-0F00-000090000000}"/>
    <hyperlink ref="I123" r:id="rId146" xr:uid="{00000000-0004-0000-0F00-000091000000}"/>
    <hyperlink ref="I124" r:id="rId147" xr:uid="{00000000-0004-0000-0F00-000092000000}"/>
    <hyperlink ref="I125" r:id="rId148" xr:uid="{00000000-0004-0000-0F00-000093000000}"/>
    <hyperlink ref="I126" r:id="rId149" xr:uid="{00000000-0004-0000-0F00-000094000000}"/>
    <hyperlink ref="I127" r:id="rId150" xr:uid="{00000000-0004-0000-0F00-000095000000}"/>
    <hyperlink ref="I128" r:id="rId151" xr:uid="{00000000-0004-0000-0F00-000096000000}"/>
    <hyperlink ref="I129" r:id="rId152" xr:uid="{00000000-0004-0000-0F00-000097000000}"/>
    <hyperlink ref="I130" r:id="rId153" xr:uid="{00000000-0004-0000-0F00-000098000000}"/>
    <hyperlink ref="I131" r:id="rId154" xr:uid="{00000000-0004-0000-0F00-000099000000}"/>
    <hyperlink ref="I132" r:id="rId155" xr:uid="{00000000-0004-0000-0F00-00009A000000}"/>
    <hyperlink ref="I133" r:id="rId156" xr:uid="{00000000-0004-0000-0F00-00009B000000}"/>
    <hyperlink ref="I134" r:id="rId157" xr:uid="{00000000-0004-0000-0F00-00009C000000}"/>
    <hyperlink ref="I135" r:id="rId158" xr:uid="{00000000-0004-0000-0F00-00009D000000}"/>
    <hyperlink ref="I136" r:id="rId159" xr:uid="{00000000-0004-0000-0F00-00009E000000}"/>
    <hyperlink ref="I137" r:id="rId160" xr:uid="{00000000-0004-0000-0F00-00009F000000}"/>
    <hyperlink ref="I139" r:id="rId161" xr:uid="{00000000-0004-0000-0F00-0000A0000000}"/>
    <hyperlink ref="I140" r:id="rId162" xr:uid="{00000000-0004-0000-0F00-0000A1000000}"/>
    <hyperlink ref="I141" r:id="rId163" xr:uid="{00000000-0004-0000-0F00-0000A2000000}"/>
    <hyperlink ref="I142" r:id="rId164" xr:uid="{00000000-0004-0000-0F00-0000A3000000}"/>
    <hyperlink ref="I143" r:id="rId165" xr:uid="{00000000-0004-0000-0F00-0000A4000000}"/>
    <hyperlink ref="I144" r:id="rId166" xr:uid="{00000000-0004-0000-0F00-0000A5000000}"/>
    <hyperlink ref="I145" r:id="rId167" xr:uid="{00000000-0004-0000-0F00-0000A6000000}"/>
    <hyperlink ref="I146" r:id="rId168" xr:uid="{00000000-0004-0000-0F00-0000A7000000}"/>
    <hyperlink ref="I147" r:id="rId169" xr:uid="{00000000-0004-0000-0F00-0000A8000000}"/>
    <hyperlink ref="I148" r:id="rId170" xr:uid="{00000000-0004-0000-0F00-0000A9000000}"/>
    <hyperlink ref="I149" r:id="rId171" xr:uid="{00000000-0004-0000-0F00-0000AA000000}"/>
    <hyperlink ref="I150" r:id="rId172" xr:uid="{00000000-0004-0000-0F00-0000AB000000}"/>
    <hyperlink ref="I151" r:id="rId173" xr:uid="{00000000-0004-0000-0F00-0000AC000000}"/>
    <hyperlink ref="I152" r:id="rId174" xr:uid="{00000000-0004-0000-0F00-0000AD000000}"/>
    <hyperlink ref="I153" r:id="rId175" xr:uid="{00000000-0004-0000-0F00-0000AE000000}"/>
    <hyperlink ref="I154" r:id="rId176" xr:uid="{00000000-0004-0000-0F00-0000AF000000}"/>
    <hyperlink ref="I155" r:id="rId177" xr:uid="{00000000-0004-0000-0F00-0000B0000000}"/>
    <hyperlink ref="I156" r:id="rId178" xr:uid="{00000000-0004-0000-0F00-0000B1000000}"/>
    <hyperlink ref="I157" r:id="rId179" xr:uid="{00000000-0004-0000-0F00-0000B2000000}"/>
    <hyperlink ref="I158" r:id="rId180" xr:uid="{00000000-0004-0000-0F00-0000B3000000}"/>
    <hyperlink ref="I159" r:id="rId181" xr:uid="{00000000-0004-0000-0F00-0000B4000000}"/>
    <hyperlink ref="I160" r:id="rId182" xr:uid="{00000000-0004-0000-0F00-0000B5000000}"/>
    <hyperlink ref="I161" r:id="rId183" xr:uid="{00000000-0004-0000-0F00-0000B6000000}"/>
    <hyperlink ref="I162" r:id="rId184" xr:uid="{00000000-0004-0000-0F00-0000B7000000}"/>
    <hyperlink ref="I163" r:id="rId185" xr:uid="{00000000-0004-0000-0F00-0000B8000000}"/>
    <hyperlink ref="I164" r:id="rId186" xr:uid="{00000000-0004-0000-0F00-0000B9000000}"/>
    <hyperlink ref="I165" r:id="rId187" xr:uid="{00000000-0004-0000-0F00-0000BA000000}"/>
    <hyperlink ref="I166" r:id="rId188" xr:uid="{00000000-0004-0000-0F00-0000BB000000}"/>
    <hyperlink ref="I167" r:id="rId189" xr:uid="{00000000-0004-0000-0F00-0000BC000000}"/>
    <hyperlink ref="I168" r:id="rId190" xr:uid="{00000000-0004-0000-0F00-0000BD000000}"/>
    <hyperlink ref="I169" r:id="rId191" xr:uid="{00000000-0004-0000-0F00-0000BE000000}"/>
    <hyperlink ref="I171" r:id="rId192" xr:uid="{00000000-0004-0000-0F00-0000BF000000}"/>
    <hyperlink ref="I172" r:id="rId193" xr:uid="{00000000-0004-0000-0F00-0000C0000000}"/>
    <hyperlink ref="I173" r:id="rId194" xr:uid="{00000000-0004-0000-0F00-0000C1000000}"/>
    <hyperlink ref="I174" r:id="rId195" xr:uid="{00000000-0004-0000-0F00-0000C2000000}"/>
    <hyperlink ref="I175" r:id="rId196" xr:uid="{00000000-0004-0000-0F00-0000C3000000}"/>
    <hyperlink ref="I176" r:id="rId197" xr:uid="{00000000-0004-0000-0F00-0000C4000000}"/>
    <hyperlink ref="I177" r:id="rId198" xr:uid="{00000000-0004-0000-0F00-0000C5000000}"/>
    <hyperlink ref="I178" r:id="rId199" xr:uid="{00000000-0004-0000-0F00-0000C6000000}"/>
    <hyperlink ref="I179" r:id="rId200" xr:uid="{00000000-0004-0000-0F00-0000C7000000}"/>
    <hyperlink ref="I180" r:id="rId201" xr:uid="{00000000-0004-0000-0F00-0000C8000000}"/>
    <hyperlink ref="I181" r:id="rId202" xr:uid="{00000000-0004-0000-0F00-0000C9000000}"/>
    <hyperlink ref="I182" r:id="rId203" xr:uid="{00000000-0004-0000-0F00-0000CA000000}"/>
    <hyperlink ref="I183" r:id="rId204" xr:uid="{00000000-0004-0000-0F00-0000CB000000}"/>
    <hyperlink ref="I184" r:id="rId205" xr:uid="{00000000-0004-0000-0F00-0000CC000000}"/>
    <hyperlink ref="I185" r:id="rId206" xr:uid="{00000000-0004-0000-0F00-0000CD000000}"/>
    <hyperlink ref="I186" r:id="rId207" xr:uid="{00000000-0004-0000-0F00-0000CE000000}"/>
    <hyperlink ref="I187" r:id="rId208" xr:uid="{00000000-0004-0000-0F00-0000CF000000}"/>
    <hyperlink ref="I188" r:id="rId209" xr:uid="{00000000-0004-0000-0F00-0000D0000000}"/>
    <hyperlink ref="I189" r:id="rId210" xr:uid="{00000000-0004-0000-0F00-0000D1000000}"/>
    <hyperlink ref="I190" r:id="rId211" xr:uid="{00000000-0004-0000-0F00-0000D2000000}"/>
    <hyperlink ref="I191" r:id="rId212" xr:uid="{00000000-0004-0000-0F00-0000D3000000}"/>
    <hyperlink ref="I192" r:id="rId213" xr:uid="{00000000-0004-0000-0F00-0000D4000000}"/>
    <hyperlink ref="I193" r:id="rId214" xr:uid="{00000000-0004-0000-0F00-0000D5000000}"/>
    <hyperlink ref="I194" r:id="rId215" xr:uid="{00000000-0004-0000-0F00-0000D6000000}"/>
    <hyperlink ref="I195" r:id="rId216" xr:uid="{00000000-0004-0000-0F00-0000D7000000}"/>
    <hyperlink ref="I196" r:id="rId217" xr:uid="{00000000-0004-0000-0F00-0000D8000000}"/>
    <hyperlink ref="I197" r:id="rId218" xr:uid="{00000000-0004-0000-0F00-0000D9000000}"/>
    <hyperlink ref="I198" r:id="rId219" xr:uid="{00000000-0004-0000-0F00-0000DA000000}"/>
    <hyperlink ref="I199" r:id="rId220" xr:uid="{00000000-0004-0000-0F00-0000DB000000}"/>
    <hyperlink ref="I200" r:id="rId221" xr:uid="{00000000-0004-0000-0F00-0000DC000000}"/>
    <hyperlink ref="I201" r:id="rId222" xr:uid="{00000000-0004-0000-0F00-0000DD000000}"/>
    <hyperlink ref="I202" r:id="rId223" xr:uid="{00000000-0004-0000-0F00-0000DE000000}"/>
    <hyperlink ref="I203" r:id="rId224" xr:uid="{00000000-0004-0000-0F00-0000DF000000}"/>
    <hyperlink ref="I204" r:id="rId225" xr:uid="{00000000-0004-0000-0F00-0000E0000000}"/>
    <hyperlink ref="I205" r:id="rId226" xr:uid="{00000000-0004-0000-0F00-0000E1000000}"/>
    <hyperlink ref="I206" r:id="rId227" xr:uid="{00000000-0004-0000-0F00-0000E2000000}"/>
    <hyperlink ref="I207" r:id="rId228" xr:uid="{00000000-0004-0000-0F00-0000E3000000}"/>
    <hyperlink ref="I208" r:id="rId229" xr:uid="{00000000-0004-0000-0F00-0000E4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E1004"/>
  <sheetViews>
    <sheetView workbookViewId="0"/>
  </sheetViews>
  <sheetFormatPr defaultColWidth="12.5703125" defaultRowHeight="15.75" customHeight="1"/>
  <cols>
    <col min="1" max="1" width="4" customWidth="1"/>
    <col min="2" max="2" width="24.42578125" customWidth="1"/>
    <col min="3" max="4" width="40.140625" customWidth="1"/>
    <col min="5" max="5" width="16.140625" customWidth="1"/>
    <col min="7" max="7" width="4.85546875" customWidth="1"/>
    <col min="11" max="11" width="47" customWidth="1"/>
  </cols>
  <sheetData>
    <row r="1" spans="1:31">
      <c r="A1" s="26" t="s">
        <v>993</v>
      </c>
      <c r="B1" s="26" t="s">
        <v>1</v>
      </c>
      <c r="C1" s="26"/>
      <c r="D1" s="26" t="s">
        <v>450</v>
      </c>
      <c r="E1" s="26" t="s">
        <v>451</v>
      </c>
      <c r="F1" s="27" t="s">
        <v>994</v>
      </c>
      <c r="G1" s="27" t="s">
        <v>452</v>
      </c>
      <c r="H1" s="27" t="s">
        <v>995</v>
      </c>
      <c r="I1" s="27" t="s">
        <v>996</v>
      </c>
      <c r="J1" s="27" t="s">
        <v>997</v>
      </c>
      <c r="K1" s="26" t="s">
        <v>453</v>
      </c>
      <c r="L1" s="26" t="s">
        <v>998</v>
      </c>
      <c r="M1" s="26" t="s">
        <v>455</v>
      </c>
      <c r="N1" s="26" t="s">
        <v>456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 spans="1:31">
      <c r="A2" s="26">
        <v>1</v>
      </c>
      <c r="B2" s="26" t="s">
        <v>6</v>
      </c>
      <c r="C2" s="26" t="str">
        <f ca="1">IFERROR(__xludf.DUMMYFUNCTION("REGEXREPLACE(B2, ""[ ,，]"", ""-"")"),"蔡阿嘎")</f>
        <v>蔡阿嘎</v>
      </c>
      <c r="D2" s="26" t="s">
        <v>6</v>
      </c>
      <c r="E2" s="26" t="s">
        <v>460</v>
      </c>
      <c r="F2" s="27">
        <v>45717781</v>
      </c>
      <c r="G2" s="27">
        <v>1</v>
      </c>
      <c r="H2" s="27"/>
      <c r="I2" s="27"/>
      <c r="J2" s="27"/>
      <c r="K2" s="30" t="s">
        <v>461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</row>
    <row r="3" spans="1:31">
      <c r="A3" s="26">
        <v>2</v>
      </c>
      <c r="B3" s="26" t="s">
        <v>1003</v>
      </c>
      <c r="C3" s="26" t="str">
        <f ca="1">IFERROR(__xludf.DUMMYFUNCTION("REGEXREPLACE(B3, ""[ ,，]"", ""-"")"),"PanSci-泛科學")</f>
        <v>PanSci-泛科學</v>
      </c>
      <c r="D3" s="26" t="s">
        <v>1003</v>
      </c>
      <c r="E3" s="26" t="s">
        <v>1004</v>
      </c>
      <c r="F3" s="27">
        <v>1455058965</v>
      </c>
      <c r="G3" s="27">
        <v>1</v>
      </c>
      <c r="H3" s="32"/>
      <c r="I3" s="32"/>
      <c r="J3" s="32"/>
      <c r="K3" s="30" t="s">
        <v>1005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 spans="1:31">
      <c r="A4" s="26">
        <v>3</v>
      </c>
      <c r="B4" s="26" t="s">
        <v>1007</v>
      </c>
      <c r="C4" s="26" t="str">
        <f ca="1">IFERROR(__xludf.DUMMYFUNCTION("REGEXREPLACE(B4, ""[ ,，]"", ""-"")"),"黃阿瑪的後宮生活")</f>
        <v>黃阿瑪的後宮生活</v>
      </c>
      <c r="D4" s="26" t="s">
        <v>1007</v>
      </c>
      <c r="E4" s="26" t="s">
        <v>1008</v>
      </c>
      <c r="F4" s="27">
        <v>1399123752</v>
      </c>
      <c r="G4" s="27">
        <v>1</v>
      </c>
      <c r="H4" s="27">
        <v>4527</v>
      </c>
      <c r="I4" s="27" t="s">
        <v>3819</v>
      </c>
      <c r="J4" s="27">
        <v>159</v>
      </c>
      <c r="K4" s="30" t="s">
        <v>1009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 spans="1:31">
      <c r="A5" s="26">
        <v>4</v>
      </c>
      <c r="B5" s="26" t="s">
        <v>1011</v>
      </c>
      <c r="C5" s="26" t="str">
        <f ca="1">IFERROR(__xludf.DUMMYFUNCTION("REGEXREPLACE(B5, ""[ ,，]"", ""-"")"),"小象愛出門")</f>
        <v>小象愛出門</v>
      </c>
      <c r="D5" s="26" t="s">
        <v>1011</v>
      </c>
      <c r="E5" s="31" t="s">
        <v>1012</v>
      </c>
      <c r="F5" s="27">
        <v>484667815</v>
      </c>
      <c r="G5" s="27" t="s">
        <v>464</v>
      </c>
      <c r="H5" s="32"/>
      <c r="I5" s="32"/>
      <c r="J5" s="32"/>
      <c r="K5" s="30" t="s">
        <v>1013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 spans="1:31">
      <c r="A6" s="26">
        <v>5</v>
      </c>
      <c r="B6" s="26" t="s">
        <v>275</v>
      </c>
      <c r="C6" s="26" t="str">
        <f ca="1">IFERROR(__xludf.DUMMYFUNCTION("REGEXREPLACE(B6, ""[ ,，]"", ""-"")"),"那對夫妻")</f>
        <v>那對夫妻</v>
      </c>
      <c r="D6" s="26" t="s">
        <v>794</v>
      </c>
      <c r="E6" s="26" t="s">
        <v>795</v>
      </c>
      <c r="F6" s="27">
        <v>1701651749</v>
      </c>
      <c r="G6" s="27">
        <v>1</v>
      </c>
      <c r="H6" s="27"/>
      <c r="I6" s="27"/>
      <c r="J6" s="27"/>
      <c r="K6" s="30" t="s">
        <v>796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</row>
    <row r="7" spans="1:31">
      <c r="A7" s="26">
        <v>6</v>
      </c>
      <c r="B7" s="26" t="s">
        <v>140</v>
      </c>
      <c r="C7" s="26" t="str">
        <f ca="1">IFERROR(__xludf.DUMMYFUNCTION("REGEXREPLACE(B7, ""[ ,，]"", ""-"")"),"大蛇丸")</f>
        <v>大蛇丸</v>
      </c>
      <c r="D7" s="26" t="s">
        <v>140</v>
      </c>
      <c r="E7" s="26" t="s">
        <v>632</v>
      </c>
      <c r="F7" s="27">
        <v>2214964723</v>
      </c>
      <c r="G7" s="27">
        <v>1</v>
      </c>
      <c r="H7" s="27"/>
      <c r="I7" s="27"/>
      <c r="J7" s="27"/>
      <c r="K7" s="30" t="s">
        <v>633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 spans="1:31">
      <c r="A8" s="26">
        <v>7</v>
      </c>
      <c r="B8" s="26" t="s">
        <v>360</v>
      </c>
      <c r="C8" s="26" t="str">
        <f ca="1">IFERROR(__xludf.DUMMYFUNCTION("REGEXREPLACE(B8, ""[ ,，]"", ""-"")"),"Aries艾瑞絲")</f>
        <v>Aries艾瑞絲</v>
      </c>
      <c r="D8" s="26" t="s">
        <v>360</v>
      </c>
      <c r="E8" s="26" t="s">
        <v>889</v>
      </c>
      <c r="F8" s="27">
        <v>453456033</v>
      </c>
      <c r="G8" s="27" t="s">
        <v>464</v>
      </c>
      <c r="H8" s="27">
        <v>2021</v>
      </c>
      <c r="I8" s="27" t="s">
        <v>3833</v>
      </c>
      <c r="J8" s="27">
        <v>938</v>
      </c>
      <c r="K8" s="30" t="s">
        <v>890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 spans="1:31">
      <c r="A9" s="26">
        <v>8</v>
      </c>
      <c r="B9" s="26" t="s">
        <v>1017</v>
      </c>
      <c r="C9" s="26" t="str">
        <f ca="1">IFERROR(__xludf.DUMMYFUNCTION("REGEXREPLACE(B9, ""[ ,，]"", ""-"")"),"陳彥婷")</f>
        <v>陳彥婷</v>
      </c>
      <c r="D9" s="26" t="s">
        <v>1018</v>
      </c>
      <c r="E9" s="26" t="s">
        <v>1019</v>
      </c>
      <c r="F9" s="27">
        <v>4053642540</v>
      </c>
      <c r="G9" s="27">
        <v>1</v>
      </c>
      <c r="H9" s="32"/>
      <c r="I9" s="32"/>
      <c r="J9" s="32"/>
      <c r="K9" s="30" t="s">
        <v>1020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 spans="1:31">
      <c r="A10" s="26">
        <v>9</v>
      </c>
      <c r="B10" s="26" t="s">
        <v>1021</v>
      </c>
      <c r="C10" s="26" t="str">
        <f ca="1">IFERROR(__xludf.DUMMYFUNCTION("REGEXREPLACE(B10, ""[ ,，]"", ""-"")"),"Joeman")</f>
        <v>Joeman</v>
      </c>
      <c r="D10" s="26" t="s">
        <v>1022</v>
      </c>
      <c r="E10" s="31" t="s">
        <v>1023</v>
      </c>
      <c r="F10" s="27">
        <v>360484090</v>
      </c>
      <c r="G10" s="27" t="s">
        <v>464</v>
      </c>
      <c r="H10" s="32"/>
      <c r="I10" s="32"/>
      <c r="J10" s="32"/>
      <c r="K10" s="30" t="s">
        <v>1024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spans="1:31">
      <c r="A11" s="26">
        <v>10</v>
      </c>
      <c r="B11" s="26" t="s">
        <v>171</v>
      </c>
      <c r="C11" s="26" t="str">
        <f ca="1">IFERROR(__xludf.DUMMYFUNCTION("REGEXREPLACE(B11, ""[ ,，]"", ""-"")"),"一隻阿圓")</f>
        <v>一隻阿圓</v>
      </c>
      <c r="D11" s="26" t="s">
        <v>171</v>
      </c>
      <c r="E11" s="33" t="s">
        <v>673</v>
      </c>
      <c r="F11" s="27">
        <v>313471712</v>
      </c>
      <c r="G11" s="27">
        <v>1</v>
      </c>
      <c r="H11" s="27">
        <v>3490</v>
      </c>
      <c r="I11" s="27" t="s">
        <v>3821</v>
      </c>
      <c r="J11" s="27">
        <v>1038</v>
      </c>
      <c r="K11" s="30" t="s">
        <v>674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spans="1:31">
      <c r="A12" s="26">
        <v>11</v>
      </c>
      <c r="B12" s="26" t="s">
        <v>3850</v>
      </c>
      <c r="C12" s="26" t="str">
        <f ca="1">IFERROR(__xludf.DUMMYFUNCTION("REGEXREPLACE(B12, ""[ ,，]"", ""-"")"),"豆漿--Soybean-Milk")</f>
        <v>豆漿--Soybean-Milk</v>
      </c>
      <c r="D12" s="26" t="s">
        <v>1028</v>
      </c>
      <c r="E12" s="26" t="s">
        <v>1029</v>
      </c>
      <c r="F12" s="27">
        <v>5556187464</v>
      </c>
      <c r="G12" s="27">
        <v>1</v>
      </c>
      <c r="H12" s="32"/>
      <c r="I12" s="32"/>
      <c r="J12" s="32"/>
      <c r="K12" s="30" t="s">
        <v>1030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spans="1:31">
      <c r="A13" s="26">
        <v>12</v>
      </c>
      <c r="B13" s="26" t="s">
        <v>1031</v>
      </c>
      <c r="C13" s="26" t="str">
        <f ca="1">IFERROR(__xludf.DUMMYFUNCTION("REGEXREPLACE(B13, ""[ ,，]"", ""-"")"),"貓貓蟲-咖波")</f>
        <v>貓貓蟲-咖波</v>
      </c>
      <c r="D13" s="26" t="s">
        <v>474</v>
      </c>
      <c r="E13" s="26" t="s">
        <v>475</v>
      </c>
      <c r="F13" s="27">
        <v>2122019014</v>
      </c>
      <c r="G13" s="27">
        <v>1</v>
      </c>
      <c r="H13" s="27"/>
      <c r="I13" s="27"/>
      <c r="J13" s="27"/>
      <c r="K13" s="30" t="s">
        <v>476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spans="1:31">
      <c r="A14" s="26">
        <v>13</v>
      </c>
      <c r="B14" s="26" t="s">
        <v>1628</v>
      </c>
      <c r="C14" s="26" t="str">
        <f ca="1">IFERROR(__xludf.DUMMYFUNCTION("REGEXREPLACE(B14, ""[ ,，]"", ""-"")"),"人類超有病-Baxuan")</f>
        <v>人類超有病-Baxuan</v>
      </c>
      <c r="D14" s="26" t="s">
        <v>569</v>
      </c>
      <c r="E14" s="26" t="s">
        <v>570</v>
      </c>
      <c r="F14" s="27">
        <v>1959578996</v>
      </c>
      <c r="G14" s="27" t="s">
        <v>464</v>
      </c>
      <c r="H14" s="27">
        <v>1061</v>
      </c>
      <c r="I14" s="27" t="s">
        <v>3825</v>
      </c>
      <c r="J14" s="27">
        <v>2826</v>
      </c>
      <c r="K14" s="30" t="s">
        <v>571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</row>
    <row r="15" spans="1:31">
      <c r="A15" s="26">
        <v>14</v>
      </c>
      <c r="B15" s="26" t="s">
        <v>1036</v>
      </c>
      <c r="C15" s="26" t="str">
        <f ca="1">IFERROR(__xludf.DUMMYFUNCTION("REGEXREPLACE(B15, ""[ ,，]"", ""-"")"),"蕾菈-Lyla")</f>
        <v>蕾菈-Lyla</v>
      </c>
      <c r="D15" s="26" t="s">
        <v>1036</v>
      </c>
      <c r="E15" s="31" t="s">
        <v>1037</v>
      </c>
      <c r="F15" s="27">
        <v>534488377</v>
      </c>
      <c r="G15" s="27" t="s">
        <v>464</v>
      </c>
      <c r="H15" s="32"/>
      <c r="I15" s="32"/>
      <c r="J15" s="32"/>
      <c r="K15" s="30" t="s">
        <v>1038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</row>
    <row r="16" spans="1:31">
      <c r="A16" s="26">
        <v>15</v>
      </c>
      <c r="B16" s="26" t="s">
        <v>1039</v>
      </c>
      <c r="C16" s="26" t="str">
        <f ca="1">IFERROR(__xludf.DUMMYFUNCTION("REGEXREPLACE(B16, ""[ ,，]"", ""-"")"),"好味小姐")</f>
        <v>好味小姐</v>
      </c>
      <c r="D16" s="26" t="s">
        <v>605</v>
      </c>
      <c r="E16" s="26" t="s">
        <v>606</v>
      </c>
      <c r="F16" s="27">
        <v>3417748590</v>
      </c>
      <c r="G16" s="27">
        <v>1</v>
      </c>
      <c r="H16" s="27"/>
      <c r="I16" s="27"/>
      <c r="J16" s="27"/>
      <c r="K16" s="30" t="s">
        <v>607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</row>
    <row r="17" spans="1:31">
      <c r="A17" s="26">
        <v>15</v>
      </c>
      <c r="B17" s="26" t="s">
        <v>1039</v>
      </c>
      <c r="C17" s="26" t="str">
        <f ca="1">IFERROR(__xludf.DUMMYFUNCTION("REGEXREPLACE(B17, ""[ ,，]"", ""-"")"),"好味小姐")</f>
        <v>好味小姐</v>
      </c>
      <c r="D17" s="26" t="s">
        <v>608</v>
      </c>
      <c r="E17" s="26" t="s">
        <v>609</v>
      </c>
      <c r="F17" s="27">
        <v>3656815405</v>
      </c>
      <c r="G17" s="27">
        <v>1</v>
      </c>
      <c r="H17" s="27"/>
      <c r="I17" s="27"/>
      <c r="J17" s="27"/>
      <c r="K17" s="30" t="s">
        <v>610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</row>
    <row r="18" spans="1:31">
      <c r="A18" s="34">
        <v>15</v>
      </c>
      <c r="B18" s="15" t="s">
        <v>1039</v>
      </c>
      <c r="C18" s="26" t="str">
        <f ca="1">IFERROR(__xludf.DUMMYFUNCTION("REGEXREPLACE(B18, ""[ ,，]"", ""-"")"),"好味小姐")</f>
        <v>好味小姐</v>
      </c>
      <c r="D18" s="26" t="s">
        <v>611</v>
      </c>
      <c r="E18" s="26" t="s">
        <v>612</v>
      </c>
      <c r="F18" s="27">
        <v>53675526308</v>
      </c>
      <c r="G18" s="27">
        <v>1</v>
      </c>
      <c r="H18" s="27"/>
      <c r="I18" s="27"/>
      <c r="J18" s="27"/>
      <c r="K18" s="30" t="s">
        <v>613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</row>
    <row r="19" spans="1:31">
      <c r="A19" s="26">
        <v>16</v>
      </c>
      <c r="B19" s="26" t="s">
        <v>1041</v>
      </c>
      <c r="C19" s="26" t="str">
        <f ca="1">IFERROR(__xludf.DUMMYFUNCTION("REGEXREPLACE(B19, ""[ ,，]"", ""-"")"),"小A辣")</f>
        <v>小A辣</v>
      </c>
      <c r="D19" s="26" t="s">
        <v>1042</v>
      </c>
      <c r="E19" s="31" t="s">
        <v>1043</v>
      </c>
      <c r="F19" s="27">
        <v>5703523434</v>
      </c>
      <c r="G19" s="27" t="s">
        <v>464</v>
      </c>
      <c r="H19" s="27">
        <v>1756</v>
      </c>
      <c r="I19" s="27" t="s">
        <v>3840</v>
      </c>
      <c r="J19" s="27">
        <v>1481</v>
      </c>
      <c r="K19" s="30" t="s">
        <v>1044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</row>
    <row r="20" spans="1:31">
      <c r="A20" s="26">
        <v>17</v>
      </c>
      <c r="B20" s="26" t="s">
        <v>4003</v>
      </c>
      <c r="C20" s="26" t="str">
        <f ca="1">IFERROR(__xludf.DUMMYFUNCTION("REGEXREPLACE(B20, ""[ ,，]"", ""-"")"),"泱泱-LYNN")</f>
        <v>泱泱-LYNN</v>
      </c>
      <c r="D20" s="26" t="s">
        <v>987</v>
      </c>
      <c r="E20" s="26" t="s">
        <v>988</v>
      </c>
      <c r="F20" s="27">
        <v>47642521277</v>
      </c>
      <c r="G20" s="27">
        <v>1</v>
      </c>
      <c r="H20" s="27"/>
      <c r="I20" s="27"/>
      <c r="J20" s="27"/>
      <c r="K20" s="30" t="s">
        <v>989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 spans="1:31">
      <c r="A21" s="26">
        <v>18</v>
      </c>
      <c r="B21" s="26" t="s">
        <v>143</v>
      </c>
      <c r="C21" s="26" t="str">
        <f ca="1">IFERROR(__xludf.DUMMYFUNCTION("REGEXREPLACE(B21, ""[ ,，]"", ""-"")"),"千千進食中")</f>
        <v>千千進食中</v>
      </c>
      <c r="D21" s="26" t="s">
        <v>634</v>
      </c>
      <c r="E21" s="26" t="s">
        <v>635</v>
      </c>
      <c r="F21" s="27">
        <v>254432523</v>
      </c>
      <c r="G21" s="27" t="s">
        <v>464</v>
      </c>
      <c r="H21" s="27">
        <v>989</v>
      </c>
      <c r="I21" s="27" t="s">
        <v>3820</v>
      </c>
      <c r="J21" s="27">
        <v>962</v>
      </c>
      <c r="K21" s="30" t="s">
        <v>636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 spans="1:31">
      <c r="A22" s="26">
        <v>19</v>
      </c>
      <c r="B22" s="26" t="s">
        <v>1643</v>
      </c>
      <c r="C22" s="26" t="str">
        <f ca="1">IFERROR(__xludf.DUMMYFUNCTION("REGEXREPLACE(B22, ""[ ,，]"", ""-"")"),"Sandy-珊迪")</f>
        <v>Sandy-珊迪</v>
      </c>
      <c r="D22" s="26" t="s">
        <v>1049</v>
      </c>
      <c r="E22" s="26" t="s">
        <v>1050</v>
      </c>
      <c r="F22" s="27">
        <v>2620202</v>
      </c>
      <c r="G22" s="27">
        <v>1</v>
      </c>
      <c r="H22" s="27">
        <v>3268</v>
      </c>
      <c r="I22" s="27" t="s">
        <v>3842</v>
      </c>
      <c r="J22" s="27">
        <v>477</v>
      </c>
      <c r="K22" s="30" t="s">
        <v>1051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</row>
    <row r="23" spans="1:31">
      <c r="A23" s="26">
        <v>20</v>
      </c>
      <c r="B23" s="26" t="s">
        <v>1053</v>
      </c>
      <c r="C23" s="26" t="str">
        <f ca="1">IFERROR(__xludf.DUMMYFUNCTION("REGEXREPLACE(B23, ""[ ,，]"", ""-"")"),"飆悍")</f>
        <v>飆悍</v>
      </c>
      <c r="D23" s="26" t="s">
        <v>457</v>
      </c>
      <c r="E23" s="26" t="s">
        <v>458</v>
      </c>
      <c r="F23" s="27">
        <v>3791242285</v>
      </c>
      <c r="G23" s="27">
        <v>1</v>
      </c>
      <c r="H23" s="27"/>
      <c r="I23" s="27"/>
      <c r="J23" s="27"/>
      <c r="K23" s="30" t="s">
        <v>459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 spans="1:31">
      <c r="A24" s="26">
        <v>21</v>
      </c>
      <c r="B24" s="26" t="s">
        <v>1056</v>
      </c>
      <c r="C24" s="26" t="str">
        <f ca="1">IFERROR(__xludf.DUMMYFUNCTION("REGEXREPLACE(B24, ""[ ,，]"", ""-"")"),"Yun-Chou")</f>
        <v>Yun-Chou</v>
      </c>
      <c r="D24" s="26" t="s">
        <v>1056</v>
      </c>
      <c r="E24" s="35" t="s">
        <v>1057</v>
      </c>
      <c r="F24" s="27">
        <v>851583</v>
      </c>
      <c r="G24" s="27" t="s">
        <v>464</v>
      </c>
      <c r="H24" s="27">
        <v>2951</v>
      </c>
      <c r="I24" s="27" t="s">
        <v>3839</v>
      </c>
      <c r="J24" s="27">
        <v>991</v>
      </c>
      <c r="K24" s="30" t="s">
        <v>1058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</row>
    <row r="25" spans="1:31">
      <c r="A25" s="26">
        <v>22</v>
      </c>
      <c r="B25" s="26" t="s">
        <v>1060</v>
      </c>
      <c r="C25" s="26" t="str">
        <f ca="1">IFERROR(__xludf.DUMMYFUNCTION("REGEXREPLACE(B25, ""[ ,，]"", ""-"")"),"琳妲-林羿禎")</f>
        <v>琳妲-林羿禎</v>
      </c>
      <c r="D25" s="26" t="s">
        <v>556</v>
      </c>
      <c r="E25" s="26" t="s">
        <v>557</v>
      </c>
      <c r="F25" s="27">
        <v>262292089</v>
      </c>
      <c r="G25" s="27" t="s">
        <v>464</v>
      </c>
      <c r="H25" s="27">
        <v>5210</v>
      </c>
      <c r="I25" s="27" t="s">
        <v>3827</v>
      </c>
      <c r="J25" s="27">
        <v>2400</v>
      </c>
      <c r="K25" s="30" t="s">
        <v>558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1:31">
      <c r="A26" s="26">
        <v>23</v>
      </c>
      <c r="B26" s="26" t="s">
        <v>1625</v>
      </c>
      <c r="C26" s="26" t="str">
        <f ca="1">IFERROR(__xludf.DUMMYFUNCTION("REGEXREPLACE(B26, ""[ ,，]"", ""-"")"),"How-Fun-如何爽")</f>
        <v>How-Fun-如何爽</v>
      </c>
      <c r="D26" s="36" t="s">
        <v>1062</v>
      </c>
      <c r="E26" s="26" t="s">
        <v>683</v>
      </c>
      <c r="F26" s="27">
        <v>6505088311</v>
      </c>
      <c r="G26" s="27">
        <v>1</v>
      </c>
      <c r="H26" s="32"/>
      <c r="I26" s="32"/>
      <c r="J26" s="32"/>
      <c r="K26" s="30" t="s">
        <v>1063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spans="1:31">
      <c r="A27" s="26">
        <v>24</v>
      </c>
      <c r="B27" s="26" t="s">
        <v>1644</v>
      </c>
      <c r="C27" s="26" t="str">
        <f ca="1">IFERROR(__xludf.DUMMYFUNCTION("REGEXREPLACE(B27, ""[ ,，]"", ""-"")"),"魔術Channel---Davio")</f>
        <v>魔術Channel---Davio</v>
      </c>
      <c r="D27" s="26" t="s">
        <v>1065</v>
      </c>
      <c r="E27" s="31" t="s">
        <v>1066</v>
      </c>
      <c r="F27" s="27">
        <v>3025123501</v>
      </c>
      <c r="G27" s="27" t="s">
        <v>464</v>
      </c>
      <c r="H27" s="27">
        <v>2068</v>
      </c>
      <c r="I27" s="27" t="s">
        <v>3840</v>
      </c>
      <c r="J27" s="27">
        <v>674</v>
      </c>
      <c r="K27" s="30" t="s">
        <v>1067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</row>
    <row r="28" spans="1:31">
      <c r="A28" s="26">
        <v>25</v>
      </c>
      <c r="B28" s="26" t="s">
        <v>228</v>
      </c>
      <c r="C28" s="26" t="str">
        <f ca="1">IFERROR(__xludf.DUMMYFUNCTION("REGEXREPLACE(B28, ""[ ,，]"", ""-"")"),"HOOK")</f>
        <v>HOOK</v>
      </c>
      <c r="D28" s="26" t="s">
        <v>747</v>
      </c>
      <c r="E28" s="26" t="s">
        <v>748</v>
      </c>
      <c r="F28" s="27">
        <v>6666970922</v>
      </c>
      <c r="G28" s="27">
        <v>1</v>
      </c>
      <c r="H28" s="27"/>
      <c r="I28" s="27"/>
      <c r="J28" s="27"/>
      <c r="K28" s="30" t="s">
        <v>749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</row>
    <row r="29" spans="1:31">
      <c r="A29" s="26">
        <v>26</v>
      </c>
      <c r="B29" s="26" t="s">
        <v>1069</v>
      </c>
      <c r="C29" s="26" t="str">
        <f ca="1">IFERROR(__xludf.DUMMYFUNCTION("REGEXREPLACE(B29, ""[ ,，]"", ""-"")"),"lan&amp;Eric")</f>
        <v>lan&amp;Eric</v>
      </c>
      <c r="D29" s="26" t="s">
        <v>416</v>
      </c>
      <c r="E29" s="26" t="s">
        <v>956</v>
      </c>
      <c r="F29" s="27">
        <v>22597217534</v>
      </c>
      <c r="G29" s="27">
        <v>1</v>
      </c>
      <c r="H29" s="27"/>
      <c r="I29" s="27"/>
      <c r="J29" s="27"/>
      <c r="K29" s="30" t="s">
        <v>957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 spans="1:31">
      <c r="A30" s="26">
        <v>27</v>
      </c>
      <c r="B30" s="26" t="s">
        <v>462</v>
      </c>
      <c r="C30" s="26" t="str">
        <f ca="1">IFERROR(__xludf.DUMMYFUNCTION("REGEXREPLACE(B30, ""[ ,，]"", ""-"")"),"嘎嫂二伯")</f>
        <v>嘎嫂二伯</v>
      </c>
      <c r="D30" s="26" t="s">
        <v>462</v>
      </c>
      <c r="E30" s="26" t="s">
        <v>463</v>
      </c>
      <c r="F30" s="27">
        <v>2113732341</v>
      </c>
      <c r="G30" s="27" t="s">
        <v>464</v>
      </c>
      <c r="H30" s="27">
        <v>4181</v>
      </c>
      <c r="I30" s="27" t="s">
        <v>3847</v>
      </c>
      <c r="J30" s="27">
        <v>700</v>
      </c>
      <c r="K30" s="30" t="s">
        <v>465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spans="1:31">
      <c r="A31" s="26">
        <v>28</v>
      </c>
      <c r="B31" s="26" t="s">
        <v>1073</v>
      </c>
      <c r="C31" s="26" t="str">
        <f ca="1">IFERROR(__xludf.DUMMYFUNCTION("REGEXREPLACE(B31, ""[ ,，]"", ""-"")"),"Peter-Su")</f>
        <v>Peter-Su</v>
      </c>
      <c r="D31" s="26" t="s">
        <v>1073</v>
      </c>
      <c r="E31" s="31" t="s">
        <v>1074</v>
      </c>
      <c r="F31" s="27">
        <v>2059966</v>
      </c>
      <c r="G31" s="27" t="s">
        <v>464</v>
      </c>
      <c r="H31" s="27">
        <v>3584</v>
      </c>
      <c r="I31" s="27" t="s">
        <v>3851</v>
      </c>
      <c r="J31" s="27">
        <v>931</v>
      </c>
      <c r="K31" s="30" t="s">
        <v>1075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</row>
    <row r="32" spans="1:31">
      <c r="A32" s="26">
        <v>29</v>
      </c>
      <c r="B32" s="26" t="s">
        <v>1648</v>
      </c>
      <c r="C32" s="26" t="str">
        <f ca="1">IFERROR(__xludf.DUMMYFUNCTION("REGEXREPLACE(B32, ""[ ,，]"", ""-"")"),"Sandy-&amp;-Mandy")</f>
        <v>Sandy-&amp;-Mandy</v>
      </c>
      <c r="D32" s="26" t="s">
        <v>1078</v>
      </c>
      <c r="E32" s="26" t="s">
        <v>1079</v>
      </c>
      <c r="F32" s="27">
        <v>5694299090</v>
      </c>
      <c r="G32" s="27">
        <v>1</v>
      </c>
      <c r="H32" s="27">
        <v>579</v>
      </c>
      <c r="I32" s="27" t="s">
        <v>3843</v>
      </c>
      <c r="J32" s="27">
        <v>262</v>
      </c>
      <c r="K32" s="30" t="s">
        <v>1080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spans="1:31">
      <c r="A33" s="26">
        <v>30</v>
      </c>
      <c r="B33" s="26" t="s">
        <v>183</v>
      </c>
      <c r="C33" s="26" t="str">
        <f ca="1">IFERROR(__xludf.DUMMYFUNCTION("REGEXREPLACE(B33, ""[ ,，]"", ""-"")"),"愛莉莎莎-Alisasa")</f>
        <v>愛莉莎莎-Alisasa</v>
      </c>
      <c r="D33" s="26" t="s">
        <v>687</v>
      </c>
      <c r="E33" s="26" t="s">
        <v>688</v>
      </c>
      <c r="F33" s="27">
        <v>328949039</v>
      </c>
      <c r="G33" s="27" t="s">
        <v>464</v>
      </c>
      <c r="H33" s="27">
        <v>1636</v>
      </c>
      <c r="I33" s="27" t="s">
        <v>3830</v>
      </c>
      <c r="J33" s="27">
        <v>1266</v>
      </c>
      <c r="K33" s="30" t="s">
        <v>689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</row>
    <row r="34" spans="1:31">
      <c r="A34" s="26">
        <v>31</v>
      </c>
      <c r="B34" s="26" t="s">
        <v>394</v>
      </c>
      <c r="C34" s="26" t="str">
        <f ca="1">IFERROR(__xludf.DUMMYFUNCTION("REGEXREPLACE(B34, ""[ ,，]"", ""-"")"),"彼得爸與蘇珊媽")</f>
        <v>彼得爸與蘇珊媽</v>
      </c>
      <c r="D34" s="26" t="s">
        <v>394</v>
      </c>
      <c r="E34" s="26" t="s">
        <v>930</v>
      </c>
      <c r="F34" s="27">
        <v>22917989</v>
      </c>
      <c r="G34" s="27" t="s">
        <v>464</v>
      </c>
      <c r="H34" s="27">
        <v>3128</v>
      </c>
      <c r="I34" s="27" t="s">
        <v>3829</v>
      </c>
      <c r="J34" s="27">
        <v>1251</v>
      </c>
      <c r="K34" s="30" t="s">
        <v>931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 spans="1:31">
      <c r="A35" s="26">
        <v>32</v>
      </c>
      <c r="B35" s="26" t="s">
        <v>1084</v>
      </c>
      <c r="C35" s="26" t="str">
        <f ca="1">IFERROR(__xludf.DUMMYFUNCTION("REGEXREPLACE(B35, ""[ ,，]"", ""-"")"),"江老師")</f>
        <v>江老師</v>
      </c>
      <c r="D35" s="26" t="s">
        <v>1085</v>
      </c>
      <c r="E35" s="31" t="s">
        <v>1086</v>
      </c>
      <c r="F35" s="27">
        <v>30136496472</v>
      </c>
      <c r="G35" s="27" t="s">
        <v>464</v>
      </c>
      <c r="H35" s="27">
        <v>1898</v>
      </c>
      <c r="I35" s="27" t="s">
        <v>3823</v>
      </c>
      <c r="J35" s="27">
        <v>621</v>
      </c>
      <c r="K35" s="30" t="s">
        <v>1087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36" spans="1:31">
      <c r="A36" s="26">
        <v>33</v>
      </c>
      <c r="B36" s="26" t="s">
        <v>1089</v>
      </c>
      <c r="C36" s="26" t="str">
        <f ca="1">IFERROR(__xludf.DUMMYFUNCTION("REGEXREPLACE(B36, ""[ ,，]"", ""-"")"),"元元")</f>
        <v>元元</v>
      </c>
      <c r="D36" s="26" t="s">
        <v>1090</v>
      </c>
      <c r="E36" s="26" t="s">
        <v>1091</v>
      </c>
      <c r="F36" s="27">
        <v>506333587</v>
      </c>
      <c r="G36" s="27">
        <v>1</v>
      </c>
      <c r="H36" s="27">
        <v>1521</v>
      </c>
      <c r="I36" s="27" t="s">
        <v>866</v>
      </c>
      <c r="J36" s="27">
        <v>558</v>
      </c>
      <c r="K36" s="37" t="s">
        <v>1092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</row>
    <row r="37" spans="1:31">
      <c r="A37" s="26">
        <v>34</v>
      </c>
      <c r="B37" s="26" t="s">
        <v>1651</v>
      </c>
      <c r="C37" s="26" t="str">
        <f ca="1">IFERROR(__xludf.DUMMYFUNCTION("REGEXREPLACE(B37, ""[ ,，]"", ""-"")"),"林進-飛醺卑鄙-fashion-baby")</f>
        <v>林進-飛醺卑鄙-fashion-baby</v>
      </c>
      <c r="D37" s="26" t="s">
        <v>704</v>
      </c>
      <c r="E37" s="26" t="s">
        <v>705</v>
      </c>
      <c r="F37" s="27">
        <v>371630480</v>
      </c>
      <c r="G37" s="27" t="s">
        <v>464</v>
      </c>
      <c r="H37" s="27">
        <v>8174</v>
      </c>
      <c r="I37" s="27" t="s">
        <v>3845</v>
      </c>
      <c r="J37" s="27">
        <v>2246</v>
      </c>
      <c r="K37" s="30" t="s">
        <v>706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 spans="1:31">
      <c r="A38" s="26">
        <v>35</v>
      </c>
      <c r="B38" s="26" t="s">
        <v>1638</v>
      </c>
      <c r="C38" s="26" t="str">
        <f ca="1">IFERROR(__xludf.DUMMYFUNCTION("REGEXREPLACE(B38, ""[ ,，]"", ""-"")"),"我是老爸-我不要當爸!")</f>
        <v>我是老爸-我不要當爸!</v>
      </c>
      <c r="D38" s="26" t="s">
        <v>1096</v>
      </c>
      <c r="E38" s="26" t="s">
        <v>1097</v>
      </c>
      <c r="F38" s="27">
        <v>3638274950</v>
      </c>
      <c r="G38" s="27" t="s">
        <v>464</v>
      </c>
      <c r="H38" s="27">
        <v>546</v>
      </c>
      <c r="I38" s="27" t="s">
        <v>3837</v>
      </c>
      <c r="J38" s="27">
        <v>300</v>
      </c>
      <c r="K38" s="37" t="s">
        <v>1098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</row>
    <row r="39" spans="1:31">
      <c r="A39" s="26">
        <v>36</v>
      </c>
      <c r="B39" s="26" t="s">
        <v>1101</v>
      </c>
      <c r="C39" s="26" t="str">
        <f ca="1">IFERROR(__xludf.DUMMYFUNCTION("REGEXREPLACE(B39, ""[ ,，]"", ""-"")"),"小葵-XiaoKui")</f>
        <v>小葵-XiaoKui</v>
      </c>
      <c r="D39" s="26" t="s">
        <v>1101</v>
      </c>
      <c r="E39" s="31" t="s">
        <v>1102</v>
      </c>
      <c r="F39" s="27">
        <v>1673522323</v>
      </c>
      <c r="G39" s="27" t="s">
        <v>464</v>
      </c>
      <c r="H39" s="27">
        <v>1359</v>
      </c>
      <c r="I39" s="27" t="s">
        <v>3841</v>
      </c>
      <c r="J39" s="27">
        <v>765</v>
      </c>
      <c r="K39" s="30" t="s">
        <v>1103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 spans="1:31">
      <c r="A40" s="26">
        <v>37</v>
      </c>
      <c r="B40" s="26" t="s">
        <v>1105</v>
      </c>
      <c r="C40" s="26" t="str">
        <f ca="1">IFERROR(__xludf.DUMMYFUNCTION("REGEXREPLACE(B40, ""[ ,，]"", ""-"")"),"星期天")</f>
        <v>星期天</v>
      </c>
      <c r="D40" s="26" t="s">
        <v>1106</v>
      </c>
      <c r="E40" s="31" t="s">
        <v>1107</v>
      </c>
      <c r="F40" s="27">
        <v>1795150072</v>
      </c>
      <c r="G40" s="27" t="s">
        <v>464</v>
      </c>
      <c r="H40" s="27">
        <v>1955</v>
      </c>
      <c r="I40" s="27" t="s">
        <v>3838</v>
      </c>
      <c r="J40" s="27">
        <v>1570</v>
      </c>
      <c r="K40" s="30" t="s">
        <v>1108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spans="1:31">
      <c r="A41" s="26">
        <v>38</v>
      </c>
      <c r="B41" s="26" t="s">
        <v>10</v>
      </c>
      <c r="C41" s="26" t="str">
        <f ca="1">IFERROR(__xludf.DUMMYFUNCTION("REGEXREPLACE(B41, ""[ ,，]"", ""-"")"),"蔡桃貴")</f>
        <v>蔡桃貴</v>
      </c>
      <c r="D41" s="26" t="s">
        <v>10</v>
      </c>
      <c r="E41" s="26" t="s">
        <v>466</v>
      </c>
      <c r="F41" s="27">
        <v>8047388429</v>
      </c>
      <c r="G41" s="27">
        <v>1</v>
      </c>
      <c r="H41" s="27"/>
      <c r="I41" s="27"/>
      <c r="J41" s="27"/>
      <c r="K41" s="30" t="s">
        <v>467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 spans="1:31">
      <c r="A42" s="26">
        <v>39</v>
      </c>
      <c r="B42" s="26" t="s">
        <v>1111</v>
      </c>
      <c r="C42" s="26" t="str">
        <f ca="1">IFERROR(__xludf.DUMMYFUNCTION("REGEXREPLACE(B42, ""[ ,，]"", ""-"")"),"鹿人")</f>
        <v>鹿人</v>
      </c>
      <c r="D42" s="26" t="s">
        <v>1111</v>
      </c>
      <c r="E42" s="26" t="s">
        <v>1112</v>
      </c>
      <c r="F42" s="27">
        <v>1422088439</v>
      </c>
      <c r="G42" s="27">
        <v>1</v>
      </c>
      <c r="H42" s="27">
        <v>920</v>
      </c>
      <c r="I42" s="27" t="s">
        <v>3835</v>
      </c>
      <c r="J42" s="27">
        <v>207</v>
      </c>
      <c r="K42" s="30" t="s">
        <v>1113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 spans="1:31">
      <c r="A43" s="26">
        <v>40</v>
      </c>
      <c r="B43" s="26" t="s">
        <v>412</v>
      </c>
      <c r="C43" s="26" t="str">
        <f ca="1">IFERROR(__xludf.DUMMYFUNCTION("REGEXREPLACE(B43, ""[ ,，]"", ""-"")"),"丹妮婊姐")</f>
        <v>丹妮婊姐</v>
      </c>
      <c r="D43" s="26" t="s">
        <v>413</v>
      </c>
      <c r="E43" s="26" t="s">
        <v>954</v>
      </c>
      <c r="F43" s="27">
        <v>1387337609</v>
      </c>
      <c r="G43" s="27">
        <v>1</v>
      </c>
      <c r="H43" s="27">
        <v>1231</v>
      </c>
      <c r="I43" s="27" t="s">
        <v>3828</v>
      </c>
      <c r="J43" s="27">
        <v>2</v>
      </c>
      <c r="K43" s="30" t="s">
        <v>955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spans="1:31">
      <c r="A44" s="26">
        <v>41</v>
      </c>
      <c r="B44" s="26" t="s">
        <v>1115</v>
      </c>
      <c r="C44" s="26" t="str">
        <f ca="1">IFERROR(__xludf.DUMMYFUNCTION("REGEXREPLACE(B44, ""[ ,，]"", ""-"")"),"麻糬爸")</f>
        <v>麻糬爸</v>
      </c>
      <c r="D44" s="26" t="s">
        <v>1116</v>
      </c>
      <c r="E44" s="26" t="s">
        <v>1117</v>
      </c>
      <c r="F44" s="27">
        <v>588016383</v>
      </c>
      <c r="G44" s="27">
        <v>1</v>
      </c>
      <c r="H44" s="27">
        <v>2543</v>
      </c>
      <c r="I44" s="27" t="s">
        <v>3844</v>
      </c>
      <c r="J44" s="27">
        <v>116</v>
      </c>
      <c r="K44" s="30" t="s">
        <v>1118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 spans="1:31">
      <c r="A45" s="26">
        <v>42</v>
      </c>
      <c r="B45" s="26" t="s">
        <v>1119</v>
      </c>
      <c r="C45" s="26" t="str">
        <f ca="1">IFERROR(__xludf.DUMMYFUNCTION("REGEXREPLACE(B45, ""[ ,，]"", ""-"")"),"這群人TGOP")</f>
        <v>這群人TGOP</v>
      </c>
      <c r="D45" s="26" t="s">
        <v>1120</v>
      </c>
      <c r="E45" s="26" t="s">
        <v>1121</v>
      </c>
      <c r="F45" s="27">
        <v>3179636262</v>
      </c>
      <c r="G45" s="27">
        <v>1</v>
      </c>
      <c r="H45" s="27">
        <v>2365</v>
      </c>
      <c r="I45" s="27" t="s">
        <v>3834</v>
      </c>
      <c r="J45" s="27">
        <v>15</v>
      </c>
      <c r="K45" s="30" t="s">
        <v>1122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 spans="1:31">
      <c r="A46" s="26">
        <v>43</v>
      </c>
      <c r="B46" s="26" t="s">
        <v>70</v>
      </c>
      <c r="C46" s="26" t="str">
        <f ca="1">IFERROR(__xludf.DUMMYFUNCTION("REGEXREPLACE(B46, ""[ ,，]"", ""-"")"),"黃氏兄弟")</f>
        <v>黃氏兄弟</v>
      </c>
      <c r="D46" s="26" t="s">
        <v>70</v>
      </c>
      <c r="E46" s="26" t="s">
        <v>540</v>
      </c>
      <c r="F46" s="27">
        <v>6231869789</v>
      </c>
      <c r="G46" s="27">
        <v>1</v>
      </c>
      <c r="H46" s="27"/>
      <c r="I46" s="27"/>
      <c r="J46" s="27"/>
      <c r="K46" s="30" t="s">
        <v>541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spans="1:31">
      <c r="A47" s="26">
        <v>44</v>
      </c>
      <c r="B47" s="26" t="s">
        <v>1631</v>
      </c>
      <c r="C47" s="26" t="str">
        <f ca="1">IFERROR(__xludf.DUMMYFUNCTION("REGEXREPLACE(B47, ""[ ,，]"", ""-"")"),"KEOKI-BLACK布萊克薛薛")</f>
        <v>KEOKI-BLACK布萊克薛薛</v>
      </c>
      <c r="D47" s="26" t="s">
        <v>713</v>
      </c>
      <c r="E47" s="26" t="s">
        <v>714</v>
      </c>
      <c r="F47" s="27">
        <v>192726292</v>
      </c>
      <c r="G47" s="27">
        <v>1</v>
      </c>
      <c r="H47" s="27"/>
      <c r="I47" s="27"/>
      <c r="J47" s="27"/>
      <c r="K47" s="30" t="s">
        <v>715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 spans="1:31">
      <c r="A48" s="26">
        <v>45</v>
      </c>
      <c r="B48" s="26" t="s">
        <v>1125</v>
      </c>
      <c r="C48" s="26" t="str">
        <f ca="1">IFERROR(__xludf.DUMMYFUNCTION("REGEXREPLACE(B48, ""[ ,，]"", ""-"")"),"廉傑克曼")</f>
        <v>廉傑克曼</v>
      </c>
      <c r="D48" s="26" t="s">
        <v>1126</v>
      </c>
      <c r="E48" s="31" t="s">
        <v>1127</v>
      </c>
      <c r="F48" s="27">
        <v>328078093</v>
      </c>
      <c r="G48" s="27" t="s">
        <v>464</v>
      </c>
      <c r="H48" s="27">
        <v>1841</v>
      </c>
      <c r="I48" s="27" t="s">
        <v>3822</v>
      </c>
      <c r="J48" s="27">
        <v>4009</v>
      </c>
      <c r="K48" s="30" t="s">
        <v>1128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spans="1:31">
      <c r="A49" s="26">
        <v>46</v>
      </c>
      <c r="B49" s="26" t="s">
        <v>1129</v>
      </c>
      <c r="C49" s="26" t="str">
        <f ca="1">IFERROR(__xludf.DUMMYFUNCTION("REGEXREPLACE(B49, ""[ ,，]"", ""-"")"),"關韶文")</f>
        <v>關韶文</v>
      </c>
      <c r="D49" s="26" t="s">
        <v>1130</v>
      </c>
      <c r="E49" s="26" t="s">
        <v>1131</v>
      </c>
      <c r="F49" s="27">
        <v>270217123</v>
      </c>
      <c r="G49" s="27">
        <v>1</v>
      </c>
      <c r="H49" s="27">
        <v>1904</v>
      </c>
      <c r="I49" s="27" t="s">
        <v>3836</v>
      </c>
      <c r="J49" s="27">
        <v>500</v>
      </c>
      <c r="K49" s="30" t="s">
        <v>1132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spans="1:31">
      <c r="A50" s="26">
        <v>47</v>
      </c>
      <c r="B50" s="26" t="s">
        <v>48</v>
      </c>
      <c r="C50" s="26" t="str">
        <f ca="1">IFERROR(__xludf.DUMMYFUNCTION("REGEXREPLACE(B50, ""[ ,，]"", ""-"")"),"Andy老師")</f>
        <v>Andy老師</v>
      </c>
      <c r="D50" s="26" t="s">
        <v>48</v>
      </c>
      <c r="E50" s="26" t="s">
        <v>513</v>
      </c>
      <c r="F50" s="27">
        <v>4017891221</v>
      </c>
      <c r="G50" s="27">
        <v>1</v>
      </c>
      <c r="H50" s="27"/>
      <c r="I50" s="27"/>
      <c r="J50" s="27"/>
      <c r="K50" s="30" t="s">
        <v>514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spans="1:31">
      <c r="A51" s="26">
        <v>48</v>
      </c>
      <c r="B51" s="26" t="s">
        <v>1134</v>
      </c>
      <c r="C51" s="26" t="str">
        <f ca="1">IFERROR(__xludf.DUMMYFUNCTION("REGEXREPLACE(B51, ""[ ,，]"", ""-"")"),"愛里")</f>
        <v>愛里</v>
      </c>
      <c r="D51" s="26" t="s">
        <v>1134</v>
      </c>
      <c r="E51" s="31" t="s">
        <v>1135</v>
      </c>
      <c r="F51" s="27">
        <v>1962736611</v>
      </c>
      <c r="G51" s="27" t="s">
        <v>464</v>
      </c>
      <c r="H51" s="27">
        <v>173</v>
      </c>
      <c r="I51" s="27" t="s">
        <v>3830</v>
      </c>
      <c r="J51" s="27">
        <v>1321</v>
      </c>
      <c r="K51" s="30" t="s">
        <v>1136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spans="1:31">
      <c r="A52" s="26">
        <v>49</v>
      </c>
      <c r="B52" s="26" t="s">
        <v>1138</v>
      </c>
      <c r="C52" s="26" t="str">
        <f ca="1">IFERROR(__xludf.DUMMYFUNCTION("REGEXREPLACE(B52, ""[ ,，]"", ""-"")"),"台灣吧")</f>
        <v>台灣吧</v>
      </c>
      <c r="D52" s="26" t="s">
        <v>1139</v>
      </c>
      <c r="E52" s="26" t="s">
        <v>1140</v>
      </c>
      <c r="F52" s="27">
        <v>10724137476</v>
      </c>
      <c r="G52" s="27">
        <v>1</v>
      </c>
      <c r="H52" s="32"/>
      <c r="I52" s="32"/>
      <c r="J52" s="32"/>
      <c r="K52" s="30" t="s">
        <v>1141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spans="1:31">
      <c r="A53" s="26">
        <v>50</v>
      </c>
      <c r="B53" s="26" t="s">
        <v>1143</v>
      </c>
      <c r="C53" s="26" t="str">
        <f ca="1">IFERROR(__xludf.DUMMYFUNCTION("REGEXREPLACE(B53, ""[ ,，]"", ""-"")"),"那些電影教我的事")</f>
        <v>那些電影教我的事</v>
      </c>
      <c r="D53" s="26" t="s">
        <v>1143</v>
      </c>
      <c r="E53" s="26" t="s">
        <v>1144</v>
      </c>
      <c r="F53" s="27">
        <v>485234984</v>
      </c>
      <c r="G53" s="27">
        <v>1</v>
      </c>
      <c r="H53" s="32"/>
      <c r="I53" s="32"/>
      <c r="J53" s="32"/>
      <c r="K53" s="30" t="s">
        <v>1145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spans="1:31">
      <c r="A54" s="26">
        <v>51</v>
      </c>
      <c r="B54" s="26" t="s">
        <v>1147</v>
      </c>
      <c r="C54" s="26" t="str">
        <f ca="1">IFERROR(__xludf.DUMMYFUNCTION("REGEXREPLACE(B54, ""[ ,，]"", ""-"")"),"PopDaily")</f>
        <v>PopDaily</v>
      </c>
      <c r="D54" s="26" t="s">
        <v>1148</v>
      </c>
      <c r="E54" s="26" t="s">
        <v>1149</v>
      </c>
      <c r="F54" s="27">
        <v>1612217393</v>
      </c>
      <c r="G54" s="27">
        <v>1</v>
      </c>
      <c r="H54" s="32"/>
      <c r="I54" s="32"/>
      <c r="J54" s="32"/>
      <c r="K54" s="30" t="s">
        <v>1150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spans="1:31">
      <c r="A55" s="26">
        <v>52</v>
      </c>
      <c r="B55" s="26" t="s">
        <v>1630</v>
      </c>
      <c r="C55" s="26" t="str">
        <f ca="1">IFERROR(__xludf.DUMMYFUNCTION("REGEXREPLACE(B55, ""[ ,，]"", ""-"")"),"三原慧悟-Sanyuan_JAPAN")</f>
        <v>三原慧悟-Sanyuan_JAPAN</v>
      </c>
      <c r="D55" s="26" t="s">
        <v>1152</v>
      </c>
      <c r="E55" s="26" t="s">
        <v>1153</v>
      </c>
      <c r="F55" s="27">
        <v>2036845994</v>
      </c>
      <c r="G55" s="27">
        <v>1</v>
      </c>
      <c r="H55" s="32"/>
      <c r="I55" s="32"/>
      <c r="J55" s="32"/>
      <c r="K55" s="30" t="s">
        <v>1154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spans="1:31">
      <c r="A56" s="26">
        <v>53</v>
      </c>
      <c r="B56" s="26" t="s">
        <v>1156</v>
      </c>
      <c r="C56" s="26" t="str">
        <f ca="1">IFERROR(__xludf.DUMMYFUNCTION("REGEXREPLACE(B56, ""[ ,，]"", ""-"")"),"Jason-Chen-陳以桐")</f>
        <v>Jason-Chen-陳以桐</v>
      </c>
      <c r="D56" s="26" t="s">
        <v>1156</v>
      </c>
      <c r="E56" s="26" t="s">
        <v>1157</v>
      </c>
      <c r="F56" s="27">
        <v>32527641</v>
      </c>
      <c r="G56" s="27">
        <v>1</v>
      </c>
      <c r="H56" s="32"/>
      <c r="I56" s="32"/>
      <c r="J56" s="32"/>
      <c r="K56" s="30" t="s">
        <v>1158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spans="1:31">
      <c r="A57" s="26">
        <v>54</v>
      </c>
      <c r="B57" s="26" t="s">
        <v>1627</v>
      </c>
      <c r="C57" s="26" t="str">
        <f ca="1">IFERROR(__xludf.DUMMYFUNCTION("REGEXREPLACE(B57, ""[ ,，]"", ""-"")"),"Onion-man-洋蔥先生與阿文")</f>
        <v>Onion-man-洋蔥先生與阿文</v>
      </c>
      <c r="D57" s="26" t="s">
        <v>588</v>
      </c>
      <c r="E57" s="26" t="s">
        <v>589</v>
      </c>
      <c r="F57" s="27">
        <v>1981431196</v>
      </c>
      <c r="G57" s="27" t="s">
        <v>464</v>
      </c>
      <c r="H57" s="27">
        <v>1172</v>
      </c>
      <c r="I57" s="27" t="s">
        <v>3824</v>
      </c>
      <c r="J57" s="27">
        <v>921</v>
      </c>
      <c r="K57" s="30" t="s">
        <v>590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spans="1:31">
      <c r="A58" s="26">
        <v>55</v>
      </c>
      <c r="B58" s="26" t="s">
        <v>1160</v>
      </c>
      <c r="C58" s="26" t="str">
        <f ca="1">IFERROR(__xludf.DUMMYFUNCTION("REGEXREPLACE(B58, ""[ ,，]"", ""-"")"),"阿啾繪圖同萌")</f>
        <v>阿啾繪圖同萌</v>
      </c>
      <c r="D58" s="26" t="s">
        <v>272</v>
      </c>
      <c r="E58" s="26" t="s">
        <v>789</v>
      </c>
      <c r="F58" s="27">
        <v>2214961036</v>
      </c>
      <c r="G58" s="27">
        <v>1</v>
      </c>
      <c r="H58" s="27"/>
      <c r="I58" s="27"/>
      <c r="J58" s="27"/>
      <c r="K58" s="30" t="s">
        <v>790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spans="1:31">
      <c r="A59" s="26">
        <v>55</v>
      </c>
      <c r="B59" s="26" t="s">
        <v>1160</v>
      </c>
      <c r="C59" s="26" t="str">
        <f ca="1">IFERROR(__xludf.DUMMYFUNCTION("REGEXREPLACE(B59, ""[ ,，]"", ""-"")"),"阿啾繪圖同萌")</f>
        <v>阿啾繪圖同萌</v>
      </c>
      <c r="D59" s="26" t="s">
        <v>791</v>
      </c>
      <c r="E59" s="26" t="s">
        <v>792</v>
      </c>
      <c r="F59" s="27">
        <v>6183789581</v>
      </c>
      <c r="G59" s="27">
        <v>1</v>
      </c>
      <c r="H59" s="27"/>
      <c r="I59" s="27"/>
      <c r="J59" s="27"/>
      <c r="K59" s="30" t="s">
        <v>793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spans="1:31">
      <c r="A60" s="26">
        <v>56</v>
      </c>
      <c r="B60" s="26" t="s">
        <v>1639</v>
      </c>
      <c r="C60" s="26" t="str">
        <f ca="1">IFERROR(__xludf.DUMMYFUNCTION("REGEXREPLACE(B60, ""[ ,，]"", ""-"")"),"閃電狼Flash-Wolves")</f>
        <v>閃電狼Flash-Wolves</v>
      </c>
      <c r="D60" s="26" t="s">
        <v>1162</v>
      </c>
      <c r="E60" s="26" t="s">
        <v>1163</v>
      </c>
      <c r="F60" s="27">
        <v>3882104752</v>
      </c>
      <c r="G60" s="27">
        <v>1</v>
      </c>
      <c r="H60" s="32"/>
      <c r="I60" s="32"/>
      <c r="J60" s="32"/>
      <c r="K60" s="30" t="s">
        <v>1164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 spans="1:31">
      <c r="A61" s="26">
        <v>57</v>
      </c>
      <c r="B61" s="26" t="s">
        <v>159</v>
      </c>
      <c r="C61" s="26" t="str">
        <f ca="1">IFERROR(__xludf.DUMMYFUNCTION("REGEXREPLACE(B61, ""[ ,，]"", ""-"")"),"白癡公主")</f>
        <v>白癡公主</v>
      </c>
      <c r="D61" s="26" t="s">
        <v>159</v>
      </c>
      <c r="E61" s="26" t="s">
        <v>657</v>
      </c>
      <c r="F61" s="27">
        <v>323227199</v>
      </c>
      <c r="G61" s="27">
        <v>1</v>
      </c>
      <c r="H61" s="27"/>
      <c r="I61" s="27"/>
      <c r="J61" s="27"/>
      <c r="K61" s="30" t="s">
        <v>658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spans="1:31">
      <c r="A62" s="26">
        <v>58</v>
      </c>
      <c r="B62" s="26" t="s">
        <v>1165</v>
      </c>
      <c r="C62" s="26" t="str">
        <f ca="1">IFERROR(__xludf.DUMMYFUNCTION("REGEXREPLACE(B62, ""[ ,，]"", ""-"")"),"健人蓋仇")</f>
        <v>健人蓋仇</v>
      </c>
      <c r="D62" s="26" t="s">
        <v>1166</v>
      </c>
      <c r="E62" s="31" t="s">
        <v>1167</v>
      </c>
      <c r="F62" s="27">
        <v>2945747715</v>
      </c>
      <c r="G62" s="27" t="s">
        <v>464</v>
      </c>
      <c r="H62" s="32"/>
      <c r="I62" s="32"/>
      <c r="J62" s="32"/>
      <c r="K62" s="30" t="s">
        <v>1168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spans="1:31">
      <c r="A63" s="26">
        <v>59</v>
      </c>
      <c r="B63" s="26" t="s">
        <v>3853</v>
      </c>
      <c r="C63" s="26" t="str">
        <f ca="1">IFERROR(__xludf.DUMMYFUNCTION("REGEXREPLACE(B63, ""[ ,，]"", ""-"")"),"Patrick-派翠克")</f>
        <v>Patrick-派翠克</v>
      </c>
      <c r="D63" s="26" t="s">
        <v>1171</v>
      </c>
      <c r="E63" s="26" t="s">
        <v>1172</v>
      </c>
      <c r="F63" s="27">
        <v>564962343</v>
      </c>
      <c r="G63" s="27">
        <v>1</v>
      </c>
      <c r="H63" s="32"/>
      <c r="I63" s="32"/>
      <c r="J63" s="32"/>
      <c r="K63" s="30" t="s">
        <v>1173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spans="1:31">
      <c r="A64" s="26">
        <v>60</v>
      </c>
      <c r="B64" s="26" t="s">
        <v>1174</v>
      </c>
      <c r="C64" s="26" t="str">
        <f ca="1">IFERROR(__xludf.DUMMYFUNCTION("REGEXREPLACE(B64, ""[ ,，]"", ""-"")"),"莊酷炫")</f>
        <v>莊酷炫</v>
      </c>
      <c r="D64" s="26" t="s">
        <v>1174</v>
      </c>
      <c r="E64" s="31" t="s">
        <v>1175</v>
      </c>
      <c r="F64" s="27">
        <v>1247496433</v>
      </c>
      <c r="G64" s="27" t="s">
        <v>464</v>
      </c>
      <c r="H64" s="32"/>
      <c r="I64" s="32"/>
      <c r="J64" s="32"/>
      <c r="K64" s="30" t="s">
        <v>1176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spans="1:31">
      <c r="A65" s="26">
        <v>61</v>
      </c>
      <c r="B65" s="26" t="s">
        <v>1649</v>
      </c>
      <c r="C65" s="26" t="str">
        <f ca="1">IFERROR(__xludf.DUMMYFUNCTION("REGEXREPLACE(B65, ""[ ,，]"", ""-"")"),"Six-Wang")</f>
        <v>Six-Wang</v>
      </c>
      <c r="D65" s="26" t="s">
        <v>659</v>
      </c>
      <c r="E65" s="26" t="s">
        <v>161</v>
      </c>
      <c r="F65" s="27">
        <v>144080454</v>
      </c>
      <c r="G65" s="27">
        <v>1</v>
      </c>
      <c r="H65" s="27"/>
      <c r="I65" s="27"/>
      <c r="J65" s="27"/>
      <c r="K65" s="30" t="s">
        <v>660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spans="1:31">
      <c r="A66" s="26">
        <v>62</v>
      </c>
      <c r="B66" s="26" t="s">
        <v>1178</v>
      </c>
      <c r="C66" s="26" t="str">
        <f ca="1">IFERROR(__xludf.DUMMYFUNCTION("REGEXREPLACE(B66, ""[ ,，]"", ""-"")"),"蘿潔塔的廚房")</f>
        <v>蘿潔塔的廚房</v>
      </c>
      <c r="D66" s="26" t="s">
        <v>1178</v>
      </c>
      <c r="E66" s="26" t="s">
        <v>1179</v>
      </c>
      <c r="F66" s="27">
        <v>2319795781</v>
      </c>
      <c r="G66" s="27">
        <v>1</v>
      </c>
      <c r="H66" s="32"/>
      <c r="I66" s="32"/>
      <c r="J66" s="32"/>
      <c r="K66" s="30" t="s">
        <v>1180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spans="1:31">
      <c r="A67" s="26">
        <v>63</v>
      </c>
      <c r="B67" s="26" t="s">
        <v>1182</v>
      </c>
      <c r="C67" s="26" t="str">
        <f ca="1">IFERROR(__xludf.DUMMYFUNCTION("REGEXREPLACE(B67, ""[ ,，]"", ""-"")"),"孫生")</f>
        <v>孫生</v>
      </c>
      <c r="D67" s="26" t="s">
        <v>1183</v>
      </c>
      <c r="E67" s="31" t="s">
        <v>1184</v>
      </c>
      <c r="F67" s="27">
        <v>6023506533</v>
      </c>
      <c r="G67" s="27" t="s">
        <v>464</v>
      </c>
      <c r="H67" s="32"/>
      <c r="I67" s="32"/>
      <c r="J67" s="32"/>
      <c r="K67" s="30" t="s">
        <v>1185</v>
      </c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 spans="1:31">
      <c r="A68" s="26">
        <v>64</v>
      </c>
      <c r="B68" s="26" t="s">
        <v>4004</v>
      </c>
      <c r="C68" s="26" t="str">
        <f ca="1">IFERROR(__xludf.DUMMYFUNCTION("REGEXREPLACE(B68, ""[ ,，]"", ""-"")"),"超認真少年-I'm-Serious")</f>
        <v>超認真少年-I'm-Serious</v>
      </c>
      <c r="D68" s="26" t="s">
        <v>679</v>
      </c>
      <c r="E68" s="31" t="s">
        <v>680</v>
      </c>
      <c r="F68" s="27">
        <v>8743462644</v>
      </c>
      <c r="G68" s="27" t="s">
        <v>464</v>
      </c>
      <c r="H68" s="27">
        <v>1517</v>
      </c>
      <c r="I68" s="27" t="s">
        <v>3826</v>
      </c>
      <c r="J68" s="27">
        <v>744</v>
      </c>
      <c r="K68" s="30" t="s">
        <v>681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spans="1:31">
      <c r="A69" s="26">
        <v>65</v>
      </c>
      <c r="B69" s="26" t="s">
        <v>1187</v>
      </c>
      <c r="C69" s="26" t="str">
        <f ca="1">IFERROR(__xludf.DUMMYFUNCTION("REGEXREPLACE(B69, ""[ ,，]"", ""-"")"),"辣媽Shania")</f>
        <v>辣媽Shania</v>
      </c>
      <c r="D69" s="26" t="s">
        <v>1187</v>
      </c>
      <c r="E69" s="26" t="s">
        <v>1188</v>
      </c>
      <c r="F69" s="27">
        <v>331734673</v>
      </c>
      <c r="G69" s="27">
        <v>1</v>
      </c>
      <c r="H69" s="32"/>
      <c r="I69" s="32"/>
      <c r="J69" s="32"/>
      <c r="K69" s="30" t="s">
        <v>1189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</row>
    <row r="70" spans="1:31">
      <c r="A70" s="26">
        <v>66</v>
      </c>
      <c r="B70" s="26" t="s">
        <v>1190</v>
      </c>
      <c r="C70" s="26" t="str">
        <f ca="1">IFERROR(__xludf.DUMMYFUNCTION("REGEXREPLACE(B70, ""[ ,，]"", ""-"")"),"Lilyflute長笛姐姐")</f>
        <v>Lilyflute長笛姐姐</v>
      </c>
      <c r="D70" s="26" t="s">
        <v>1191</v>
      </c>
      <c r="E70" s="26" t="s">
        <v>1192</v>
      </c>
      <c r="F70" s="27">
        <v>2926479106</v>
      </c>
      <c r="G70" s="27">
        <v>1</v>
      </c>
      <c r="H70" s="32"/>
      <c r="I70" s="32"/>
      <c r="J70" s="32"/>
      <c r="K70" s="30" t="s">
        <v>1193</v>
      </c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 spans="1:31">
      <c r="A71" s="26">
        <v>67</v>
      </c>
      <c r="B71" s="26" t="s">
        <v>1195</v>
      </c>
      <c r="C71" s="26" t="str">
        <f ca="1">IFERROR(__xludf.DUMMYFUNCTION("REGEXREPLACE(B71, ""[ ,，]"", ""-"")"),"Bonjour-Louis!-我是路易")</f>
        <v>Bonjour-Louis!-我是路易</v>
      </c>
      <c r="D71" s="26" t="s">
        <v>1195</v>
      </c>
      <c r="E71" s="26" t="s">
        <v>1196</v>
      </c>
      <c r="F71" s="27">
        <v>333041115</v>
      </c>
      <c r="G71" s="27">
        <v>1</v>
      </c>
      <c r="H71" s="32"/>
      <c r="I71" s="32"/>
      <c r="J71" s="32"/>
      <c r="K71" s="30" t="s">
        <v>1197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spans="1:31">
      <c r="A72" s="26">
        <v>68</v>
      </c>
      <c r="B72" s="26" t="s">
        <v>1199</v>
      </c>
      <c r="C72" s="26" t="str">
        <f ca="1">IFERROR(__xludf.DUMMYFUNCTION("REGEXREPLACE(B72, ""[ ,，]"", ""-"")"),"李恩菲x菲菲")</f>
        <v>李恩菲x菲菲</v>
      </c>
      <c r="D72" s="26" t="s">
        <v>1200</v>
      </c>
      <c r="E72" s="31" t="s">
        <v>1201</v>
      </c>
      <c r="F72" s="27">
        <v>396335627</v>
      </c>
      <c r="G72" s="27" t="s">
        <v>464</v>
      </c>
      <c r="H72" s="32"/>
      <c r="I72" s="32"/>
      <c r="J72" s="32"/>
      <c r="K72" s="30" t="s">
        <v>1202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spans="1:31">
      <c r="A73" s="26">
        <v>69</v>
      </c>
      <c r="B73" s="26" t="s">
        <v>1204</v>
      </c>
      <c r="C73" s="26" t="str">
        <f ca="1">IFERROR(__xludf.DUMMYFUNCTION("REGEXREPLACE(B73, ""[ ,，]"", ""-"")"),"羚小鹿")</f>
        <v>羚小鹿</v>
      </c>
      <c r="D73" s="26" t="s">
        <v>1205</v>
      </c>
      <c r="E73" s="31" t="s">
        <v>1206</v>
      </c>
      <c r="F73" s="27">
        <v>594657</v>
      </c>
      <c r="G73" s="27" t="s">
        <v>464</v>
      </c>
      <c r="H73" s="32"/>
      <c r="I73" s="32"/>
      <c r="J73" s="32"/>
      <c r="K73" s="37" t="s">
        <v>1207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</row>
    <row r="74" spans="1:31">
      <c r="A74" s="26">
        <v>70</v>
      </c>
      <c r="B74" s="26" t="s">
        <v>1209</v>
      </c>
      <c r="C74" s="26" t="str">
        <f ca="1">IFERROR(__xludf.DUMMYFUNCTION("REGEXREPLACE(B74, ""[ ,，]"", ""-"")"),"虎麗笑嗨嗨")</f>
        <v>虎麗笑嗨嗨</v>
      </c>
      <c r="D74" s="26" t="s">
        <v>1210</v>
      </c>
      <c r="E74" s="26" t="s">
        <v>1211</v>
      </c>
      <c r="F74" s="27">
        <v>987577757</v>
      </c>
      <c r="G74" s="27">
        <v>1</v>
      </c>
      <c r="H74" s="32"/>
      <c r="I74" s="32"/>
      <c r="J74" s="32"/>
      <c r="K74" s="30" t="s">
        <v>1212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spans="1:31">
      <c r="A75" s="26">
        <v>71</v>
      </c>
      <c r="B75" s="26" t="s">
        <v>1213</v>
      </c>
      <c r="C75" s="26" t="str">
        <f ca="1">IFERROR(__xludf.DUMMYFUNCTION("REGEXREPLACE(B75, ""[ ,，]"", ""-"")"),"林淑芬2.0")</f>
        <v>林淑芬2.0</v>
      </c>
      <c r="D75" s="26" t="s">
        <v>1214</v>
      </c>
      <c r="E75" s="26" t="s">
        <v>1215</v>
      </c>
      <c r="F75" s="27">
        <v>2616472977</v>
      </c>
      <c r="G75" s="27">
        <v>1</v>
      </c>
      <c r="H75" s="32"/>
      <c r="I75" s="32"/>
      <c r="J75" s="32"/>
      <c r="K75" s="30" t="s">
        <v>1216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</row>
    <row r="76" spans="1:31">
      <c r="A76" s="26">
        <v>72</v>
      </c>
      <c r="B76" s="26" t="s">
        <v>1217</v>
      </c>
      <c r="C76" s="26" t="str">
        <f ca="1">IFERROR(__xludf.DUMMYFUNCTION("REGEXREPLACE(B76, ""[ ,，]"", ""-"")"),"紫玥桃")</f>
        <v>紫玥桃</v>
      </c>
      <c r="D76" s="26" t="s">
        <v>1218</v>
      </c>
      <c r="E76" s="31" t="s">
        <v>1219</v>
      </c>
      <c r="F76" s="27">
        <v>515352630</v>
      </c>
      <c r="G76" s="27" t="s">
        <v>464</v>
      </c>
      <c r="H76" s="32"/>
      <c r="I76" s="32"/>
      <c r="J76" s="32"/>
      <c r="K76" s="30" t="s">
        <v>1220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spans="1:31">
      <c r="A77" s="26">
        <v>73</v>
      </c>
      <c r="B77" s="26" t="s">
        <v>1222</v>
      </c>
      <c r="C77" s="26" t="str">
        <f ca="1">IFERROR(__xludf.DUMMYFUNCTION("REGEXREPLACE(B77, ""[ ,，]"", ""-"")"),"黃山料")</f>
        <v>黃山料</v>
      </c>
      <c r="D77" s="26" t="s">
        <v>1222</v>
      </c>
      <c r="E77" s="26" t="s">
        <v>1223</v>
      </c>
      <c r="F77" s="27">
        <v>1269919808</v>
      </c>
      <c r="G77" s="27">
        <v>1</v>
      </c>
      <c r="H77" s="32"/>
      <c r="I77" s="32"/>
      <c r="J77" s="32"/>
      <c r="K77" s="30" t="s">
        <v>1224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spans="1:31">
      <c r="A78" s="26">
        <v>74</v>
      </c>
      <c r="B78" s="26" t="s">
        <v>1226</v>
      </c>
      <c r="C78" s="26" t="str">
        <f ca="1">IFERROR(__xludf.DUMMYFUNCTION("REGEXREPLACE(B78, ""[ ,，]"", ""-"")"),"木曜4超玩")</f>
        <v>木曜4超玩</v>
      </c>
      <c r="D78" s="26" t="s">
        <v>1226</v>
      </c>
      <c r="E78" s="26" t="s">
        <v>1227</v>
      </c>
      <c r="F78" s="27">
        <v>5422332449</v>
      </c>
      <c r="G78" s="27">
        <v>1</v>
      </c>
      <c r="H78" s="32"/>
      <c r="I78" s="32"/>
      <c r="J78" s="32"/>
      <c r="K78" s="30" t="s">
        <v>1228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spans="1:31">
      <c r="A79" s="26">
        <v>75</v>
      </c>
      <c r="B79" s="26" t="s">
        <v>1723</v>
      </c>
      <c r="C79" s="26" t="str">
        <f ca="1">IFERROR(__xludf.DUMMYFUNCTION("REGEXREPLACE(B79, ""[ ,，]"", ""-"")"),"妮妮-Nini")</f>
        <v>妮妮-Nini</v>
      </c>
      <c r="D79" s="26" t="s">
        <v>1230</v>
      </c>
      <c r="E79" s="31" t="s">
        <v>1231</v>
      </c>
      <c r="F79" s="27">
        <v>563340443</v>
      </c>
      <c r="G79" s="27" t="s">
        <v>464</v>
      </c>
      <c r="H79" s="32"/>
      <c r="I79" s="32"/>
      <c r="J79" s="32"/>
      <c r="K79" s="30" t="s">
        <v>1232</v>
      </c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</row>
    <row r="80" spans="1:31">
      <c r="A80" s="26">
        <v>76</v>
      </c>
      <c r="B80" s="26" t="s">
        <v>1234</v>
      </c>
      <c r="C80" s="26" t="str">
        <f ca="1">IFERROR(__xludf.DUMMYFUNCTION("REGEXREPLACE(B80, ""[ ,，]"", ""-"")"),"魚乾")</f>
        <v>魚乾</v>
      </c>
      <c r="D80" s="26" t="s">
        <v>1234</v>
      </c>
      <c r="E80" s="26" t="s">
        <v>1235</v>
      </c>
      <c r="F80" s="27">
        <v>310596431</v>
      </c>
      <c r="G80" s="27">
        <v>1</v>
      </c>
      <c r="H80" s="32"/>
      <c r="I80" s="32"/>
      <c r="J80" s="32"/>
      <c r="K80" s="30" t="s">
        <v>1236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spans="1:31">
      <c r="A81" s="26">
        <v>77</v>
      </c>
      <c r="B81" s="26" t="s">
        <v>92</v>
      </c>
      <c r="C81" s="26" t="str">
        <f ca="1">IFERROR(__xludf.DUMMYFUNCTION("REGEXREPLACE(B81, ""[ ,，]"", ""-"")"),"見習網美小吳")</f>
        <v>見習網美小吳</v>
      </c>
      <c r="D81" s="26" t="s">
        <v>92</v>
      </c>
      <c r="E81" s="26" t="s">
        <v>564</v>
      </c>
      <c r="F81" s="27">
        <v>264560267</v>
      </c>
      <c r="G81" s="27" t="s">
        <v>464</v>
      </c>
      <c r="H81" s="27">
        <v>1728</v>
      </c>
      <c r="I81" s="27" t="s">
        <v>3832</v>
      </c>
      <c r="J81" s="27">
        <v>769</v>
      </c>
      <c r="K81" s="30" t="s">
        <v>565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spans="1:31">
      <c r="A82" s="26">
        <v>78</v>
      </c>
      <c r="B82" s="26" t="s">
        <v>335</v>
      </c>
      <c r="C82" s="26" t="str">
        <f ca="1">IFERROR(__xludf.DUMMYFUNCTION("REGEXREPLACE(B82, ""[ ,，]"", ""-"")"),"艾爾文")</f>
        <v>艾爾文</v>
      </c>
      <c r="D82" s="26" t="s">
        <v>335</v>
      </c>
      <c r="E82" s="26" t="s">
        <v>866</v>
      </c>
      <c r="F82" s="27">
        <v>1972535324</v>
      </c>
      <c r="G82" s="27">
        <v>1</v>
      </c>
      <c r="H82" s="27">
        <v>1327</v>
      </c>
      <c r="I82" s="27" t="s">
        <v>3846</v>
      </c>
      <c r="J82" s="27">
        <v>141</v>
      </c>
      <c r="K82" s="30" t="s">
        <v>867</v>
      </c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spans="1:31">
      <c r="A83" s="26">
        <v>79</v>
      </c>
      <c r="B83" s="26" t="s">
        <v>15</v>
      </c>
      <c r="C83" s="26" t="str">
        <f ca="1">IFERROR(__xludf.DUMMYFUNCTION("REGEXREPLACE(B83, ""[ ,，]"", ""-"")"),"志祺七七")</f>
        <v>志祺七七</v>
      </c>
      <c r="D83" s="26" t="s">
        <v>471</v>
      </c>
      <c r="E83" s="26" t="s">
        <v>472</v>
      </c>
      <c r="F83" s="27">
        <v>7011513421</v>
      </c>
      <c r="G83" s="27">
        <v>1</v>
      </c>
      <c r="H83" s="32"/>
      <c r="I83" s="32"/>
      <c r="J83" s="32"/>
      <c r="K83" s="30" t="s">
        <v>473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</row>
    <row r="84" spans="1:31">
      <c r="A84" s="26">
        <v>80</v>
      </c>
      <c r="B84" s="26" t="s">
        <v>1240</v>
      </c>
      <c r="C84" s="26" t="str">
        <f ca="1">IFERROR(__xludf.DUMMYFUNCTION("REGEXREPLACE(B84, ""[ ,，]"", ""-"")"),"欸你這週要幹嘛")</f>
        <v>欸你這週要幹嘛</v>
      </c>
      <c r="D84" s="26" t="s">
        <v>1240</v>
      </c>
      <c r="E84" s="26" t="s">
        <v>1241</v>
      </c>
      <c r="F84" s="27">
        <v>8320554996</v>
      </c>
      <c r="G84" s="27">
        <v>1</v>
      </c>
      <c r="H84" s="32"/>
      <c r="I84" s="32"/>
      <c r="J84" s="32"/>
      <c r="K84" s="30" t="s">
        <v>1242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spans="1:31">
      <c r="A85" s="26">
        <v>81</v>
      </c>
      <c r="B85" s="26" t="s">
        <v>1243</v>
      </c>
      <c r="C85" s="26" t="str">
        <f ca="1">IFERROR(__xludf.DUMMYFUNCTION("REGEXREPLACE(B85, ""[ ,，]"", ""-"")"),"PEETA葛格")</f>
        <v>PEETA葛格</v>
      </c>
      <c r="D85" s="26" t="s">
        <v>942</v>
      </c>
      <c r="E85" s="31" t="s">
        <v>943</v>
      </c>
      <c r="F85" s="27">
        <v>255612709</v>
      </c>
      <c r="G85" s="27"/>
      <c r="H85" s="27"/>
      <c r="I85" s="27"/>
      <c r="J85" s="27"/>
      <c r="K85" s="30" t="s">
        <v>944</v>
      </c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spans="1:31">
      <c r="A86" s="26">
        <v>82</v>
      </c>
      <c r="B86" s="26" t="s">
        <v>1244</v>
      </c>
      <c r="C86" s="26" t="str">
        <f ca="1">IFERROR(__xludf.DUMMYFUNCTION("REGEXREPLACE(B86, ""[ ,，]"", ""-"")"),"咪妃Julia")</f>
        <v>咪妃Julia</v>
      </c>
      <c r="D86" s="26" t="s">
        <v>964</v>
      </c>
      <c r="E86" s="26" t="s">
        <v>965</v>
      </c>
      <c r="F86" s="27">
        <v>646090220</v>
      </c>
      <c r="G86" s="27">
        <v>1</v>
      </c>
      <c r="H86" s="27"/>
      <c r="I86" s="27"/>
      <c r="J86" s="27"/>
      <c r="K86" s="30" t="s">
        <v>966</v>
      </c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spans="1:31">
      <c r="A87" s="26">
        <v>83</v>
      </c>
      <c r="B87" s="26" t="s">
        <v>61</v>
      </c>
      <c r="C87" s="26" t="str">
        <f ca="1">IFERROR(__xludf.DUMMYFUNCTION("REGEXREPLACE(B87, ""[ ,，]"", ""-"")"),"呱吉")</f>
        <v>呱吉</v>
      </c>
      <c r="D87" s="26" t="s">
        <v>61</v>
      </c>
      <c r="E87" s="26" t="s">
        <v>529</v>
      </c>
      <c r="F87" s="27">
        <v>143625</v>
      </c>
      <c r="G87" s="27" t="s">
        <v>464</v>
      </c>
      <c r="H87" s="27">
        <v>980</v>
      </c>
      <c r="I87" s="27" t="s">
        <v>3854</v>
      </c>
      <c r="J87" s="27">
        <v>720</v>
      </c>
      <c r="K87" s="30" t="s">
        <v>530</v>
      </c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spans="1:31">
      <c r="A88" s="26">
        <v>84</v>
      </c>
      <c r="B88" s="26" t="s">
        <v>1672</v>
      </c>
      <c r="C88" s="26" t="str">
        <f ca="1">IFERROR(__xludf.DUMMYFUNCTION("REGEXREPLACE(B88, ""[ ,，]"", ""-"")"),"莊政威-Cliff-Chuang")</f>
        <v>莊政威-Cliff-Chuang</v>
      </c>
      <c r="D88" s="26" t="s">
        <v>1248</v>
      </c>
      <c r="E88" s="26" t="s">
        <v>1249</v>
      </c>
      <c r="F88" s="27">
        <v>6994695601</v>
      </c>
      <c r="G88" s="27">
        <v>1</v>
      </c>
      <c r="H88" s="32"/>
      <c r="I88" s="32"/>
      <c r="J88" s="32"/>
      <c r="K88" s="30" t="s">
        <v>1250</v>
      </c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spans="1:31">
      <c r="A89" s="26">
        <v>85</v>
      </c>
      <c r="B89" s="26" t="s">
        <v>1252</v>
      </c>
      <c r="C89" s="26" t="str">
        <f ca="1">IFERROR(__xludf.DUMMYFUNCTION("REGEXREPLACE(B89, ""[ ,，]"", ""-"")"),"漢娜在翻譯")</f>
        <v>漢娜在翻譯</v>
      </c>
      <c r="D89" s="26" t="s">
        <v>1253</v>
      </c>
      <c r="E89" s="26" t="s">
        <v>1254</v>
      </c>
      <c r="F89" s="27">
        <v>212901855</v>
      </c>
      <c r="G89" s="27">
        <v>1</v>
      </c>
      <c r="H89" s="32"/>
      <c r="I89" s="32"/>
      <c r="J89" s="32"/>
      <c r="K89" s="30" t="s">
        <v>1255</v>
      </c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spans="1:31">
      <c r="A90" s="26">
        <v>86</v>
      </c>
      <c r="B90" s="26" t="s">
        <v>267</v>
      </c>
      <c r="C90" s="26" t="str">
        <f ca="1">IFERROR(__xludf.DUMMYFUNCTION("REGEXREPLACE(B90, ""[ ,，]"", ""-"")"),"Ru's-Piano-Ru味春捲")</f>
        <v>Ru's-Piano-Ru味春捲</v>
      </c>
      <c r="D90" s="26" t="s">
        <v>784</v>
      </c>
      <c r="E90" s="26" t="s">
        <v>785</v>
      </c>
      <c r="F90" s="27">
        <v>589042879</v>
      </c>
      <c r="G90" s="27" t="s">
        <v>464</v>
      </c>
      <c r="H90" s="27">
        <v>1332</v>
      </c>
      <c r="I90" s="27" t="s">
        <v>3831</v>
      </c>
      <c r="J90" s="27">
        <v>693</v>
      </c>
      <c r="K90" s="30" t="s">
        <v>786</v>
      </c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spans="1:31">
      <c r="A91" s="26">
        <v>87</v>
      </c>
      <c r="B91" s="26" t="s">
        <v>1257</v>
      </c>
      <c r="C91" s="26" t="str">
        <f ca="1">IFERROR(__xludf.DUMMYFUNCTION("REGEXREPLACE(B91, ""[ ,，]"", ""-"")"),"P.LEAGUE")</f>
        <v>P.LEAGUE</v>
      </c>
      <c r="D91" s="26" t="s">
        <v>1258</v>
      </c>
      <c r="E91" s="26" t="s">
        <v>1259</v>
      </c>
      <c r="F91" s="27">
        <v>39431801958</v>
      </c>
      <c r="G91" s="27">
        <v>1</v>
      </c>
      <c r="H91" s="32"/>
      <c r="I91" s="32"/>
      <c r="J91" s="32"/>
      <c r="K91" s="30" t="s">
        <v>1260</v>
      </c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spans="1:31">
      <c r="A92" s="26">
        <v>88</v>
      </c>
      <c r="B92" s="26" t="s">
        <v>1262</v>
      </c>
      <c r="C92" s="26" t="str">
        <f ca="1">IFERROR(__xludf.DUMMYFUNCTION("REGEXREPLACE(B92, ""[ ,，]"", ""-"")"),"HahaTai-哈哈台")</f>
        <v>HahaTai-哈哈台</v>
      </c>
      <c r="D92" s="26" t="s">
        <v>1262</v>
      </c>
      <c r="E92" s="31" t="s">
        <v>1263</v>
      </c>
      <c r="F92" s="27">
        <v>2373420238</v>
      </c>
      <c r="G92" s="27" t="s">
        <v>464</v>
      </c>
      <c r="H92" s="32"/>
      <c r="I92" s="32"/>
      <c r="J92" s="32"/>
      <c r="K92" s="30" t="s">
        <v>1264</v>
      </c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spans="1:31">
      <c r="A93" s="26">
        <v>89</v>
      </c>
      <c r="B93" s="26" t="s">
        <v>1265</v>
      </c>
      <c r="C93" s="26" t="str">
        <f ca="1">IFERROR(__xludf.DUMMYFUNCTION("REGEXREPLACE(B93, ""[ ,，]"", ""-"")"),"A力地方媽媽")</f>
        <v>A力地方媽媽</v>
      </c>
      <c r="D93" s="26" t="s">
        <v>1266</v>
      </c>
      <c r="E93" s="26" t="s">
        <v>1267</v>
      </c>
      <c r="F93" s="27">
        <v>13854284478</v>
      </c>
      <c r="G93" s="27" t="s">
        <v>464</v>
      </c>
      <c r="H93" s="32"/>
      <c r="I93" s="32"/>
      <c r="J93" s="32"/>
      <c r="K93" s="30" t="s">
        <v>1268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spans="1:31">
      <c r="A94" s="26">
        <v>90</v>
      </c>
      <c r="B94" s="26" t="s">
        <v>1661</v>
      </c>
      <c r="C94" s="26" t="str">
        <f ca="1">IFERROR(__xludf.DUMMYFUNCTION("REGEXREPLACE(B94, ""[ ,，]"", ""-"")"),"Ines-Wang")</f>
        <v>Ines-Wang</v>
      </c>
      <c r="D94" s="26" t="s">
        <v>1271</v>
      </c>
      <c r="E94" s="31" t="s">
        <v>1272</v>
      </c>
      <c r="F94" s="27">
        <v>330953157</v>
      </c>
      <c r="G94" s="27" t="s">
        <v>464</v>
      </c>
      <c r="H94" s="32"/>
      <c r="I94" s="32"/>
      <c r="J94" s="32"/>
      <c r="K94" s="30" t="s">
        <v>1273</v>
      </c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</row>
    <row r="95" spans="1:31">
      <c r="A95" s="26">
        <v>91</v>
      </c>
      <c r="B95" s="26" t="s">
        <v>1275</v>
      </c>
      <c r="C95" s="26" t="str">
        <f ca="1">IFERROR(__xludf.DUMMYFUNCTION("REGEXREPLACE(B95, ""[ ,，]"", ""-"")"),"豪吃來吃")</f>
        <v>豪吃來吃</v>
      </c>
      <c r="D95" s="26" t="s">
        <v>1276</v>
      </c>
      <c r="E95" s="26" t="s">
        <v>1277</v>
      </c>
      <c r="F95" s="27">
        <v>4029942073</v>
      </c>
      <c r="G95" s="27">
        <v>1</v>
      </c>
      <c r="H95" s="32"/>
      <c r="I95" s="32"/>
      <c r="J95" s="32"/>
      <c r="K95" s="30" t="s">
        <v>1278</v>
      </c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spans="1:31">
      <c r="A96" s="26">
        <v>92</v>
      </c>
      <c r="B96" s="26" t="s">
        <v>1279</v>
      </c>
      <c r="C96" s="26" t="str">
        <f ca="1">IFERROR(__xludf.DUMMYFUNCTION("REGEXREPLACE(B96, ""[ ,，]"", ""-"")"),"依梨")</f>
        <v>依梨</v>
      </c>
      <c r="D96" s="26" t="s">
        <v>1280</v>
      </c>
      <c r="E96" s="26" t="s">
        <v>1281</v>
      </c>
      <c r="F96" s="27">
        <v>334198510</v>
      </c>
      <c r="G96" s="27">
        <v>1</v>
      </c>
      <c r="H96" s="32"/>
      <c r="I96" s="32"/>
      <c r="J96" s="32"/>
      <c r="K96" s="30" t="s">
        <v>1282</v>
      </c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spans="1:31">
      <c r="A97" s="26">
        <v>93</v>
      </c>
      <c r="B97" s="26" t="s">
        <v>1284</v>
      </c>
      <c r="C97" s="26" t="str">
        <f ca="1">IFERROR(__xludf.DUMMYFUNCTION("REGEXREPLACE(B97, ""[ ,，]"", ""-"")"),"周小葳")</f>
        <v>周小葳</v>
      </c>
      <c r="D97" s="26" t="s">
        <v>1285</v>
      </c>
      <c r="E97" s="31" t="s">
        <v>532</v>
      </c>
      <c r="F97" s="27">
        <v>18346291</v>
      </c>
      <c r="G97" s="27" t="s">
        <v>464</v>
      </c>
      <c r="H97" s="32"/>
      <c r="I97" s="32"/>
      <c r="J97" s="32"/>
      <c r="K97" s="30" t="s">
        <v>533</v>
      </c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spans="1:31">
      <c r="A98" s="26">
        <v>94</v>
      </c>
      <c r="B98" s="26" t="s">
        <v>3855</v>
      </c>
      <c r="C98" s="26" t="str">
        <f ca="1">IFERROR(__xludf.DUMMYFUNCTION("REGEXREPLACE(B98, ""[ ,，]"", ""-"")"),"Irene-林艾融")</f>
        <v>Irene-林艾融</v>
      </c>
      <c r="D98" s="26" t="s">
        <v>1288</v>
      </c>
      <c r="E98" s="31" t="s">
        <v>1289</v>
      </c>
      <c r="F98" s="27">
        <v>336804104</v>
      </c>
      <c r="G98" s="27" t="s">
        <v>464</v>
      </c>
      <c r="H98" s="32"/>
      <c r="I98" s="32"/>
      <c r="J98" s="32"/>
      <c r="K98" s="30" t="s">
        <v>1290</v>
      </c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  <row r="99" spans="1:31">
      <c r="A99" s="26">
        <v>95</v>
      </c>
      <c r="B99" s="26" t="s">
        <v>3856</v>
      </c>
      <c r="C99" s="26" t="str">
        <f ca="1">IFERROR(__xludf.DUMMYFUNCTION("REGEXREPLACE(B99, ""[ ,，]"", ""-"")"),"BBpPro-Lin-Ching-Chieh-林敬傑")</f>
        <v>BBpPro-Lin-Ching-Chieh-林敬傑</v>
      </c>
      <c r="D99" s="26" t="s">
        <v>1292</v>
      </c>
      <c r="E99" s="26" t="s">
        <v>1293</v>
      </c>
      <c r="F99" s="27">
        <v>356292460</v>
      </c>
      <c r="G99" s="27">
        <v>1</v>
      </c>
      <c r="H99" s="32"/>
      <c r="I99" s="32"/>
      <c r="J99" s="32"/>
      <c r="K99" s="30" t="s">
        <v>1294</v>
      </c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 spans="1:31">
      <c r="A100" s="26">
        <v>96</v>
      </c>
      <c r="B100" s="26" t="s">
        <v>1295</v>
      </c>
      <c r="C100" s="26" t="str">
        <f ca="1">IFERROR(__xludf.DUMMYFUNCTION("REGEXREPLACE(B100, ""[ ,，]"", ""-"")"),"Emma艾瑪")</f>
        <v>Emma艾瑪</v>
      </c>
      <c r="D100" s="26" t="s">
        <v>1296</v>
      </c>
      <c r="E100" s="31" t="s">
        <v>1297</v>
      </c>
      <c r="F100" s="27">
        <v>255423608</v>
      </c>
      <c r="G100" s="27" t="s">
        <v>464</v>
      </c>
      <c r="H100" s="32"/>
      <c r="I100" s="32"/>
      <c r="J100" s="32"/>
      <c r="K100" s="30" t="s">
        <v>1298</v>
      </c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</row>
    <row r="101" spans="1:31">
      <c r="A101" s="26">
        <v>97</v>
      </c>
      <c r="B101" s="26" t="s">
        <v>1299</v>
      </c>
      <c r="C101" s="26" t="str">
        <f ca="1">IFERROR(__xludf.DUMMYFUNCTION("REGEXREPLACE(B101, ""[ ,，]"", ""-"")"),"電瀨少女-女孩的科技日常")</f>
        <v>電瀨少女-女孩的科技日常</v>
      </c>
      <c r="D101" s="26" t="s">
        <v>1300</v>
      </c>
      <c r="E101" s="26" t="s">
        <v>1301</v>
      </c>
      <c r="F101" s="27">
        <v>1918317716</v>
      </c>
      <c r="G101" s="27">
        <v>1</v>
      </c>
      <c r="H101" s="32"/>
      <c r="I101" s="32"/>
      <c r="J101" s="32"/>
      <c r="K101" s="30" t="s">
        <v>1302</v>
      </c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 spans="1:31">
      <c r="A102" s="26">
        <v>98</v>
      </c>
      <c r="B102" s="26" t="s">
        <v>1304</v>
      </c>
      <c r="C102" s="26" t="str">
        <f ca="1">IFERROR(__xludf.DUMMYFUNCTION("REGEXREPLACE(B102, ""[ ,，]"", ""-"")"),"喬喬兒Sylvia")</f>
        <v>喬喬兒Sylvia</v>
      </c>
      <c r="D102" s="26" t="s">
        <v>1305</v>
      </c>
      <c r="E102" s="31" t="s">
        <v>1306</v>
      </c>
      <c r="F102" s="27">
        <v>1106091356</v>
      </c>
      <c r="G102" s="27" t="s">
        <v>464</v>
      </c>
      <c r="H102" s="32"/>
      <c r="I102" s="32"/>
      <c r="J102" s="32"/>
      <c r="K102" s="30" t="s">
        <v>1307</v>
      </c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 spans="1:31">
      <c r="A103" s="26">
        <v>99</v>
      </c>
      <c r="B103" s="26" t="s">
        <v>1308</v>
      </c>
      <c r="C103" s="26" t="str">
        <f ca="1">IFERROR(__xludf.DUMMYFUNCTION("REGEXREPLACE(B103, ""[ ,，]"", ""-"")"),"柴犬Nana和阿楞的一天")</f>
        <v>柴犬Nana和阿楞的一天</v>
      </c>
      <c r="D103" s="26" t="s">
        <v>1308</v>
      </c>
      <c r="E103" s="26" t="s">
        <v>1309</v>
      </c>
      <c r="F103" s="27">
        <v>259690279</v>
      </c>
      <c r="G103" s="26">
        <v>999</v>
      </c>
      <c r="H103" s="32"/>
      <c r="I103" s="32"/>
      <c r="J103" s="32"/>
      <c r="K103" s="30" t="s">
        <v>1310</v>
      </c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spans="1:31">
      <c r="A104" s="26">
        <v>100</v>
      </c>
      <c r="B104" s="26" t="s">
        <v>1635</v>
      </c>
      <c r="C104" s="26" t="str">
        <f ca="1">IFERROR(__xludf.DUMMYFUNCTION("REGEXREPLACE(B104, ""[ ,，]"", ""-"")"),"瑀熙-Yuci")</f>
        <v>瑀熙-Yuci</v>
      </c>
      <c r="D104" s="26" t="s">
        <v>1312</v>
      </c>
      <c r="E104" s="31" t="s">
        <v>1313</v>
      </c>
      <c r="F104" s="27">
        <v>330362747</v>
      </c>
      <c r="G104" s="27" t="s">
        <v>464</v>
      </c>
      <c r="H104" s="32"/>
      <c r="I104" s="32"/>
      <c r="J104" s="32"/>
      <c r="K104" s="30" t="s">
        <v>1314</v>
      </c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</row>
    <row r="105" spans="1:31">
      <c r="A105" s="38"/>
      <c r="B105" s="38"/>
      <c r="C105" s="38"/>
      <c r="D105" s="38"/>
      <c r="E105" s="38"/>
      <c r="F105" s="32"/>
      <c r="G105" s="32"/>
      <c r="H105" s="32"/>
      <c r="I105" s="32"/>
      <c r="J105" s="32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spans="1:31">
      <c r="A106" s="38"/>
      <c r="B106" s="38"/>
      <c r="C106" s="38"/>
      <c r="D106" s="38"/>
      <c r="E106" s="38"/>
      <c r="F106" s="32"/>
      <c r="G106" s="32"/>
      <c r="H106" s="32"/>
      <c r="I106" s="32"/>
      <c r="J106" s="32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spans="1:31">
      <c r="A107" s="38"/>
      <c r="B107" s="38"/>
      <c r="C107" s="38"/>
      <c r="D107" s="38"/>
      <c r="E107" s="38"/>
      <c r="F107" s="32"/>
      <c r="G107" s="32"/>
      <c r="H107" s="32"/>
      <c r="I107" s="32"/>
      <c r="J107" s="32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 spans="1:31">
      <c r="A108" s="38"/>
      <c r="B108" s="38"/>
      <c r="C108" s="38"/>
      <c r="D108" s="38"/>
      <c r="E108" s="38"/>
      <c r="F108" s="32"/>
      <c r="G108" s="32"/>
      <c r="H108" s="32"/>
      <c r="I108" s="32"/>
      <c r="J108" s="32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spans="1:31">
      <c r="A109" s="38"/>
      <c r="B109" s="38"/>
      <c r="C109" s="38"/>
      <c r="D109" s="38"/>
      <c r="E109" s="38"/>
      <c r="F109" s="32"/>
      <c r="G109" s="32"/>
      <c r="H109" s="32"/>
      <c r="I109" s="32"/>
      <c r="J109" s="32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</row>
    <row r="110" spans="1:31">
      <c r="A110" s="38"/>
      <c r="B110" s="38"/>
      <c r="C110" s="38"/>
      <c r="D110" s="38"/>
      <c r="E110" s="38"/>
      <c r="F110" s="32"/>
      <c r="G110" s="32"/>
      <c r="H110" s="32"/>
      <c r="I110" s="32"/>
      <c r="J110" s="32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spans="1:31">
      <c r="A111" s="38"/>
      <c r="B111" s="38"/>
      <c r="C111" s="38"/>
      <c r="D111" s="38"/>
      <c r="E111" s="38"/>
      <c r="F111" s="32"/>
      <c r="G111" s="32"/>
      <c r="H111" s="32"/>
      <c r="I111" s="32"/>
      <c r="J111" s="32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spans="1:31">
      <c r="A112" s="38"/>
      <c r="B112" s="38"/>
      <c r="C112" s="38"/>
      <c r="D112" s="38"/>
      <c r="E112" s="38"/>
      <c r="F112" s="32"/>
      <c r="G112" s="32"/>
      <c r="H112" s="32"/>
      <c r="I112" s="32"/>
      <c r="J112" s="32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spans="1:31">
      <c r="A113" s="38"/>
      <c r="B113" s="38"/>
      <c r="C113" s="38"/>
      <c r="D113" s="38"/>
      <c r="E113" s="38"/>
      <c r="F113" s="32"/>
      <c r="G113" s="32"/>
      <c r="H113" s="32"/>
      <c r="I113" s="32"/>
      <c r="J113" s="32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spans="1:31">
      <c r="A114" s="38"/>
      <c r="B114" s="38"/>
      <c r="C114" s="38"/>
      <c r="D114" s="38"/>
      <c r="E114" s="38"/>
      <c r="F114" s="32"/>
      <c r="G114" s="32"/>
      <c r="H114" s="32"/>
      <c r="I114" s="32"/>
      <c r="J114" s="32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spans="1:31">
      <c r="A115" s="38"/>
      <c r="B115" s="38"/>
      <c r="C115" s="38"/>
      <c r="D115" s="38"/>
      <c r="E115" s="38"/>
      <c r="F115" s="32"/>
      <c r="G115" s="32"/>
      <c r="H115" s="32"/>
      <c r="I115" s="32"/>
      <c r="J115" s="32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spans="1:31">
      <c r="A116" s="38"/>
      <c r="B116" s="38"/>
      <c r="C116" s="38"/>
      <c r="D116" s="38"/>
      <c r="E116" s="38"/>
      <c r="F116" s="32"/>
      <c r="G116" s="32"/>
      <c r="H116" s="32"/>
      <c r="I116" s="32"/>
      <c r="J116" s="32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spans="1:31">
      <c r="A117" s="38"/>
      <c r="B117" s="38"/>
      <c r="C117" s="38"/>
      <c r="D117" s="38"/>
      <c r="E117" s="38"/>
      <c r="F117" s="32"/>
      <c r="G117" s="32"/>
      <c r="H117" s="32"/>
      <c r="I117" s="32"/>
      <c r="J117" s="32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spans="1:31">
      <c r="A118" s="38"/>
      <c r="B118" s="38"/>
      <c r="C118" s="38"/>
      <c r="D118" s="38"/>
      <c r="E118" s="38"/>
      <c r="F118" s="32"/>
      <c r="G118" s="32"/>
      <c r="H118" s="32"/>
      <c r="I118" s="32"/>
      <c r="J118" s="32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spans="1:31">
      <c r="A119" s="38"/>
      <c r="B119" s="38"/>
      <c r="C119" s="38"/>
      <c r="D119" s="38"/>
      <c r="E119" s="38"/>
      <c r="F119" s="32"/>
      <c r="G119" s="32"/>
      <c r="H119" s="32"/>
      <c r="I119" s="32"/>
      <c r="J119" s="32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spans="1:31">
      <c r="A120" s="38"/>
      <c r="B120" s="38"/>
      <c r="C120" s="38"/>
      <c r="D120" s="38"/>
      <c r="E120" s="38"/>
      <c r="F120" s="32"/>
      <c r="G120" s="32"/>
      <c r="H120" s="32"/>
      <c r="I120" s="32"/>
      <c r="J120" s="32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spans="1:31">
      <c r="A121" s="38"/>
      <c r="B121" s="38"/>
      <c r="C121" s="38"/>
      <c r="D121" s="38"/>
      <c r="E121" s="38"/>
      <c r="F121" s="32"/>
      <c r="G121" s="32"/>
      <c r="H121" s="32"/>
      <c r="I121" s="32"/>
      <c r="J121" s="32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spans="1:31">
      <c r="A122" s="38"/>
      <c r="B122" s="38"/>
      <c r="C122" s="38"/>
      <c r="D122" s="38"/>
      <c r="E122" s="38"/>
      <c r="F122" s="32"/>
      <c r="G122" s="32"/>
      <c r="H122" s="32"/>
      <c r="I122" s="32"/>
      <c r="J122" s="32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spans="1:31">
      <c r="A123" s="38"/>
      <c r="B123" s="38"/>
      <c r="C123" s="38"/>
      <c r="D123" s="38"/>
      <c r="E123" s="38"/>
      <c r="F123" s="32"/>
      <c r="G123" s="32"/>
      <c r="H123" s="32"/>
      <c r="I123" s="32"/>
      <c r="J123" s="32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spans="1:31">
      <c r="A124" s="38"/>
      <c r="B124" s="38"/>
      <c r="C124" s="38"/>
      <c r="D124" s="38"/>
      <c r="E124" s="38"/>
      <c r="F124" s="32"/>
      <c r="G124" s="32"/>
      <c r="H124" s="32"/>
      <c r="I124" s="32"/>
      <c r="J124" s="32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spans="1:31">
      <c r="A125" s="38"/>
      <c r="B125" s="38"/>
      <c r="C125" s="38"/>
      <c r="D125" s="38"/>
      <c r="E125" s="38"/>
      <c r="F125" s="32"/>
      <c r="G125" s="32"/>
      <c r="H125" s="32"/>
      <c r="I125" s="32"/>
      <c r="J125" s="32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  <row r="126" spans="1:31">
      <c r="A126" s="38"/>
      <c r="B126" s="38"/>
      <c r="C126" s="38"/>
      <c r="D126" s="38"/>
      <c r="E126" s="38"/>
      <c r="F126" s="32"/>
      <c r="G126" s="32"/>
      <c r="H126" s="32"/>
      <c r="I126" s="32"/>
      <c r="J126" s="32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</row>
    <row r="127" spans="1:31">
      <c r="A127" s="38"/>
      <c r="B127" s="38"/>
      <c r="C127" s="38"/>
      <c r="D127" s="38"/>
      <c r="E127" s="38"/>
      <c r="F127" s="32"/>
      <c r="G127" s="32"/>
      <c r="H127" s="32"/>
      <c r="I127" s="32"/>
      <c r="J127" s="32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</row>
    <row r="128" spans="1:31">
      <c r="A128" s="38"/>
      <c r="B128" s="38"/>
      <c r="C128" s="38"/>
      <c r="D128" s="38"/>
      <c r="E128" s="38"/>
      <c r="F128" s="32"/>
      <c r="G128" s="32"/>
      <c r="H128" s="32"/>
      <c r="I128" s="32"/>
      <c r="J128" s="32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</row>
    <row r="129" spans="1:31">
      <c r="A129" s="38"/>
      <c r="B129" s="38"/>
      <c r="C129" s="38"/>
      <c r="D129" s="38"/>
      <c r="E129" s="38"/>
      <c r="F129" s="32"/>
      <c r="G129" s="32"/>
      <c r="H129" s="32"/>
      <c r="I129" s="32"/>
      <c r="J129" s="32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</row>
    <row r="130" spans="1:31">
      <c r="A130" s="38"/>
      <c r="B130" s="38"/>
      <c r="C130" s="38"/>
      <c r="D130" s="38"/>
      <c r="E130" s="38"/>
      <c r="F130" s="32"/>
      <c r="G130" s="32"/>
      <c r="H130" s="32"/>
      <c r="I130" s="32"/>
      <c r="J130" s="32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</row>
    <row r="131" spans="1:31">
      <c r="A131" s="38"/>
      <c r="B131" s="38"/>
      <c r="C131" s="38"/>
      <c r="D131" s="38"/>
      <c r="E131" s="38"/>
      <c r="F131" s="32"/>
      <c r="G131" s="32"/>
      <c r="H131" s="32"/>
      <c r="I131" s="32"/>
      <c r="J131" s="32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</row>
    <row r="132" spans="1:31">
      <c r="A132" s="38"/>
      <c r="B132" s="38"/>
      <c r="C132" s="38"/>
      <c r="D132" s="38"/>
      <c r="E132" s="38"/>
      <c r="F132" s="32"/>
      <c r="G132" s="32"/>
      <c r="H132" s="32"/>
      <c r="I132" s="32"/>
      <c r="J132" s="32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</row>
    <row r="133" spans="1:31">
      <c r="A133" s="38"/>
      <c r="B133" s="38"/>
      <c r="C133" s="38"/>
      <c r="D133" s="38"/>
      <c r="E133" s="38"/>
      <c r="F133" s="32"/>
      <c r="G133" s="32"/>
      <c r="H133" s="32"/>
      <c r="I133" s="32"/>
      <c r="J133" s="32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</row>
    <row r="134" spans="1:31">
      <c r="A134" s="38"/>
      <c r="B134" s="38"/>
      <c r="C134" s="38"/>
      <c r="D134" s="38"/>
      <c r="E134" s="38"/>
      <c r="F134" s="32"/>
      <c r="G134" s="32"/>
      <c r="H134" s="32"/>
      <c r="I134" s="32"/>
      <c r="J134" s="32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</row>
    <row r="135" spans="1:31">
      <c r="A135" s="38"/>
      <c r="B135" s="38"/>
      <c r="C135" s="38"/>
      <c r="D135" s="38"/>
      <c r="E135" s="38"/>
      <c r="F135" s="32"/>
      <c r="G135" s="32"/>
      <c r="H135" s="32"/>
      <c r="I135" s="32"/>
      <c r="J135" s="32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</row>
    <row r="136" spans="1:31">
      <c r="A136" s="38"/>
      <c r="B136" s="38"/>
      <c r="C136" s="38"/>
      <c r="D136" s="38"/>
      <c r="E136" s="38"/>
      <c r="F136" s="32"/>
      <c r="G136" s="32"/>
      <c r="H136" s="32"/>
      <c r="I136" s="32"/>
      <c r="J136" s="32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</row>
    <row r="137" spans="1:31">
      <c r="A137" s="38"/>
      <c r="B137" s="38"/>
      <c r="C137" s="38"/>
      <c r="D137" s="38"/>
      <c r="E137" s="38"/>
      <c r="F137" s="32"/>
      <c r="G137" s="32"/>
      <c r="H137" s="32"/>
      <c r="I137" s="32"/>
      <c r="J137" s="32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</row>
    <row r="138" spans="1:31">
      <c r="A138" s="38"/>
      <c r="B138" s="38"/>
      <c r="C138" s="38"/>
      <c r="D138" s="38"/>
      <c r="E138" s="38"/>
      <c r="F138" s="32"/>
      <c r="G138" s="32"/>
      <c r="H138" s="32"/>
      <c r="I138" s="32"/>
      <c r="J138" s="32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</row>
    <row r="139" spans="1:31">
      <c r="A139" s="38"/>
      <c r="B139" s="38"/>
      <c r="C139" s="38"/>
      <c r="D139" s="38"/>
      <c r="E139" s="38"/>
      <c r="F139" s="32"/>
      <c r="G139" s="32"/>
      <c r="H139" s="32"/>
      <c r="I139" s="32"/>
      <c r="J139" s="32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</row>
    <row r="140" spans="1:31">
      <c r="A140" s="38"/>
      <c r="B140" s="38"/>
      <c r="C140" s="38"/>
      <c r="D140" s="38"/>
      <c r="E140" s="38"/>
      <c r="F140" s="32"/>
      <c r="G140" s="32"/>
      <c r="H140" s="32"/>
      <c r="I140" s="32"/>
      <c r="J140" s="32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</row>
    <row r="141" spans="1:31">
      <c r="A141" s="38"/>
      <c r="B141" s="38"/>
      <c r="C141" s="38"/>
      <c r="D141" s="38"/>
      <c r="E141" s="38"/>
      <c r="F141" s="32"/>
      <c r="G141" s="32"/>
      <c r="H141" s="32"/>
      <c r="I141" s="32"/>
      <c r="J141" s="32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</row>
    <row r="142" spans="1:31">
      <c r="A142" s="38"/>
      <c r="B142" s="38"/>
      <c r="C142" s="38"/>
      <c r="D142" s="38"/>
      <c r="E142" s="38"/>
      <c r="F142" s="32"/>
      <c r="G142" s="32"/>
      <c r="H142" s="32"/>
      <c r="I142" s="32"/>
      <c r="J142" s="32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</row>
    <row r="143" spans="1:31">
      <c r="A143" s="38"/>
      <c r="B143" s="38"/>
      <c r="C143" s="38"/>
      <c r="D143" s="38"/>
      <c r="E143" s="38"/>
      <c r="F143" s="32"/>
      <c r="G143" s="32"/>
      <c r="H143" s="32"/>
      <c r="I143" s="32"/>
      <c r="J143" s="32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</row>
    <row r="144" spans="1:31">
      <c r="A144" s="38"/>
      <c r="B144" s="38"/>
      <c r="C144" s="38"/>
      <c r="D144" s="38"/>
      <c r="E144" s="38"/>
      <c r="F144" s="32"/>
      <c r="G144" s="32"/>
      <c r="H144" s="32"/>
      <c r="I144" s="32"/>
      <c r="J144" s="32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</row>
    <row r="145" spans="1:31">
      <c r="A145" s="38"/>
      <c r="B145" s="38"/>
      <c r="C145" s="38"/>
      <c r="D145" s="38"/>
      <c r="E145" s="38"/>
      <c r="F145" s="32"/>
      <c r="G145" s="32"/>
      <c r="H145" s="32"/>
      <c r="I145" s="32"/>
      <c r="J145" s="32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</row>
    <row r="146" spans="1:31">
      <c r="A146" s="38"/>
      <c r="B146" s="38"/>
      <c r="C146" s="38"/>
      <c r="D146" s="38"/>
      <c r="E146" s="38"/>
      <c r="F146" s="32"/>
      <c r="G146" s="32"/>
      <c r="H146" s="32"/>
      <c r="I146" s="32"/>
      <c r="J146" s="32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</row>
    <row r="147" spans="1:31">
      <c r="A147" s="38"/>
      <c r="B147" s="38"/>
      <c r="C147" s="38"/>
      <c r="D147" s="38"/>
      <c r="E147" s="38"/>
      <c r="F147" s="32"/>
      <c r="G147" s="32"/>
      <c r="H147" s="32"/>
      <c r="I147" s="32"/>
      <c r="J147" s="32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</row>
    <row r="148" spans="1:31">
      <c r="A148" s="38"/>
      <c r="B148" s="38"/>
      <c r="C148" s="38"/>
      <c r="D148" s="38"/>
      <c r="E148" s="38"/>
      <c r="F148" s="32"/>
      <c r="G148" s="32"/>
      <c r="H148" s="32"/>
      <c r="I148" s="32"/>
      <c r="J148" s="32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</row>
    <row r="149" spans="1:31">
      <c r="A149" s="38"/>
      <c r="B149" s="38"/>
      <c r="C149" s="38"/>
      <c r="D149" s="38"/>
      <c r="E149" s="38"/>
      <c r="F149" s="32"/>
      <c r="G149" s="32"/>
      <c r="H149" s="32"/>
      <c r="I149" s="32"/>
      <c r="J149" s="32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</row>
    <row r="150" spans="1:31">
      <c r="A150" s="38"/>
      <c r="B150" s="38"/>
      <c r="C150" s="38"/>
      <c r="D150" s="38"/>
      <c r="E150" s="38"/>
      <c r="F150" s="32"/>
      <c r="G150" s="32"/>
      <c r="H150" s="32"/>
      <c r="I150" s="32"/>
      <c r="J150" s="32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</row>
    <row r="151" spans="1:31">
      <c r="A151" s="38"/>
      <c r="B151" s="38"/>
      <c r="C151" s="38"/>
      <c r="D151" s="38"/>
      <c r="E151" s="38"/>
      <c r="F151" s="32"/>
      <c r="G151" s="32"/>
      <c r="H151" s="32"/>
      <c r="I151" s="32"/>
      <c r="J151" s="32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</row>
    <row r="152" spans="1:31">
      <c r="A152" s="38"/>
      <c r="B152" s="38"/>
      <c r="C152" s="38"/>
      <c r="D152" s="38"/>
      <c r="E152" s="38"/>
      <c r="F152" s="32"/>
      <c r="G152" s="32"/>
      <c r="H152" s="32"/>
      <c r="I152" s="32"/>
      <c r="J152" s="32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</row>
    <row r="153" spans="1:31">
      <c r="A153" s="38"/>
      <c r="B153" s="38"/>
      <c r="C153" s="38"/>
      <c r="D153" s="38"/>
      <c r="E153" s="38"/>
      <c r="F153" s="32"/>
      <c r="G153" s="32"/>
      <c r="H153" s="32"/>
      <c r="I153" s="32"/>
      <c r="J153" s="32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</row>
    <row r="154" spans="1:31">
      <c r="A154" s="38"/>
      <c r="B154" s="38"/>
      <c r="C154" s="38"/>
      <c r="D154" s="38"/>
      <c r="E154" s="38"/>
      <c r="F154" s="32"/>
      <c r="G154" s="32"/>
      <c r="H154" s="32"/>
      <c r="I154" s="32"/>
      <c r="J154" s="32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</row>
    <row r="155" spans="1:31">
      <c r="A155" s="38"/>
      <c r="B155" s="38"/>
      <c r="C155" s="38"/>
      <c r="D155" s="38"/>
      <c r="E155" s="38"/>
      <c r="F155" s="32"/>
      <c r="G155" s="32"/>
      <c r="H155" s="32"/>
      <c r="I155" s="32"/>
      <c r="J155" s="32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</row>
    <row r="156" spans="1:31">
      <c r="A156" s="38"/>
      <c r="B156" s="38"/>
      <c r="C156" s="38"/>
      <c r="D156" s="38"/>
      <c r="E156" s="38"/>
      <c r="F156" s="32"/>
      <c r="G156" s="32"/>
      <c r="H156" s="32"/>
      <c r="I156" s="32"/>
      <c r="J156" s="32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</row>
    <row r="157" spans="1:31">
      <c r="A157" s="38"/>
      <c r="B157" s="38"/>
      <c r="C157" s="38"/>
      <c r="D157" s="38"/>
      <c r="E157" s="38"/>
      <c r="F157" s="32"/>
      <c r="G157" s="32"/>
      <c r="H157" s="32"/>
      <c r="I157" s="32"/>
      <c r="J157" s="32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</row>
    <row r="158" spans="1:31">
      <c r="A158" s="38"/>
      <c r="B158" s="38"/>
      <c r="C158" s="38"/>
      <c r="D158" s="38"/>
      <c r="E158" s="38"/>
      <c r="F158" s="32"/>
      <c r="G158" s="32"/>
      <c r="H158" s="32"/>
      <c r="I158" s="32"/>
      <c r="J158" s="32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</row>
    <row r="159" spans="1:31">
      <c r="A159" s="38"/>
      <c r="B159" s="38"/>
      <c r="C159" s="38"/>
      <c r="D159" s="38"/>
      <c r="E159" s="38"/>
      <c r="F159" s="32"/>
      <c r="G159" s="32"/>
      <c r="H159" s="32"/>
      <c r="I159" s="32"/>
      <c r="J159" s="32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</row>
    <row r="160" spans="1:31">
      <c r="A160" s="38"/>
      <c r="B160" s="38"/>
      <c r="C160" s="38"/>
      <c r="D160" s="38"/>
      <c r="E160" s="38"/>
      <c r="F160" s="32"/>
      <c r="G160" s="32"/>
      <c r="H160" s="32"/>
      <c r="I160" s="32"/>
      <c r="J160" s="32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</row>
    <row r="161" spans="1:31">
      <c r="A161" s="38"/>
      <c r="B161" s="38"/>
      <c r="C161" s="38"/>
      <c r="D161" s="38"/>
      <c r="E161" s="38"/>
      <c r="F161" s="32"/>
      <c r="G161" s="32"/>
      <c r="H161" s="32"/>
      <c r="I161" s="32"/>
      <c r="J161" s="32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</row>
    <row r="162" spans="1:31">
      <c r="A162" s="38"/>
      <c r="B162" s="38"/>
      <c r="C162" s="38"/>
      <c r="D162" s="38"/>
      <c r="E162" s="38"/>
      <c r="F162" s="32"/>
      <c r="G162" s="32"/>
      <c r="H162" s="32"/>
      <c r="I162" s="32"/>
      <c r="J162" s="32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</row>
    <row r="163" spans="1:31">
      <c r="A163" s="38"/>
      <c r="B163" s="38"/>
      <c r="C163" s="38"/>
      <c r="D163" s="38"/>
      <c r="E163" s="38"/>
      <c r="F163" s="32"/>
      <c r="G163" s="32"/>
      <c r="H163" s="32"/>
      <c r="I163" s="32"/>
      <c r="J163" s="32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</row>
    <row r="164" spans="1:31">
      <c r="A164" s="38"/>
      <c r="B164" s="38"/>
      <c r="C164" s="38"/>
      <c r="D164" s="38"/>
      <c r="E164" s="38"/>
      <c r="F164" s="32"/>
      <c r="G164" s="32"/>
      <c r="H164" s="32"/>
      <c r="I164" s="32"/>
      <c r="J164" s="32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</row>
    <row r="165" spans="1:31">
      <c r="A165" s="38"/>
      <c r="B165" s="38"/>
      <c r="C165" s="38"/>
      <c r="D165" s="38"/>
      <c r="E165" s="38"/>
      <c r="F165" s="32"/>
      <c r="G165" s="32"/>
      <c r="H165" s="32"/>
      <c r="I165" s="32"/>
      <c r="J165" s="32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</row>
    <row r="166" spans="1:31">
      <c r="A166" s="38"/>
      <c r="B166" s="38"/>
      <c r="C166" s="38"/>
      <c r="D166" s="38"/>
      <c r="E166" s="38"/>
      <c r="F166" s="32"/>
      <c r="G166" s="32"/>
      <c r="H166" s="32"/>
      <c r="I166" s="32"/>
      <c r="J166" s="32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</row>
    <row r="167" spans="1:31">
      <c r="A167" s="38"/>
      <c r="B167" s="38"/>
      <c r="C167" s="38"/>
      <c r="D167" s="38"/>
      <c r="E167" s="38"/>
      <c r="F167" s="32"/>
      <c r="G167" s="32"/>
      <c r="H167" s="32"/>
      <c r="I167" s="32"/>
      <c r="J167" s="32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</row>
    <row r="168" spans="1:31">
      <c r="A168" s="38"/>
      <c r="B168" s="38"/>
      <c r="C168" s="38"/>
      <c r="D168" s="38"/>
      <c r="E168" s="38"/>
      <c r="F168" s="32"/>
      <c r="G168" s="32"/>
      <c r="H168" s="32"/>
      <c r="I168" s="32"/>
      <c r="J168" s="32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</row>
    <row r="169" spans="1:31">
      <c r="A169" s="38"/>
      <c r="B169" s="38"/>
      <c r="C169" s="38"/>
      <c r="D169" s="38"/>
      <c r="E169" s="38"/>
      <c r="F169" s="32"/>
      <c r="G169" s="32"/>
      <c r="H169" s="32"/>
      <c r="I169" s="32"/>
      <c r="J169" s="32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</row>
    <row r="170" spans="1:31">
      <c r="A170" s="38"/>
      <c r="B170" s="38"/>
      <c r="C170" s="38"/>
      <c r="D170" s="38"/>
      <c r="E170" s="38"/>
      <c r="F170" s="32"/>
      <c r="G170" s="32"/>
      <c r="H170" s="32"/>
      <c r="I170" s="32"/>
      <c r="J170" s="32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</row>
    <row r="171" spans="1:31">
      <c r="A171" s="38"/>
      <c r="B171" s="38"/>
      <c r="C171" s="38"/>
      <c r="D171" s="38"/>
      <c r="E171" s="38"/>
      <c r="F171" s="32"/>
      <c r="G171" s="32"/>
      <c r="H171" s="32"/>
      <c r="I171" s="32"/>
      <c r="J171" s="32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</row>
    <row r="172" spans="1:31">
      <c r="A172" s="38"/>
      <c r="B172" s="38"/>
      <c r="C172" s="38"/>
      <c r="D172" s="38"/>
      <c r="E172" s="38"/>
      <c r="F172" s="32"/>
      <c r="G172" s="32"/>
      <c r="H172" s="32"/>
      <c r="I172" s="32"/>
      <c r="J172" s="32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</row>
    <row r="173" spans="1:31">
      <c r="A173" s="38"/>
      <c r="B173" s="38"/>
      <c r="C173" s="38"/>
      <c r="D173" s="38"/>
      <c r="E173" s="38"/>
      <c r="F173" s="32"/>
      <c r="G173" s="32"/>
      <c r="H173" s="32"/>
      <c r="I173" s="32"/>
      <c r="J173" s="32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</row>
    <row r="174" spans="1:31">
      <c r="A174" s="38"/>
      <c r="B174" s="38"/>
      <c r="C174" s="38"/>
      <c r="D174" s="38"/>
      <c r="E174" s="38"/>
      <c r="F174" s="32"/>
      <c r="G174" s="32"/>
      <c r="H174" s="32"/>
      <c r="I174" s="32"/>
      <c r="J174" s="32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</row>
    <row r="175" spans="1:31">
      <c r="A175" s="38"/>
      <c r="B175" s="38"/>
      <c r="C175" s="38"/>
      <c r="D175" s="38"/>
      <c r="E175" s="38"/>
      <c r="F175" s="32"/>
      <c r="G175" s="32"/>
      <c r="H175" s="32"/>
      <c r="I175" s="32"/>
      <c r="J175" s="32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</row>
    <row r="176" spans="1:31">
      <c r="A176" s="38"/>
      <c r="B176" s="38"/>
      <c r="C176" s="38"/>
      <c r="D176" s="38"/>
      <c r="E176" s="38"/>
      <c r="F176" s="32"/>
      <c r="G176" s="32"/>
      <c r="H176" s="32"/>
      <c r="I176" s="32"/>
      <c r="J176" s="32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</row>
    <row r="177" spans="1:31">
      <c r="A177" s="38"/>
      <c r="B177" s="38"/>
      <c r="C177" s="38"/>
      <c r="D177" s="38"/>
      <c r="E177" s="38"/>
      <c r="F177" s="32"/>
      <c r="G177" s="32"/>
      <c r="H177" s="32"/>
      <c r="I177" s="32"/>
      <c r="J177" s="32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</row>
    <row r="178" spans="1:31">
      <c r="A178" s="38"/>
      <c r="B178" s="38"/>
      <c r="C178" s="38"/>
      <c r="D178" s="38"/>
      <c r="E178" s="38"/>
      <c r="F178" s="32"/>
      <c r="G178" s="32"/>
      <c r="H178" s="32"/>
      <c r="I178" s="32"/>
      <c r="J178" s="32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</row>
    <row r="179" spans="1:31">
      <c r="A179" s="38"/>
      <c r="B179" s="38"/>
      <c r="C179" s="38"/>
      <c r="D179" s="38"/>
      <c r="E179" s="38"/>
      <c r="F179" s="32"/>
      <c r="G179" s="32"/>
      <c r="H179" s="32"/>
      <c r="I179" s="32"/>
      <c r="J179" s="32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</row>
    <row r="180" spans="1:31">
      <c r="A180" s="38"/>
      <c r="B180" s="38"/>
      <c r="C180" s="38"/>
      <c r="D180" s="38"/>
      <c r="E180" s="38"/>
      <c r="F180" s="32"/>
      <c r="G180" s="32"/>
      <c r="H180" s="32"/>
      <c r="I180" s="32"/>
      <c r="J180" s="32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</row>
    <row r="181" spans="1:31">
      <c r="A181" s="38"/>
      <c r="B181" s="38"/>
      <c r="C181" s="38"/>
      <c r="D181" s="38"/>
      <c r="E181" s="38"/>
      <c r="F181" s="32"/>
      <c r="G181" s="32"/>
      <c r="H181" s="32"/>
      <c r="I181" s="32"/>
      <c r="J181" s="32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</row>
    <row r="182" spans="1:31">
      <c r="A182" s="38"/>
      <c r="B182" s="38"/>
      <c r="C182" s="38"/>
      <c r="D182" s="38"/>
      <c r="E182" s="38"/>
      <c r="F182" s="32"/>
      <c r="G182" s="32"/>
      <c r="H182" s="32"/>
      <c r="I182" s="32"/>
      <c r="J182" s="32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</row>
    <row r="183" spans="1:31">
      <c r="A183" s="38"/>
      <c r="B183" s="38"/>
      <c r="C183" s="38"/>
      <c r="D183" s="38"/>
      <c r="E183" s="38"/>
      <c r="F183" s="32"/>
      <c r="G183" s="32"/>
      <c r="H183" s="32"/>
      <c r="I183" s="32"/>
      <c r="J183" s="32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</row>
    <row r="184" spans="1:31">
      <c r="A184" s="38"/>
      <c r="B184" s="38"/>
      <c r="C184" s="38"/>
      <c r="D184" s="38"/>
      <c r="E184" s="38"/>
      <c r="F184" s="32"/>
      <c r="G184" s="32"/>
      <c r="H184" s="32"/>
      <c r="I184" s="32"/>
      <c r="J184" s="32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</row>
    <row r="185" spans="1:31">
      <c r="A185" s="38"/>
      <c r="B185" s="38"/>
      <c r="C185" s="38"/>
      <c r="D185" s="38"/>
      <c r="E185" s="38"/>
      <c r="F185" s="32"/>
      <c r="G185" s="32"/>
      <c r="H185" s="32"/>
      <c r="I185" s="32"/>
      <c r="J185" s="32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</row>
    <row r="186" spans="1:31">
      <c r="A186" s="38"/>
      <c r="B186" s="38"/>
      <c r="C186" s="38"/>
      <c r="D186" s="38"/>
      <c r="E186" s="38"/>
      <c r="F186" s="32"/>
      <c r="G186" s="32"/>
      <c r="H186" s="32"/>
      <c r="I186" s="32"/>
      <c r="J186" s="32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</row>
    <row r="187" spans="1:31">
      <c r="A187" s="38"/>
      <c r="B187" s="38"/>
      <c r="C187" s="38"/>
      <c r="D187" s="38"/>
      <c r="E187" s="38"/>
      <c r="F187" s="32"/>
      <c r="G187" s="32"/>
      <c r="H187" s="32"/>
      <c r="I187" s="32"/>
      <c r="J187" s="32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</row>
    <row r="188" spans="1:31">
      <c r="A188" s="38"/>
      <c r="B188" s="38"/>
      <c r="C188" s="38"/>
      <c r="D188" s="38"/>
      <c r="E188" s="38"/>
      <c r="F188" s="32"/>
      <c r="G188" s="32"/>
      <c r="H188" s="32"/>
      <c r="I188" s="32"/>
      <c r="J188" s="32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</row>
    <row r="189" spans="1:31">
      <c r="A189" s="38"/>
      <c r="B189" s="38"/>
      <c r="C189" s="38"/>
      <c r="D189" s="38"/>
      <c r="E189" s="38"/>
      <c r="F189" s="32"/>
      <c r="G189" s="32"/>
      <c r="H189" s="32"/>
      <c r="I189" s="32"/>
      <c r="J189" s="32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</row>
    <row r="190" spans="1:31">
      <c r="A190" s="38"/>
      <c r="B190" s="38"/>
      <c r="C190" s="38"/>
      <c r="D190" s="38"/>
      <c r="E190" s="38"/>
      <c r="F190" s="32"/>
      <c r="G190" s="32"/>
      <c r="H190" s="32"/>
      <c r="I190" s="32"/>
      <c r="J190" s="32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</row>
    <row r="191" spans="1:31">
      <c r="A191" s="38"/>
      <c r="B191" s="38"/>
      <c r="C191" s="38"/>
      <c r="D191" s="38"/>
      <c r="E191" s="38"/>
      <c r="F191" s="32"/>
      <c r="G191" s="32"/>
      <c r="H191" s="32"/>
      <c r="I191" s="32"/>
      <c r="J191" s="32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</row>
    <row r="192" spans="1:31">
      <c r="A192" s="38"/>
      <c r="B192" s="38"/>
      <c r="C192" s="38"/>
      <c r="D192" s="38"/>
      <c r="E192" s="38"/>
      <c r="F192" s="32"/>
      <c r="G192" s="32"/>
      <c r="H192" s="32"/>
      <c r="I192" s="32"/>
      <c r="J192" s="32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</row>
    <row r="193" spans="1:31">
      <c r="A193" s="38"/>
      <c r="B193" s="38"/>
      <c r="C193" s="38"/>
      <c r="D193" s="38"/>
      <c r="E193" s="38"/>
      <c r="F193" s="32"/>
      <c r="G193" s="32"/>
      <c r="H193" s="32"/>
      <c r="I193" s="32"/>
      <c r="J193" s="32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</row>
    <row r="194" spans="1:31">
      <c r="A194" s="38"/>
      <c r="B194" s="38"/>
      <c r="C194" s="38"/>
      <c r="D194" s="38"/>
      <c r="E194" s="38"/>
      <c r="F194" s="32"/>
      <c r="G194" s="32"/>
      <c r="H194" s="32"/>
      <c r="I194" s="32"/>
      <c r="J194" s="32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</row>
    <row r="195" spans="1:31">
      <c r="A195" s="38"/>
      <c r="B195" s="38"/>
      <c r="C195" s="38"/>
      <c r="D195" s="38"/>
      <c r="E195" s="38"/>
      <c r="F195" s="32"/>
      <c r="G195" s="32"/>
      <c r="H195" s="32"/>
      <c r="I195" s="32"/>
      <c r="J195" s="32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</row>
    <row r="196" spans="1:31">
      <c r="A196" s="38"/>
      <c r="B196" s="38"/>
      <c r="C196" s="38"/>
      <c r="D196" s="38"/>
      <c r="E196" s="38"/>
      <c r="F196" s="32"/>
      <c r="G196" s="32"/>
      <c r="H196" s="32"/>
      <c r="I196" s="32"/>
      <c r="J196" s="32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</row>
    <row r="197" spans="1:31">
      <c r="A197" s="38"/>
      <c r="B197" s="38"/>
      <c r="C197" s="38"/>
      <c r="D197" s="38"/>
      <c r="E197" s="38"/>
      <c r="F197" s="32"/>
      <c r="G197" s="32"/>
      <c r="H197" s="32"/>
      <c r="I197" s="32"/>
      <c r="J197" s="32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</row>
    <row r="198" spans="1:31">
      <c r="A198" s="38"/>
      <c r="B198" s="38"/>
      <c r="C198" s="38"/>
      <c r="D198" s="38"/>
      <c r="E198" s="38"/>
      <c r="F198" s="32"/>
      <c r="G198" s="32"/>
      <c r="H198" s="32"/>
      <c r="I198" s="32"/>
      <c r="J198" s="32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</row>
    <row r="199" spans="1:31">
      <c r="A199" s="38"/>
      <c r="B199" s="38"/>
      <c r="C199" s="38"/>
      <c r="D199" s="38"/>
      <c r="E199" s="38"/>
      <c r="F199" s="32"/>
      <c r="G199" s="32"/>
      <c r="H199" s="32"/>
      <c r="I199" s="32"/>
      <c r="J199" s="32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</row>
    <row r="200" spans="1:31">
      <c r="A200" s="38"/>
      <c r="B200" s="38"/>
      <c r="C200" s="38"/>
      <c r="D200" s="38"/>
      <c r="E200" s="38"/>
      <c r="F200" s="32"/>
      <c r="G200" s="32"/>
      <c r="H200" s="32"/>
      <c r="I200" s="32"/>
      <c r="J200" s="32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</row>
    <row r="201" spans="1:31">
      <c r="A201" s="38"/>
      <c r="B201" s="38"/>
      <c r="C201" s="38"/>
      <c r="D201" s="38"/>
      <c r="E201" s="38"/>
      <c r="F201" s="32"/>
      <c r="G201" s="32"/>
      <c r="H201" s="32"/>
      <c r="I201" s="32"/>
      <c r="J201" s="32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</row>
    <row r="202" spans="1:31">
      <c r="A202" s="38"/>
      <c r="B202" s="38"/>
      <c r="C202" s="38"/>
      <c r="D202" s="38"/>
      <c r="E202" s="38"/>
      <c r="F202" s="32"/>
      <c r="G202" s="32"/>
      <c r="H202" s="32"/>
      <c r="I202" s="32"/>
      <c r="J202" s="32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</row>
    <row r="203" spans="1:31">
      <c r="A203" s="38"/>
      <c r="B203" s="38"/>
      <c r="C203" s="38"/>
      <c r="D203" s="38"/>
      <c r="E203" s="38"/>
      <c r="F203" s="32"/>
      <c r="G203" s="32"/>
      <c r="H203" s="32"/>
      <c r="I203" s="32"/>
      <c r="J203" s="32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</row>
    <row r="204" spans="1:31">
      <c r="A204" s="38"/>
      <c r="B204" s="38"/>
      <c r="C204" s="38"/>
      <c r="D204" s="38"/>
      <c r="E204" s="38"/>
      <c r="F204" s="32"/>
      <c r="G204" s="32"/>
      <c r="H204" s="32"/>
      <c r="I204" s="32"/>
      <c r="J204" s="32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</row>
    <row r="205" spans="1:31">
      <c r="A205" s="38"/>
      <c r="B205" s="38"/>
      <c r="C205" s="38"/>
      <c r="D205" s="38"/>
      <c r="E205" s="38"/>
      <c r="F205" s="32"/>
      <c r="G205" s="32"/>
      <c r="H205" s="32"/>
      <c r="I205" s="32"/>
      <c r="J205" s="32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</row>
    <row r="206" spans="1:31">
      <c r="A206" s="38"/>
      <c r="B206" s="38"/>
      <c r="C206" s="38"/>
      <c r="D206" s="38"/>
      <c r="E206" s="38"/>
      <c r="F206" s="32"/>
      <c r="G206" s="32"/>
      <c r="H206" s="32"/>
      <c r="I206" s="32"/>
      <c r="J206" s="32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</row>
    <row r="207" spans="1:31">
      <c r="A207" s="38"/>
      <c r="B207" s="38"/>
      <c r="C207" s="38"/>
      <c r="D207" s="38"/>
      <c r="E207" s="38"/>
      <c r="F207" s="32"/>
      <c r="G207" s="32"/>
      <c r="H207" s="32"/>
      <c r="I207" s="32"/>
      <c r="J207" s="32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</row>
    <row r="208" spans="1:31">
      <c r="A208" s="38"/>
      <c r="B208" s="38"/>
      <c r="C208" s="38"/>
      <c r="D208" s="38"/>
      <c r="E208" s="38"/>
      <c r="F208" s="32"/>
      <c r="G208" s="32"/>
      <c r="H208" s="32"/>
      <c r="I208" s="32"/>
      <c r="J208" s="32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</row>
    <row r="209" spans="1:31">
      <c r="A209" s="38"/>
      <c r="B209" s="38"/>
      <c r="C209" s="38"/>
      <c r="D209" s="38"/>
      <c r="E209" s="38"/>
      <c r="F209" s="32"/>
      <c r="G209" s="32"/>
      <c r="H209" s="32"/>
      <c r="I209" s="32"/>
      <c r="J209" s="32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</row>
    <row r="210" spans="1:31">
      <c r="A210" s="38"/>
      <c r="B210" s="38"/>
      <c r="C210" s="38"/>
      <c r="D210" s="38"/>
      <c r="E210" s="38"/>
      <c r="F210" s="32"/>
      <c r="G210" s="32"/>
      <c r="H210" s="32"/>
      <c r="I210" s="32"/>
      <c r="J210" s="32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</row>
    <row r="211" spans="1:31">
      <c r="A211" s="38"/>
      <c r="B211" s="38"/>
      <c r="C211" s="38"/>
      <c r="D211" s="38"/>
      <c r="E211" s="38"/>
      <c r="F211" s="32"/>
      <c r="G211" s="32"/>
      <c r="H211" s="32"/>
      <c r="I211" s="32"/>
      <c r="J211" s="32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</row>
    <row r="212" spans="1:31">
      <c r="A212" s="38"/>
      <c r="B212" s="38"/>
      <c r="C212" s="38"/>
      <c r="D212" s="38"/>
      <c r="E212" s="38"/>
      <c r="F212" s="32"/>
      <c r="G212" s="32"/>
      <c r="H212" s="32"/>
      <c r="I212" s="32"/>
      <c r="J212" s="32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</row>
    <row r="213" spans="1:31">
      <c r="A213" s="38"/>
      <c r="B213" s="38"/>
      <c r="C213" s="38"/>
      <c r="D213" s="38"/>
      <c r="E213" s="38"/>
      <c r="F213" s="32"/>
      <c r="G213" s="32"/>
      <c r="H213" s="32"/>
      <c r="I213" s="32"/>
      <c r="J213" s="32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</row>
    <row r="214" spans="1:31">
      <c r="A214" s="38"/>
      <c r="B214" s="38"/>
      <c r="C214" s="38"/>
      <c r="D214" s="38"/>
      <c r="E214" s="38"/>
      <c r="F214" s="32"/>
      <c r="G214" s="32"/>
      <c r="H214" s="32"/>
      <c r="I214" s="32"/>
      <c r="J214" s="32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</row>
    <row r="215" spans="1:31">
      <c r="A215" s="38"/>
      <c r="B215" s="38"/>
      <c r="C215" s="38"/>
      <c r="D215" s="38"/>
      <c r="E215" s="38"/>
      <c r="F215" s="32"/>
      <c r="G215" s="32"/>
      <c r="H215" s="32"/>
      <c r="I215" s="32"/>
      <c r="J215" s="32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</row>
    <row r="216" spans="1:31">
      <c r="A216" s="38"/>
      <c r="B216" s="38"/>
      <c r="C216" s="38"/>
      <c r="D216" s="38"/>
      <c r="E216" s="38"/>
      <c r="F216" s="32"/>
      <c r="G216" s="32"/>
      <c r="H216" s="32"/>
      <c r="I216" s="32"/>
      <c r="J216" s="32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</row>
    <row r="217" spans="1:31">
      <c r="A217" s="38"/>
      <c r="B217" s="38"/>
      <c r="C217" s="38"/>
      <c r="D217" s="38"/>
      <c r="E217" s="38"/>
      <c r="F217" s="32"/>
      <c r="G217" s="32"/>
      <c r="H217" s="32"/>
      <c r="I217" s="32"/>
      <c r="J217" s="32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</row>
    <row r="218" spans="1:31">
      <c r="A218" s="38"/>
      <c r="B218" s="38"/>
      <c r="C218" s="38"/>
      <c r="D218" s="38"/>
      <c r="E218" s="38"/>
      <c r="F218" s="32"/>
      <c r="G218" s="32"/>
      <c r="H218" s="32"/>
      <c r="I218" s="32"/>
      <c r="J218" s="32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</row>
    <row r="219" spans="1:31">
      <c r="A219" s="38"/>
      <c r="B219" s="38"/>
      <c r="C219" s="38"/>
      <c r="D219" s="38"/>
      <c r="E219" s="38"/>
      <c r="F219" s="32"/>
      <c r="G219" s="32"/>
      <c r="H219" s="32"/>
      <c r="I219" s="32"/>
      <c r="J219" s="32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</row>
    <row r="220" spans="1:31">
      <c r="A220" s="38"/>
      <c r="B220" s="38"/>
      <c r="C220" s="38"/>
      <c r="D220" s="38"/>
      <c r="E220" s="38"/>
      <c r="F220" s="32"/>
      <c r="G220" s="32"/>
      <c r="H220" s="32"/>
      <c r="I220" s="32"/>
      <c r="J220" s="32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</row>
    <row r="221" spans="1:31">
      <c r="A221" s="38"/>
      <c r="B221" s="38"/>
      <c r="C221" s="38"/>
      <c r="D221" s="38"/>
      <c r="E221" s="38"/>
      <c r="F221" s="32"/>
      <c r="G221" s="32"/>
      <c r="H221" s="32"/>
      <c r="I221" s="32"/>
      <c r="J221" s="32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</row>
    <row r="222" spans="1:31">
      <c r="A222" s="38"/>
      <c r="B222" s="38"/>
      <c r="C222" s="38"/>
      <c r="D222" s="38"/>
      <c r="E222" s="38"/>
      <c r="F222" s="32"/>
      <c r="G222" s="32"/>
      <c r="H222" s="32"/>
      <c r="I222" s="32"/>
      <c r="J222" s="32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</row>
    <row r="223" spans="1:31">
      <c r="A223" s="38"/>
      <c r="B223" s="38"/>
      <c r="C223" s="38"/>
      <c r="D223" s="38"/>
      <c r="E223" s="38"/>
      <c r="F223" s="32"/>
      <c r="G223" s="32"/>
      <c r="H223" s="32"/>
      <c r="I223" s="32"/>
      <c r="J223" s="32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</row>
    <row r="224" spans="1:31">
      <c r="A224" s="38"/>
      <c r="B224" s="38"/>
      <c r="C224" s="38"/>
      <c r="D224" s="38"/>
      <c r="E224" s="38"/>
      <c r="F224" s="32"/>
      <c r="G224" s="32"/>
      <c r="H224" s="32"/>
      <c r="I224" s="32"/>
      <c r="J224" s="32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</row>
    <row r="225" spans="1:31">
      <c r="A225" s="38"/>
      <c r="B225" s="38"/>
      <c r="C225" s="38"/>
      <c r="D225" s="38"/>
      <c r="E225" s="38"/>
      <c r="F225" s="32"/>
      <c r="G225" s="32"/>
      <c r="H225" s="32"/>
      <c r="I225" s="32"/>
      <c r="J225" s="32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</row>
    <row r="226" spans="1:31">
      <c r="A226" s="38"/>
      <c r="B226" s="38"/>
      <c r="C226" s="38"/>
      <c r="D226" s="38"/>
      <c r="E226" s="38"/>
      <c r="F226" s="32"/>
      <c r="G226" s="32"/>
      <c r="H226" s="32"/>
      <c r="I226" s="32"/>
      <c r="J226" s="32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</row>
    <row r="227" spans="1:31">
      <c r="A227" s="38"/>
      <c r="B227" s="38"/>
      <c r="C227" s="38"/>
      <c r="D227" s="38"/>
      <c r="E227" s="38"/>
      <c r="F227" s="32"/>
      <c r="G227" s="32"/>
      <c r="H227" s="32"/>
      <c r="I227" s="32"/>
      <c r="J227" s="32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</row>
    <row r="228" spans="1:31">
      <c r="A228" s="38"/>
      <c r="B228" s="38"/>
      <c r="C228" s="38"/>
      <c r="D228" s="38"/>
      <c r="E228" s="38"/>
      <c r="F228" s="32"/>
      <c r="G228" s="32"/>
      <c r="H228" s="32"/>
      <c r="I228" s="32"/>
      <c r="J228" s="32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</row>
    <row r="229" spans="1:31">
      <c r="A229" s="38"/>
      <c r="B229" s="38"/>
      <c r="C229" s="38"/>
      <c r="D229" s="38"/>
      <c r="E229" s="38"/>
      <c r="F229" s="32"/>
      <c r="G229" s="32"/>
      <c r="H229" s="32"/>
      <c r="I229" s="32"/>
      <c r="J229" s="32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</row>
    <row r="230" spans="1:31">
      <c r="A230" s="38"/>
      <c r="B230" s="38"/>
      <c r="C230" s="38"/>
      <c r="D230" s="38"/>
      <c r="E230" s="38"/>
      <c r="F230" s="32"/>
      <c r="G230" s="32"/>
      <c r="H230" s="32"/>
      <c r="I230" s="32"/>
      <c r="J230" s="32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</row>
    <row r="231" spans="1:31">
      <c r="A231" s="38"/>
      <c r="B231" s="38"/>
      <c r="C231" s="38"/>
      <c r="D231" s="38"/>
      <c r="E231" s="38"/>
      <c r="F231" s="32"/>
      <c r="G231" s="32"/>
      <c r="H231" s="32"/>
      <c r="I231" s="32"/>
      <c r="J231" s="32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</row>
    <row r="232" spans="1:31">
      <c r="A232" s="38"/>
      <c r="B232" s="38"/>
      <c r="C232" s="38"/>
      <c r="D232" s="38"/>
      <c r="E232" s="38"/>
      <c r="F232" s="32"/>
      <c r="G232" s="32"/>
      <c r="H232" s="32"/>
      <c r="I232" s="32"/>
      <c r="J232" s="32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</row>
    <row r="233" spans="1:31">
      <c r="A233" s="38"/>
      <c r="B233" s="38"/>
      <c r="C233" s="38"/>
      <c r="D233" s="38"/>
      <c r="E233" s="38"/>
      <c r="F233" s="32"/>
      <c r="G233" s="32"/>
      <c r="H233" s="32"/>
      <c r="I233" s="32"/>
      <c r="J233" s="32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</row>
    <row r="234" spans="1:31">
      <c r="A234" s="38"/>
      <c r="B234" s="38"/>
      <c r="C234" s="38"/>
      <c r="D234" s="38"/>
      <c r="E234" s="38"/>
      <c r="F234" s="32"/>
      <c r="G234" s="32"/>
      <c r="H234" s="32"/>
      <c r="I234" s="32"/>
      <c r="J234" s="32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</row>
    <row r="235" spans="1:31">
      <c r="A235" s="38"/>
      <c r="B235" s="38"/>
      <c r="C235" s="38"/>
      <c r="D235" s="38"/>
      <c r="E235" s="38"/>
      <c r="F235" s="32"/>
      <c r="G235" s="32"/>
      <c r="H235" s="32"/>
      <c r="I235" s="32"/>
      <c r="J235" s="32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</row>
    <row r="236" spans="1:31">
      <c r="A236" s="38"/>
      <c r="B236" s="38"/>
      <c r="C236" s="38"/>
      <c r="D236" s="38"/>
      <c r="E236" s="38"/>
      <c r="F236" s="32"/>
      <c r="G236" s="32"/>
      <c r="H236" s="32"/>
      <c r="I236" s="32"/>
      <c r="J236" s="32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</row>
    <row r="237" spans="1:31">
      <c r="A237" s="38"/>
      <c r="B237" s="38"/>
      <c r="C237" s="38"/>
      <c r="D237" s="38"/>
      <c r="E237" s="38"/>
      <c r="F237" s="32"/>
      <c r="G237" s="32"/>
      <c r="H237" s="32"/>
      <c r="I237" s="32"/>
      <c r="J237" s="32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</row>
    <row r="238" spans="1:31">
      <c r="A238" s="38"/>
      <c r="B238" s="38"/>
      <c r="C238" s="38"/>
      <c r="D238" s="38"/>
      <c r="E238" s="38"/>
      <c r="F238" s="32"/>
      <c r="G238" s="32"/>
      <c r="H238" s="32"/>
      <c r="I238" s="32"/>
      <c r="J238" s="32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</row>
    <row r="239" spans="1:31">
      <c r="A239" s="38"/>
      <c r="B239" s="38"/>
      <c r="C239" s="38"/>
      <c r="D239" s="38"/>
      <c r="E239" s="38"/>
      <c r="F239" s="32"/>
      <c r="G239" s="32"/>
      <c r="H239" s="32"/>
      <c r="I239" s="32"/>
      <c r="J239" s="32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</row>
    <row r="240" spans="1:31">
      <c r="A240" s="38"/>
      <c r="B240" s="38"/>
      <c r="C240" s="38"/>
      <c r="D240" s="38"/>
      <c r="E240" s="38"/>
      <c r="F240" s="32"/>
      <c r="G240" s="32"/>
      <c r="H240" s="32"/>
      <c r="I240" s="32"/>
      <c r="J240" s="32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</row>
    <row r="241" spans="1:31">
      <c r="A241" s="38"/>
      <c r="B241" s="38"/>
      <c r="C241" s="38"/>
      <c r="D241" s="38"/>
      <c r="E241" s="38"/>
      <c r="F241" s="32"/>
      <c r="G241" s="32"/>
      <c r="H241" s="32"/>
      <c r="I241" s="32"/>
      <c r="J241" s="32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</row>
    <row r="242" spans="1:31">
      <c r="A242" s="38"/>
      <c r="B242" s="38"/>
      <c r="C242" s="38"/>
      <c r="D242" s="38"/>
      <c r="E242" s="38"/>
      <c r="F242" s="32"/>
      <c r="G242" s="32"/>
      <c r="H242" s="32"/>
      <c r="I242" s="32"/>
      <c r="J242" s="32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</row>
    <row r="243" spans="1:31">
      <c r="A243" s="38"/>
      <c r="B243" s="38"/>
      <c r="C243" s="38"/>
      <c r="D243" s="38"/>
      <c r="E243" s="38"/>
      <c r="F243" s="32"/>
      <c r="G243" s="32"/>
      <c r="H243" s="32"/>
      <c r="I243" s="32"/>
      <c r="J243" s="32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</row>
    <row r="244" spans="1:31">
      <c r="A244" s="38"/>
      <c r="B244" s="38"/>
      <c r="C244" s="38"/>
      <c r="D244" s="38"/>
      <c r="E244" s="38"/>
      <c r="F244" s="32"/>
      <c r="G244" s="32"/>
      <c r="H244" s="32"/>
      <c r="I244" s="32"/>
      <c r="J244" s="32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</row>
    <row r="245" spans="1:31">
      <c r="A245" s="38"/>
      <c r="B245" s="38"/>
      <c r="C245" s="38"/>
      <c r="D245" s="38"/>
      <c r="E245" s="38"/>
      <c r="F245" s="32"/>
      <c r="G245" s="32"/>
      <c r="H245" s="32"/>
      <c r="I245" s="32"/>
      <c r="J245" s="32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</row>
    <row r="246" spans="1:31">
      <c r="A246" s="38"/>
      <c r="B246" s="38"/>
      <c r="C246" s="38"/>
      <c r="D246" s="38"/>
      <c r="E246" s="38"/>
      <c r="F246" s="32"/>
      <c r="G246" s="32"/>
      <c r="H246" s="32"/>
      <c r="I246" s="32"/>
      <c r="J246" s="32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</row>
    <row r="247" spans="1:31">
      <c r="A247" s="38"/>
      <c r="B247" s="38"/>
      <c r="C247" s="38"/>
      <c r="D247" s="38"/>
      <c r="E247" s="38"/>
      <c r="F247" s="32"/>
      <c r="G247" s="32"/>
      <c r="H247" s="32"/>
      <c r="I247" s="32"/>
      <c r="J247" s="32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</row>
    <row r="248" spans="1:31">
      <c r="A248" s="38"/>
      <c r="B248" s="38"/>
      <c r="C248" s="38"/>
      <c r="D248" s="38"/>
      <c r="E248" s="38"/>
      <c r="F248" s="32"/>
      <c r="G248" s="32"/>
      <c r="H248" s="32"/>
      <c r="I248" s="32"/>
      <c r="J248" s="32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</row>
    <row r="249" spans="1:31">
      <c r="A249" s="38"/>
      <c r="B249" s="38"/>
      <c r="C249" s="38"/>
      <c r="D249" s="38"/>
      <c r="E249" s="38"/>
      <c r="F249" s="32"/>
      <c r="G249" s="32"/>
      <c r="H249" s="32"/>
      <c r="I249" s="32"/>
      <c r="J249" s="32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</row>
    <row r="250" spans="1:31">
      <c r="A250" s="38"/>
      <c r="B250" s="38"/>
      <c r="C250" s="38"/>
      <c r="D250" s="38"/>
      <c r="E250" s="38"/>
      <c r="F250" s="32"/>
      <c r="G250" s="32"/>
      <c r="H250" s="32"/>
      <c r="I250" s="32"/>
      <c r="J250" s="32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</row>
    <row r="251" spans="1:31">
      <c r="A251" s="38"/>
      <c r="B251" s="38"/>
      <c r="C251" s="38"/>
      <c r="D251" s="38"/>
      <c r="E251" s="38"/>
      <c r="F251" s="32"/>
      <c r="G251" s="32"/>
      <c r="H251" s="32"/>
      <c r="I251" s="32"/>
      <c r="J251" s="32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</row>
    <row r="252" spans="1:31">
      <c r="A252" s="38"/>
      <c r="B252" s="38"/>
      <c r="C252" s="38"/>
      <c r="D252" s="38"/>
      <c r="E252" s="38"/>
      <c r="F252" s="32"/>
      <c r="G252" s="32"/>
      <c r="H252" s="32"/>
      <c r="I252" s="32"/>
      <c r="J252" s="32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</row>
    <row r="253" spans="1:31">
      <c r="A253" s="38"/>
      <c r="B253" s="38"/>
      <c r="C253" s="38"/>
      <c r="D253" s="38"/>
      <c r="E253" s="38"/>
      <c r="F253" s="32"/>
      <c r="G253" s="32"/>
      <c r="H253" s="32"/>
      <c r="I253" s="32"/>
      <c r="J253" s="32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</row>
    <row r="254" spans="1:31">
      <c r="A254" s="38"/>
      <c r="B254" s="38"/>
      <c r="C254" s="38"/>
      <c r="D254" s="38"/>
      <c r="E254" s="38"/>
      <c r="F254" s="32"/>
      <c r="G254" s="32"/>
      <c r="H254" s="32"/>
      <c r="I254" s="32"/>
      <c r="J254" s="32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</row>
    <row r="255" spans="1:31">
      <c r="A255" s="38"/>
      <c r="B255" s="38"/>
      <c r="C255" s="38"/>
      <c r="D255" s="38"/>
      <c r="E255" s="38"/>
      <c r="F255" s="32"/>
      <c r="G255" s="32"/>
      <c r="H255" s="32"/>
      <c r="I255" s="32"/>
      <c r="J255" s="32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</row>
    <row r="256" spans="1:31">
      <c r="A256" s="38"/>
      <c r="B256" s="38"/>
      <c r="C256" s="38"/>
      <c r="D256" s="38"/>
      <c r="E256" s="38"/>
      <c r="F256" s="32"/>
      <c r="G256" s="32"/>
      <c r="H256" s="32"/>
      <c r="I256" s="32"/>
      <c r="J256" s="32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</row>
    <row r="257" spans="1:31">
      <c r="A257" s="38"/>
      <c r="B257" s="38"/>
      <c r="C257" s="38"/>
      <c r="D257" s="38"/>
      <c r="E257" s="38"/>
      <c r="F257" s="32"/>
      <c r="G257" s="32"/>
      <c r="H257" s="32"/>
      <c r="I257" s="32"/>
      <c r="J257" s="32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</row>
    <row r="258" spans="1:31">
      <c r="A258" s="38"/>
      <c r="B258" s="38"/>
      <c r="C258" s="38"/>
      <c r="D258" s="38"/>
      <c r="E258" s="38"/>
      <c r="F258" s="32"/>
      <c r="G258" s="32"/>
      <c r="H258" s="32"/>
      <c r="I258" s="32"/>
      <c r="J258" s="32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</row>
    <row r="259" spans="1:31">
      <c r="A259" s="38"/>
      <c r="B259" s="38"/>
      <c r="C259" s="38"/>
      <c r="D259" s="38"/>
      <c r="E259" s="38"/>
      <c r="F259" s="32"/>
      <c r="G259" s="32"/>
      <c r="H259" s="32"/>
      <c r="I259" s="32"/>
      <c r="J259" s="32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</row>
    <row r="260" spans="1:31">
      <c r="A260" s="38"/>
      <c r="B260" s="38"/>
      <c r="C260" s="38"/>
      <c r="D260" s="38"/>
      <c r="E260" s="38"/>
      <c r="F260" s="32"/>
      <c r="G260" s="32"/>
      <c r="H260" s="32"/>
      <c r="I260" s="32"/>
      <c r="J260" s="32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</row>
    <row r="261" spans="1:31">
      <c r="A261" s="38"/>
      <c r="B261" s="38"/>
      <c r="C261" s="38"/>
      <c r="D261" s="38"/>
      <c r="E261" s="38"/>
      <c r="F261" s="32"/>
      <c r="G261" s="32"/>
      <c r="H261" s="32"/>
      <c r="I261" s="32"/>
      <c r="J261" s="32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</row>
    <row r="262" spans="1:31">
      <c r="A262" s="38"/>
      <c r="B262" s="38"/>
      <c r="C262" s="38"/>
      <c r="D262" s="38"/>
      <c r="E262" s="38"/>
      <c r="F262" s="32"/>
      <c r="G262" s="32"/>
      <c r="H262" s="32"/>
      <c r="I262" s="32"/>
      <c r="J262" s="32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</row>
    <row r="263" spans="1:31">
      <c r="A263" s="38"/>
      <c r="B263" s="38"/>
      <c r="C263" s="38"/>
      <c r="D263" s="38"/>
      <c r="E263" s="38"/>
      <c r="F263" s="32"/>
      <c r="G263" s="32"/>
      <c r="H263" s="32"/>
      <c r="I263" s="32"/>
      <c r="J263" s="32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</row>
    <row r="264" spans="1:31">
      <c r="A264" s="38"/>
      <c r="B264" s="38"/>
      <c r="C264" s="38"/>
      <c r="D264" s="38"/>
      <c r="E264" s="38"/>
      <c r="F264" s="32"/>
      <c r="G264" s="32"/>
      <c r="H264" s="32"/>
      <c r="I264" s="32"/>
      <c r="J264" s="32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</row>
    <row r="265" spans="1:31">
      <c r="A265" s="38"/>
      <c r="B265" s="38"/>
      <c r="C265" s="38"/>
      <c r="D265" s="38"/>
      <c r="E265" s="38"/>
      <c r="F265" s="32"/>
      <c r="G265" s="32"/>
      <c r="H265" s="32"/>
      <c r="I265" s="32"/>
      <c r="J265" s="32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</row>
    <row r="266" spans="1:31">
      <c r="A266" s="38"/>
      <c r="B266" s="38"/>
      <c r="C266" s="38"/>
      <c r="D266" s="38"/>
      <c r="E266" s="38"/>
      <c r="F266" s="32"/>
      <c r="G266" s="32"/>
      <c r="H266" s="32"/>
      <c r="I266" s="32"/>
      <c r="J266" s="32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</row>
    <row r="267" spans="1:31">
      <c r="A267" s="38"/>
      <c r="B267" s="38"/>
      <c r="C267" s="38"/>
      <c r="D267" s="38"/>
      <c r="E267" s="38"/>
      <c r="F267" s="32"/>
      <c r="G267" s="32"/>
      <c r="H267" s="32"/>
      <c r="I267" s="32"/>
      <c r="J267" s="32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</row>
    <row r="268" spans="1:31">
      <c r="A268" s="38"/>
      <c r="B268" s="38"/>
      <c r="C268" s="38"/>
      <c r="D268" s="38"/>
      <c r="E268" s="38"/>
      <c r="F268" s="32"/>
      <c r="G268" s="32"/>
      <c r="H268" s="32"/>
      <c r="I268" s="32"/>
      <c r="J268" s="32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</row>
    <row r="269" spans="1:31">
      <c r="A269" s="38"/>
      <c r="B269" s="38"/>
      <c r="C269" s="38"/>
      <c r="D269" s="38"/>
      <c r="E269" s="38"/>
      <c r="F269" s="32"/>
      <c r="G269" s="32"/>
      <c r="H269" s="32"/>
      <c r="I269" s="32"/>
      <c r="J269" s="32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</row>
    <row r="270" spans="1:31">
      <c r="A270" s="38"/>
      <c r="B270" s="38"/>
      <c r="C270" s="38"/>
      <c r="D270" s="38"/>
      <c r="E270" s="38"/>
      <c r="F270" s="32"/>
      <c r="G270" s="32"/>
      <c r="H270" s="32"/>
      <c r="I270" s="32"/>
      <c r="J270" s="32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</row>
    <row r="271" spans="1:31">
      <c r="A271" s="38"/>
      <c r="B271" s="38"/>
      <c r="C271" s="38"/>
      <c r="D271" s="38"/>
      <c r="E271" s="38"/>
      <c r="F271" s="32"/>
      <c r="G271" s="32"/>
      <c r="H271" s="32"/>
      <c r="I271" s="32"/>
      <c r="J271" s="32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</row>
    <row r="272" spans="1:31">
      <c r="A272" s="38"/>
      <c r="B272" s="38"/>
      <c r="C272" s="38"/>
      <c r="D272" s="38"/>
      <c r="E272" s="38"/>
      <c r="F272" s="32"/>
      <c r="G272" s="32"/>
      <c r="H272" s="32"/>
      <c r="I272" s="32"/>
      <c r="J272" s="32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</row>
    <row r="273" spans="1:31">
      <c r="A273" s="38"/>
      <c r="B273" s="38"/>
      <c r="C273" s="38"/>
      <c r="D273" s="38"/>
      <c r="E273" s="38"/>
      <c r="F273" s="32"/>
      <c r="G273" s="32"/>
      <c r="H273" s="32"/>
      <c r="I273" s="32"/>
      <c r="J273" s="32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</row>
    <row r="274" spans="1:31">
      <c r="A274" s="38"/>
      <c r="B274" s="38"/>
      <c r="C274" s="38"/>
      <c r="D274" s="38"/>
      <c r="E274" s="38"/>
      <c r="F274" s="32"/>
      <c r="G274" s="32"/>
      <c r="H274" s="32"/>
      <c r="I274" s="32"/>
      <c r="J274" s="32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</row>
    <row r="275" spans="1:31">
      <c r="A275" s="38"/>
      <c r="B275" s="38"/>
      <c r="C275" s="38"/>
      <c r="D275" s="38"/>
      <c r="E275" s="38"/>
      <c r="F275" s="32"/>
      <c r="G275" s="32"/>
      <c r="H275" s="32"/>
      <c r="I275" s="32"/>
      <c r="J275" s="32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</row>
    <row r="276" spans="1:31">
      <c r="A276" s="38"/>
      <c r="B276" s="38"/>
      <c r="C276" s="38"/>
      <c r="D276" s="38"/>
      <c r="E276" s="38"/>
      <c r="F276" s="32"/>
      <c r="G276" s="32"/>
      <c r="H276" s="32"/>
      <c r="I276" s="32"/>
      <c r="J276" s="32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</row>
    <row r="277" spans="1:31">
      <c r="A277" s="38"/>
      <c r="B277" s="38"/>
      <c r="C277" s="38"/>
      <c r="D277" s="38"/>
      <c r="E277" s="38"/>
      <c r="F277" s="32"/>
      <c r="G277" s="32"/>
      <c r="H277" s="32"/>
      <c r="I277" s="32"/>
      <c r="J277" s="32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</row>
    <row r="278" spans="1:31">
      <c r="A278" s="38"/>
      <c r="B278" s="38"/>
      <c r="C278" s="38"/>
      <c r="D278" s="38"/>
      <c r="E278" s="38"/>
      <c r="F278" s="32"/>
      <c r="G278" s="32"/>
      <c r="H278" s="32"/>
      <c r="I278" s="32"/>
      <c r="J278" s="32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</row>
    <row r="279" spans="1:31">
      <c r="A279" s="38"/>
      <c r="B279" s="38"/>
      <c r="C279" s="38"/>
      <c r="D279" s="38"/>
      <c r="E279" s="38"/>
      <c r="F279" s="32"/>
      <c r="G279" s="32"/>
      <c r="H279" s="32"/>
      <c r="I279" s="32"/>
      <c r="J279" s="32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</row>
    <row r="280" spans="1:31">
      <c r="A280" s="38"/>
      <c r="B280" s="38"/>
      <c r="C280" s="38"/>
      <c r="D280" s="38"/>
      <c r="E280" s="38"/>
      <c r="F280" s="32"/>
      <c r="G280" s="32"/>
      <c r="H280" s="32"/>
      <c r="I280" s="32"/>
      <c r="J280" s="32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</row>
    <row r="281" spans="1:31">
      <c r="A281" s="38"/>
      <c r="B281" s="38"/>
      <c r="C281" s="38"/>
      <c r="D281" s="38"/>
      <c r="E281" s="38"/>
      <c r="F281" s="32"/>
      <c r="G281" s="32"/>
      <c r="H281" s="32"/>
      <c r="I281" s="32"/>
      <c r="J281" s="32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</row>
    <row r="282" spans="1:31">
      <c r="A282" s="38"/>
      <c r="B282" s="38"/>
      <c r="C282" s="38"/>
      <c r="D282" s="38"/>
      <c r="E282" s="38"/>
      <c r="F282" s="32"/>
      <c r="G282" s="32"/>
      <c r="H282" s="32"/>
      <c r="I282" s="32"/>
      <c r="J282" s="32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</row>
    <row r="283" spans="1:31">
      <c r="A283" s="38"/>
      <c r="B283" s="38"/>
      <c r="C283" s="38"/>
      <c r="D283" s="38"/>
      <c r="E283" s="38"/>
      <c r="F283" s="32"/>
      <c r="G283" s="32"/>
      <c r="H283" s="32"/>
      <c r="I283" s="32"/>
      <c r="J283" s="32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</row>
    <row r="284" spans="1:31">
      <c r="A284" s="38"/>
      <c r="B284" s="38"/>
      <c r="C284" s="38"/>
      <c r="D284" s="38"/>
      <c r="E284" s="38"/>
      <c r="F284" s="32"/>
      <c r="G284" s="32"/>
      <c r="H284" s="32"/>
      <c r="I284" s="32"/>
      <c r="J284" s="32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</row>
    <row r="285" spans="1:31">
      <c r="A285" s="38"/>
      <c r="B285" s="38"/>
      <c r="C285" s="38"/>
      <c r="D285" s="38"/>
      <c r="E285" s="38"/>
      <c r="F285" s="32"/>
      <c r="G285" s="32"/>
      <c r="H285" s="32"/>
      <c r="I285" s="32"/>
      <c r="J285" s="32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</row>
    <row r="286" spans="1:31">
      <c r="A286" s="38"/>
      <c r="B286" s="38"/>
      <c r="C286" s="38"/>
      <c r="D286" s="38"/>
      <c r="E286" s="38"/>
      <c r="F286" s="32"/>
      <c r="G286" s="32"/>
      <c r="H286" s="32"/>
      <c r="I286" s="32"/>
      <c r="J286" s="32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</row>
    <row r="287" spans="1:31">
      <c r="A287" s="38"/>
      <c r="B287" s="38"/>
      <c r="C287" s="38"/>
      <c r="D287" s="38"/>
      <c r="E287" s="38"/>
      <c r="F287" s="32"/>
      <c r="G287" s="32"/>
      <c r="H287" s="32"/>
      <c r="I287" s="32"/>
      <c r="J287" s="32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</row>
    <row r="288" spans="1:31">
      <c r="A288" s="38"/>
      <c r="B288" s="38"/>
      <c r="C288" s="38"/>
      <c r="D288" s="38"/>
      <c r="E288" s="38"/>
      <c r="F288" s="32"/>
      <c r="G288" s="32"/>
      <c r="H288" s="32"/>
      <c r="I288" s="32"/>
      <c r="J288" s="32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</row>
    <row r="289" spans="1:31">
      <c r="A289" s="38"/>
      <c r="B289" s="38"/>
      <c r="C289" s="38"/>
      <c r="D289" s="38"/>
      <c r="E289" s="38"/>
      <c r="F289" s="32"/>
      <c r="G289" s="32"/>
      <c r="H289" s="32"/>
      <c r="I289" s="32"/>
      <c r="J289" s="32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</row>
    <row r="290" spans="1:31">
      <c r="A290" s="38"/>
      <c r="B290" s="38"/>
      <c r="C290" s="38"/>
      <c r="D290" s="38"/>
      <c r="E290" s="38"/>
      <c r="F290" s="32"/>
      <c r="G290" s="32"/>
      <c r="H290" s="32"/>
      <c r="I290" s="32"/>
      <c r="J290" s="32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</row>
    <row r="291" spans="1:31">
      <c r="A291" s="38"/>
      <c r="B291" s="38"/>
      <c r="C291" s="38"/>
      <c r="D291" s="38"/>
      <c r="E291" s="38"/>
      <c r="F291" s="32"/>
      <c r="G291" s="32"/>
      <c r="H291" s="32"/>
      <c r="I291" s="32"/>
      <c r="J291" s="32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</row>
    <row r="292" spans="1:31">
      <c r="A292" s="38"/>
      <c r="B292" s="38"/>
      <c r="C292" s="38"/>
      <c r="D292" s="38"/>
      <c r="E292" s="38"/>
      <c r="F292" s="32"/>
      <c r="G292" s="32"/>
      <c r="H292" s="32"/>
      <c r="I292" s="32"/>
      <c r="J292" s="32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</row>
    <row r="293" spans="1:31">
      <c r="A293" s="38"/>
      <c r="B293" s="38"/>
      <c r="C293" s="38"/>
      <c r="D293" s="38"/>
      <c r="E293" s="38"/>
      <c r="F293" s="32"/>
      <c r="G293" s="32"/>
      <c r="H293" s="32"/>
      <c r="I293" s="32"/>
      <c r="J293" s="32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</row>
    <row r="294" spans="1:31">
      <c r="A294" s="38"/>
      <c r="B294" s="38"/>
      <c r="C294" s="38"/>
      <c r="D294" s="38"/>
      <c r="E294" s="38"/>
      <c r="F294" s="32"/>
      <c r="G294" s="32"/>
      <c r="H294" s="32"/>
      <c r="I294" s="32"/>
      <c r="J294" s="32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</row>
    <row r="295" spans="1:31">
      <c r="A295" s="38"/>
      <c r="B295" s="38"/>
      <c r="C295" s="38"/>
      <c r="D295" s="38"/>
      <c r="E295" s="38"/>
      <c r="F295" s="32"/>
      <c r="G295" s="32"/>
      <c r="H295" s="32"/>
      <c r="I295" s="32"/>
      <c r="J295" s="32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</row>
    <row r="296" spans="1:31">
      <c r="A296" s="38"/>
      <c r="B296" s="38"/>
      <c r="C296" s="38"/>
      <c r="D296" s="38"/>
      <c r="E296" s="38"/>
      <c r="F296" s="32"/>
      <c r="G296" s="32"/>
      <c r="H296" s="32"/>
      <c r="I296" s="32"/>
      <c r="J296" s="32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</row>
    <row r="297" spans="1:31">
      <c r="A297" s="38"/>
      <c r="B297" s="38"/>
      <c r="C297" s="38"/>
      <c r="D297" s="38"/>
      <c r="E297" s="38"/>
      <c r="F297" s="32"/>
      <c r="G297" s="32"/>
      <c r="H297" s="32"/>
      <c r="I297" s="32"/>
      <c r="J297" s="32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</row>
    <row r="298" spans="1:31">
      <c r="A298" s="38"/>
      <c r="B298" s="38"/>
      <c r="C298" s="38"/>
      <c r="D298" s="38"/>
      <c r="E298" s="38"/>
      <c r="F298" s="32"/>
      <c r="G298" s="32"/>
      <c r="H298" s="32"/>
      <c r="I298" s="32"/>
      <c r="J298" s="32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</row>
    <row r="299" spans="1:31">
      <c r="A299" s="38"/>
      <c r="B299" s="38"/>
      <c r="C299" s="38"/>
      <c r="D299" s="38"/>
      <c r="E299" s="38"/>
      <c r="F299" s="32"/>
      <c r="G299" s="32"/>
      <c r="H299" s="32"/>
      <c r="I299" s="32"/>
      <c r="J299" s="32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</row>
    <row r="300" spans="1:31">
      <c r="A300" s="38"/>
      <c r="B300" s="38"/>
      <c r="C300" s="38"/>
      <c r="D300" s="38"/>
      <c r="E300" s="38"/>
      <c r="F300" s="32"/>
      <c r="G300" s="32"/>
      <c r="H300" s="32"/>
      <c r="I300" s="32"/>
      <c r="J300" s="32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</row>
    <row r="301" spans="1:31">
      <c r="A301" s="38"/>
      <c r="B301" s="38"/>
      <c r="C301" s="38"/>
      <c r="D301" s="38"/>
      <c r="E301" s="38"/>
      <c r="F301" s="32"/>
      <c r="G301" s="32"/>
      <c r="H301" s="32"/>
      <c r="I301" s="32"/>
      <c r="J301" s="32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</row>
    <row r="302" spans="1:31">
      <c r="A302" s="38"/>
      <c r="B302" s="38"/>
      <c r="C302" s="38"/>
      <c r="D302" s="38"/>
      <c r="E302" s="38"/>
      <c r="F302" s="32"/>
      <c r="G302" s="32"/>
      <c r="H302" s="32"/>
      <c r="I302" s="32"/>
      <c r="J302" s="32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</row>
    <row r="303" spans="1:31">
      <c r="A303" s="38"/>
      <c r="B303" s="38"/>
      <c r="C303" s="38"/>
      <c r="D303" s="38"/>
      <c r="E303" s="38"/>
      <c r="F303" s="32"/>
      <c r="G303" s="32"/>
      <c r="H303" s="32"/>
      <c r="I303" s="32"/>
      <c r="J303" s="32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</row>
    <row r="304" spans="1:31">
      <c r="A304" s="38"/>
      <c r="B304" s="38"/>
      <c r="C304" s="38"/>
      <c r="D304" s="38"/>
      <c r="E304" s="38"/>
      <c r="F304" s="32"/>
      <c r="G304" s="32"/>
      <c r="H304" s="32"/>
      <c r="I304" s="32"/>
      <c r="J304" s="32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</row>
    <row r="305" spans="1:31">
      <c r="A305" s="38"/>
      <c r="B305" s="38"/>
      <c r="C305" s="38"/>
      <c r="D305" s="38"/>
      <c r="E305" s="38"/>
      <c r="F305" s="32"/>
      <c r="G305" s="32"/>
      <c r="H305" s="32"/>
      <c r="I305" s="32"/>
      <c r="J305" s="32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</row>
    <row r="306" spans="1:31">
      <c r="A306" s="38"/>
      <c r="B306" s="38"/>
      <c r="C306" s="38"/>
      <c r="D306" s="38"/>
      <c r="E306" s="38"/>
      <c r="F306" s="32"/>
      <c r="G306" s="32"/>
      <c r="H306" s="32"/>
      <c r="I306" s="32"/>
      <c r="J306" s="32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</row>
    <row r="307" spans="1:31">
      <c r="A307" s="38"/>
      <c r="B307" s="38"/>
      <c r="C307" s="38"/>
      <c r="D307" s="38"/>
      <c r="E307" s="38"/>
      <c r="F307" s="32"/>
      <c r="G307" s="32"/>
      <c r="H307" s="32"/>
      <c r="I307" s="32"/>
      <c r="J307" s="32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</row>
    <row r="308" spans="1:31">
      <c r="A308" s="38"/>
      <c r="B308" s="38"/>
      <c r="C308" s="38"/>
      <c r="D308" s="38"/>
      <c r="E308" s="38"/>
      <c r="F308" s="32"/>
      <c r="G308" s="32"/>
      <c r="H308" s="32"/>
      <c r="I308" s="32"/>
      <c r="J308" s="32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</row>
    <row r="309" spans="1:31">
      <c r="A309" s="38"/>
      <c r="B309" s="38"/>
      <c r="C309" s="38"/>
      <c r="D309" s="38"/>
      <c r="E309" s="38"/>
      <c r="F309" s="32"/>
      <c r="G309" s="32"/>
      <c r="H309" s="32"/>
      <c r="I309" s="32"/>
      <c r="J309" s="32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</row>
    <row r="310" spans="1:31">
      <c r="A310" s="38"/>
      <c r="B310" s="38"/>
      <c r="C310" s="38"/>
      <c r="D310" s="38"/>
      <c r="E310" s="38"/>
      <c r="F310" s="32"/>
      <c r="G310" s="32"/>
      <c r="H310" s="32"/>
      <c r="I310" s="32"/>
      <c r="J310" s="32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</row>
    <row r="311" spans="1:31">
      <c r="A311" s="38"/>
      <c r="B311" s="38"/>
      <c r="C311" s="38"/>
      <c r="D311" s="38"/>
      <c r="E311" s="38"/>
      <c r="F311" s="32"/>
      <c r="G311" s="32"/>
      <c r="H311" s="32"/>
      <c r="I311" s="32"/>
      <c r="J311" s="32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</row>
    <row r="312" spans="1:31">
      <c r="A312" s="38"/>
      <c r="B312" s="38"/>
      <c r="C312" s="38"/>
      <c r="D312" s="38"/>
      <c r="E312" s="38"/>
      <c r="F312" s="32"/>
      <c r="G312" s="32"/>
      <c r="H312" s="32"/>
      <c r="I312" s="32"/>
      <c r="J312" s="32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</row>
    <row r="313" spans="1:31">
      <c r="A313" s="38"/>
      <c r="B313" s="38"/>
      <c r="C313" s="38"/>
      <c r="D313" s="38"/>
      <c r="E313" s="38"/>
      <c r="F313" s="32"/>
      <c r="G313" s="32"/>
      <c r="H313" s="32"/>
      <c r="I313" s="32"/>
      <c r="J313" s="32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</row>
    <row r="314" spans="1:31">
      <c r="A314" s="38"/>
      <c r="B314" s="38"/>
      <c r="C314" s="38"/>
      <c r="D314" s="38"/>
      <c r="E314" s="38"/>
      <c r="F314" s="32"/>
      <c r="G314" s="32"/>
      <c r="H314" s="32"/>
      <c r="I314" s="32"/>
      <c r="J314" s="32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</row>
    <row r="315" spans="1:31">
      <c r="A315" s="38"/>
      <c r="B315" s="38"/>
      <c r="C315" s="38"/>
      <c r="D315" s="38"/>
      <c r="E315" s="38"/>
      <c r="F315" s="32"/>
      <c r="G315" s="32"/>
      <c r="H315" s="32"/>
      <c r="I315" s="32"/>
      <c r="J315" s="32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</row>
    <row r="316" spans="1:31">
      <c r="A316" s="38"/>
      <c r="B316" s="38"/>
      <c r="C316" s="38"/>
      <c r="D316" s="38"/>
      <c r="E316" s="38"/>
      <c r="F316" s="32"/>
      <c r="G316" s="32"/>
      <c r="H316" s="32"/>
      <c r="I316" s="32"/>
      <c r="J316" s="32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</row>
    <row r="317" spans="1:31">
      <c r="A317" s="38"/>
      <c r="B317" s="38"/>
      <c r="C317" s="38"/>
      <c r="D317" s="38"/>
      <c r="E317" s="38"/>
      <c r="F317" s="32"/>
      <c r="G317" s="32"/>
      <c r="H317" s="32"/>
      <c r="I317" s="32"/>
      <c r="J317" s="32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</row>
    <row r="318" spans="1:31">
      <c r="A318" s="38"/>
      <c r="B318" s="38"/>
      <c r="C318" s="38"/>
      <c r="D318" s="38"/>
      <c r="E318" s="38"/>
      <c r="F318" s="32"/>
      <c r="G318" s="32"/>
      <c r="H318" s="32"/>
      <c r="I318" s="32"/>
      <c r="J318" s="32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</row>
    <row r="319" spans="1:31">
      <c r="A319" s="38"/>
      <c r="B319" s="38"/>
      <c r="C319" s="38"/>
      <c r="D319" s="38"/>
      <c r="E319" s="38"/>
      <c r="F319" s="32"/>
      <c r="G319" s="32"/>
      <c r="H319" s="32"/>
      <c r="I319" s="32"/>
      <c r="J319" s="32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</row>
    <row r="320" spans="1:31">
      <c r="A320" s="38"/>
      <c r="B320" s="38"/>
      <c r="C320" s="38"/>
      <c r="D320" s="38"/>
      <c r="E320" s="38"/>
      <c r="F320" s="32"/>
      <c r="G320" s="32"/>
      <c r="H320" s="32"/>
      <c r="I320" s="32"/>
      <c r="J320" s="32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</row>
    <row r="321" spans="1:31">
      <c r="A321" s="38"/>
      <c r="B321" s="38"/>
      <c r="C321" s="38"/>
      <c r="D321" s="38"/>
      <c r="E321" s="38"/>
      <c r="F321" s="32"/>
      <c r="G321" s="32"/>
      <c r="H321" s="32"/>
      <c r="I321" s="32"/>
      <c r="J321" s="32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</row>
    <row r="322" spans="1:31">
      <c r="A322" s="38"/>
      <c r="B322" s="38"/>
      <c r="C322" s="38"/>
      <c r="D322" s="38"/>
      <c r="E322" s="38"/>
      <c r="F322" s="32"/>
      <c r="G322" s="32"/>
      <c r="H322" s="32"/>
      <c r="I322" s="32"/>
      <c r="J322" s="32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</row>
    <row r="323" spans="1:31">
      <c r="A323" s="38"/>
      <c r="B323" s="38"/>
      <c r="C323" s="38"/>
      <c r="D323" s="38"/>
      <c r="E323" s="38"/>
      <c r="F323" s="32"/>
      <c r="G323" s="32"/>
      <c r="H323" s="32"/>
      <c r="I323" s="32"/>
      <c r="J323" s="32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</row>
    <row r="324" spans="1:31">
      <c r="A324" s="38"/>
      <c r="B324" s="38"/>
      <c r="C324" s="38"/>
      <c r="D324" s="38"/>
      <c r="E324" s="38"/>
      <c r="F324" s="32"/>
      <c r="G324" s="32"/>
      <c r="H324" s="32"/>
      <c r="I324" s="32"/>
      <c r="J324" s="32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</row>
    <row r="325" spans="1:31">
      <c r="A325" s="38"/>
      <c r="B325" s="38"/>
      <c r="C325" s="38"/>
      <c r="D325" s="38"/>
      <c r="E325" s="38"/>
      <c r="F325" s="32"/>
      <c r="G325" s="32"/>
      <c r="H325" s="32"/>
      <c r="I325" s="32"/>
      <c r="J325" s="32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</row>
    <row r="326" spans="1:31">
      <c r="A326" s="38"/>
      <c r="B326" s="38"/>
      <c r="C326" s="38"/>
      <c r="D326" s="38"/>
      <c r="E326" s="38"/>
      <c r="F326" s="32"/>
      <c r="G326" s="32"/>
      <c r="H326" s="32"/>
      <c r="I326" s="32"/>
      <c r="J326" s="32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</row>
    <row r="327" spans="1:31">
      <c r="A327" s="38"/>
      <c r="B327" s="38"/>
      <c r="C327" s="38"/>
      <c r="D327" s="38"/>
      <c r="E327" s="38"/>
      <c r="F327" s="32"/>
      <c r="G327" s="32"/>
      <c r="H327" s="32"/>
      <c r="I327" s="32"/>
      <c r="J327" s="32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</row>
    <row r="328" spans="1:31">
      <c r="A328" s="38"/>
      <c r="B328" s="38"/>
      <c r="C328" s="38"/>
      <c r="D328" s="38"/>
      <c r="E328" s="38"/>
      <c r="F328" s="32"/>
      <c r="G328" s="32"/>
      <c r="H328" s="32"/>
      <c r="I328" s="32"/>
      <c r="J328" s="32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</row>
    <row r="329" spans="1:31">
      <c r="A329" s="38"/>
      <c r="B329" s="38"/>
      <c r="C329" s="38"/>
      <c r="D329" s="38"/>
      <c r="E329" s="38"/>
      <c r="F329" s="32"/>
      <c r="G329" s="32"/>
      <c r="H329" s="32"/>
      <c r="I329" s="32"/>
      <c r="J329" s="32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</row>
    <row r="330" spans="1:31">
      <c r="A330" s="38"/>
      <c r="B330" s="38"/>
      <c r="C330" s="38"/>
      <c r="D330" s="38"/>
      <c r="E330" s="38"/>
      <c r="F330" s="32"/>
      <c r="G330" s="32"/>
      <c r="H330" s="32"/>
      <c r="I330" s="32"/>
      <c r="J330" s="32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</row>
    <row r="331" spans="1:31">
      <c r="A331" s="38"/>
      <c r="B331" s="38"/>
      <c r="C331" s="38"/>
      <c r="D331" s="38"/>
      <c r="E331" s="38"/>
      <c r="F331" s="32"/>
      <c r="G331" s="32"/>
      <c r="H331" s="32"/>
      <c r="I331" s="32"/>
      <c r="J331" s="32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</row>
    <row r="332" spans="1:31">
      <c r="A332" s="38"/>
      <c r="B332" s="38"/>
      <c r="C332" s="38"/>
      <c r="D332" s="38"/>
      <c r="E332" s="38"/>
      <c r="F332" s="32"/>
      <c r="G332" s="32"/>
      <c r="H332" s="32"/>
      <c r="I332" s="32"/>
      <c r="J332" s="32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</row>
    <row r="333" spans="1:31">
      <c r="A333" s="38"/>
      <c r="B333" s="38"/>
      <c r="C333" s="38"/>
      <c r="D333" s="38"/>
      <c r="E333" s="38"/>
      <c r="F333" s="32"/>
      <c r="G333" s="32"/>
      <c r="H333" s="32"/>
      <c r="I333" s="32"/>
      <c r="J333" s="32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</row>
    <row r="334" spans="1:31">
      <c r="A334" s="38"/>
      <c r="B334" s="38"/>
      <c r="C334" s="38"/>
      <c r="D334" s="38"/>
      <c r="E334" s="38"/>
      <c r="F334" s="32"/>
      <c r="G334" s="32"/>
      <c r="H334" s="32"/>
      <c r="I334" s="32"/>
      <c r="J334" s="32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</row>
    <row r="335" spans="1:31">
      <c r="A335" s="38"/>
      <c r="B335" s="38"/>
      <c r="C335" s="38"/>
      <c r="D335" s="38"/>
      <c r="E335" s="38"/>
      <c r="F335" s="32"/>
      <c r="G335" s="32"/>
      <c r="H335" s="32"/>
      <c r="I335" s="32"/>
      <c r="J335" s="32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</row>
    <row r="336" spans="1:31">
      <c r="A336" s="38"/>
      <c r="B336" s="38"/>
      <c r="C336" s="38"/>
      <c r="D336" s="38"/>
      <c r="E336" s="38"/>
      <c r="F336" s="32"/>
      <c r="G336" s="32"/>
      <c r="H336" s="32"/>
      <c r="I336" s="32"/>
      <c r="J336" s="32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</row>
    <row r="337" spans="1:31">
      <c r="A337" s="38"/>
      <c r="B337" s="38"/>
      <c r="C337" s="38"/>
      <c r="D337" s="38"/>
      <c r="E337" s="38"/>
      <c r="F337" s="32"/>
      <c r="G337" s="32"/>
      <c r="H337" s="32"/>
      <c r="I337" s="32"/>
      <c r="J337" s="32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</row>
    <row r="338" spans="1:31">
      <c r="A338" s="38"/>
      <c r="B338" s="38"/>
      <c r="C338" s="38"/>
      <c r="D338" s="38"/>
      <c r="E338" s="38"/>
      <c r="F338" s="32"/>
      <c r="G338" s="32"/>
      <c r="H338" s="32"/>
      <c r="I338" s="32"/>
      <c r="J338" s="32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</row>
    <row r="339" spans="1:31">
      <c r="A339" s="38"/>
      <c r="B339" s="38"/>
      <c r="C339" s="38"/>
      <c r="D339" s="38"/>
      <c r="E339" s="38"/>
      <c r="F339" s="32"/>
      <c r="G339" s="32"/>
      <c r="H339" s="32"/>
      <c r="I339" s="32"/>
      <c r="J339" s="32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</row>
    <row r="340" spans="1:31">
      <c r="A340" s="38"/>
      <c r="B340" s="38"/>
      <c r="C340" s="38"/>
      <c r="D340" s="38"/>
      <c r="E340" s="38"/>
      <c r="F340" s="32"/>
      <c r="G340" s="32"/>
      <c r="H340" s="32"/>
      <c r="I340" s="32"/>
      <c r="J340" s="32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</row>
    <row r="341" spans="1:31">
      <c r="A341" s="38"/>
      <c r="B341" s="38"/>
      <c r="C341" s="38"/>
      <c r="D341" s="38"/>
      <c r="E341" s="38"/>
      <c r="F341" s="32"/>
      <c r="G341" s="32"/>
      <c r="H341" s="32"/>
      <c r="I341" s="32"/>
      <c r="J341" s="32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</row>
    <row r="342" spans="1:31">
      <c r="A342" s="38"/>
      <c r="B342" s="38"/>
      <c r="C342" s="38"/>
      <c r="D342" s="38"/>
      <c r="E342" s="38"/>
      <c r="F342" s="32"/>
      <c r="G342" s="32"/>
      <c r="H342" s="32"/>
      <c r="I342" s="32"/>
      <c r="J342" s="32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</row>
    <row r="343" spans="1:31">
      <c r="A343" s="38"/>
      <c r="B343" s="38"/>
      <c r="C343" s="38"/>
      <c r="D343" s="38"/>
      <c r="E343" s="38"/>
      <c r="F343" s="32"/>
      <c r="G343" s="32"/>
      <c r="H343" s="32"/>
      <c r="I343" s="32"/>
      <c r="J343" s="32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</row>
    <row r="344" spans="1:31">
      <c r="A344" s="38"/>
      <c r="B344" s="38"/>
      <c r="C344" s="38"/>
      <c r="D344" s="38"/>
      <c r="E344" s="38"/>
      <c r="F344" s="32"/>
      <c r="G344" s="32"/>
      <c r="H344" s="32"/>
      <c r="I344" s="32"/>
      <c r="J344" s="32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</row>
    <row r="345" spans="1:31">
      <c r="A345" s="38"/>
      <c r="B345" s="38"/>
      <c r="C345" s="38"/>
      <c r="D345" s="38"/>
      <c r="E345" s="38"/>
      <c r="F345" s="32"/>
      <c r="G345" s="32"/>
      <c r="H345" s="32"/>
      <c r="I345" s="32"/>
      <c r="J345" s="32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</row>
    <row r="346" spans="1:31">
      <c r="A346" s="38"/>
      <c r="B346" s="38"/>
      <c r="C346" s="38"/>
      <c r="D346" s="38"/>
      <c r="E346" s="38"/>
      <c r="F346" s="32"/>
      <c r="G346" s="32"/>
      <c r="H346" s="32"/>
      <c r="I346" s="32"/>
      <c r="J346" s="32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</row>
    <row r="347" spans="1:31">
      <c r="A347" s="38"/>
      <c r="B347" s="38"/>
      <c r="C347" s="38"/>
      <c r="D347" s="38"/>
      <c r="E347" s="38"/>
      <c r="F347" s="32"/>
      <c r="G347" s="32"/>
      <c r="H347" s="32"/>
      <c r="I347" s="32"/>
      <c r="J347" s="32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</row>
    <row r="348" spans="1:31">
      <c r="A348" s="38"/>
      <c r="B348" s="38"/>
      <c r="C348" s="38"/>
      <c r="D348" s="38"/>
      <c r="E348" s="38"/>
      <c r="F348" s="32"/>
      <c r="G348" s="32"/>
      <c r="H348" s="32"/>
      <c r="I348" s="32"/>
      <c r="J348" s="32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</row>
    <row r="349" spans="1:31">
      <c r="A349" s="38"/>
      <c r="B349" s="38"/>
      <c r="C349" s="38"/>
      <c r="D349" s="38"/>
      <c r="E349" s="38"/>
      <c r="F349" s="32"/>
      <c r="G349" s="32"/>
      <c r="H349" s="32"/>
      <c r="I349" s="32"/>
      <c r="J349" s="32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</row>
    <row r="350" spans="1:31">
      <c r="A350" s="38"/>
      <c r="B350" s="38"/>
      <c r="C350" s="38"/>
      <c r="D350" s="38"/>
      <c r="E350" s="38"/>
      <c r="F350" s="32"/>
      <c r="G350" s="32"/>
      <c r="H350" s="32"/>
      <c r="I350" s="32"/>
      <c r="J350" s="32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</row>
    <row r="351" spans="1:31">
      <c r="A351" s="38"/>
      <c r="B351" s="38"/>
      <c r="C351" s="38"/>
      <c r="D351" s="38"/>
      <c r="E351" s="38"/>
      <c r="F351" s="32"/>
      <c r="G351" s="32"/>
      <c r="H351" s="32"/>
      <c r="I351" s="32"/>
      <c r="J351" s="32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</row>
    <row r="352" spans="1:31">
      <c r="A352" s="38"/>
      <c r="B352" s="38"/>
      <c r="C352" s="38"/>
      <c r="D352" s="38"/>
      <c r="E352" s="38"/>
      <c r="F352" s="32"/>
      <c r="G352" s="32"/>
      <c r="H352" s="32"/>
      <c r="I352" s="32"/>
      <c r="J352" s="32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</row>
    <row r="353" spans="1:31">
      <c r="A353" s="38"/>
      <c r="B353" s="38"/>
      <c r="C353" s="38"/>
      <c r="D353" s="38"/>
      <c r="E353" s="38"/>
      <c r="F353" s="32"/>
      <c r="G353" s="32"/>
      <c r="H353" s="32"/>
      <c r="I353" s="32"/>
      <c r="J353" s="32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</row>
    <row r="354" spans="1:31">
      <c r="A354" s="38"/>
      <c r="B354" s="38"/>
      <c r="C354" s="38"/>
      <c r="D354" s="38"/>
      <c r="E354" s="38"/>
      <c r="F354" s="32"/>
      <c r="G354" s="32"/>
      <c r="H354" s="32"/>
      <c r="I354" s="32"/>
      <c r="J354" s="32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</row>
    <row r="355" spans="1:31">
      <c r="A355" s="38"/>
      <c r="B355" s="38"/>
      <c r="C355" s="38"/>
      <c r="D355" s="38"/>
      <c r="E355" s="38"/>
      <c r="F355" s="32"/>
      <c r="G355" s="32"/>
      <c r="H355" s="32"/>
      <c r="I355" s="32"/>
      <c r="J355" s="32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</row>
    <row r="356" spans="1:31">
      <c r="A356" s="38"/>
      <c r="B356" s="38"/>
      <c r="C356" s="38"/>
      <c r="D356" s="38"/>
      <c r="E356" s="38"/>
      <c r="F356" s="32"/>
      <c r="G356" s="32"/>
      <c r="H356" s="32"/>
      <c r="I356" s="32"/>
      <c r="J356" s="32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</row>
    <row r="357" spans="1:31">
      <c r="A357" s="38"/>
      <c r="B357" s="38"/>
      <c r="C357" s="38"/>
      <c r="D357" s="38"/>
      <c r="E357" s="38"/>
      <c r="F357" s="32"/>
      <c r="G357" s="32"/>
      <c r="H357" s="32"/>
      <c r="I357" s="32"/>
      <c r="J357" s="32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</row>
    <row r="358" spans="1:31">
      <c r="A358" s="38"/>
      <c r="B358" s="38"/>
      <c r="C358" s="38"/>
      <c r="D358" s="38"/>
      <c r="E358" s="38"/>
      <c r="F358" s="32"/>
      <c r="G358" s="32"/>
      <c r="H358" s="32"/>
      <c r="I358" s="32"/>
      <c r="J358" s="32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</row>
    <row r="359" spans="1:31">
      <c r="A359" s="38"/>
      <c r="B359" s="38"/>
      <c r="C359" s="38"/>
      <c r="D359" s="38"/>
      <c r="E359" s="38"/>
      <c r="F359" s="32"/>
      <c r="G359" s="32"/>
      <c r="H359" s="32"/>
      <c r="I359" s="32"/>
      <c r="J359" s="32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</row>
    <row r="360" spans="1:31">
      <c r="A360" s="38"/>
      <c r="B360" s="38"/>
      <c r="C360" s="38"/>
      <c r="D360" s="38"/>
      <c r="E360" s="38"/>
      <c r="F360" s="32"/>
      <c r="G360" s="32"/>
      <c r="H360" s="32"/>
      <c r="I360" s="32"/>
      <c r="J360" s="32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</row>
    <row r="361" spans="1:31">
      <c r="A361" s="38"/>
      <c r="B361" s="38"/>
      <c r="C361" s="38"/>
      <c r="D361" s="38"/>
      <c r="E361" s="38"/>
      <c r="F361" s="32"/>
      <c r="G361" s="32"/>
      <c r="H361" s="32"/>
      <c r="I361" s="32"/>
      <c r="J361" s="32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</row>
    <row r="362" spans="1:31">
      <c r="A362" s="38"/>
      <c r="B362" s="38"/>
      <c r="C362" s="38"/>
      <c r="D362" s="38"/>
      <c r="E362" s="38"/>
      <c r="F362" s="32"/>
      <c r="G362" s="32"/>
      <c r="H362" s="32"/>
      <c r="I362" s="32"/>
      <c r="J362" s="32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</row>
    <row r="363" spans="1:31">
      <c r="A363" s="38"/>
      <c r="B363" s="38"/>
      <c r="C363" s="38"/>
      <c r="D363" s="38"/>
      <c r="E363" s="38"/>
      <c r="F363" s="32"/>
      <c r="G363" s="32"/>
      <c r="H363" s="32"/>
      <c r="I363" s="32"/>
      <c r="J363" s="32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</row>
    <row r="364" spans="1:31">
      <c r="A364" s="38"/>
      <c r="B364" s="38"/>
      <c r="C364" s="38"/>
      <c r="D364" s="38"/>
      <c r="E364" s="38"/>
      <c r="F364" s="32"/>
      <c r="G364" s="32"/>
      <c r="H364" s="32"/>
      <c r="I364" s="32"/>
      <c r="J364" s="32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</row>
    <row r="365" spans="1:31">
      <c r="A365" s="38"/>
      <c r="B365" s="38"/>
      <c r="C365" s="38"/>
      <c r="D365" s="38"/>
      <c r="E365" s="38"/>
      <c r="F365" s="32"/>
      <c r="G365" s="32"/>
      <c r="H365" s="32"/>
      <c r="I365" s="32"/>
      <c r="J365" s="32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</row>
    <row r="366" spans="1:31">
      <c r="A366" s="38"/>
      <c r="B366" s="38"/>
      <c r="C366" s="38"/>
      <c r="D366" s="38"/>
      <c r="E366" s="38"/>
      <c r="F366" s="32"/>
      <c r="G366" s="32"/>
      <c r="H366" s="32"/>
      <c r="I366" s="32"/>
      <c r="J366" s="32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</row>
    <row r="367" spans="1:31">
      <c r="A367" s="38"/>
      <c r="B367" s="38"/>
      <c r="C367" s="38"/>
      <c r="D367" s="38"/>
      <c r="E367" s="38"/>
      <c r="F367" s="32"/>
      <c r="G367" s="32"/>
      <c r="H367" s="32"/>
      <c r="I367" s="32"/>
      <c r="J367" s="32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</row>
    <row r="368" spans="1:31">
      <c r="A368" s="38"/>
      <c r="B368" s="38"/>
      <c r="C368" s="38"/>
      <c r="D368" s="38"/>
      <c r="E368" s="38"/>
      <c r="F368" s="32"/>
      <c r="G368" s="32"/>
      <c r="H368" s="32"/>
      <c r="I368" s="32"/>
      <c r="J368" s="32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</row>
    <row r="369" spans="1:31">
      <c r="A369" s="38"/>
      <c r="B369" s="38"/>
      <c r="C369" s="38"/>
      <c r="D369" s="38"/>
      <c r="E369" s="38"/>
      <c r="F369" s="32"/>
      <c r="G369" s="32"/>
      <c r="H369" s="32"/>
      <c r="I369" s="32"/>
      <c r="J369" s="32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</row>
    <row r="370" spans="1:31">
      <c r="A370" s="38"/>
      <c r="B370" s="38"/>
      <c r="C370" s="38"/>
      <c r="D370" s="38"/>
      <c r="E370" s="38"/>
      <c r="F370" s="32"/>
      <c r="G370" s="32"/>
      <c r="H370" s="32"/>
      <c r="I370" s="32"/>
      <c r="J370" s="32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</row>
    <row r="371" spans="1:31">
      <c r="A371" s="38"/>
      <c r="B371" s="38"/>
      <c r="C371" s="38"/>
      <c r="D371" s="38"/>
      <c r="E371" s="38"/>
      <c r="F371" s="32"/>
      <c r="G371" s="32"/>
      <c r="H371" s="32"/>
      <c r="I371" s="32"/>
      <c r="J371" s="32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</row>
    <row r="372" spans="1:31">
      <c r="A372" s="38"/>
      <c r="B372" s="38"/>
      <c r="C372" s="38"/>
      <c r="D372" s="38"/>
      <c r="E372" s="38"/>
      <c r="F372" s="32"/>
      <c r="G372" s="32"/>
      <c r="H372" s="32"/>
      <c r="I372" s="32"/>
      <c r="J372" s="32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</row>
    <row r="373" spans="1:31">
      <c r="A373" s="38"/>
      <c r="B373" s="38"/>
      <c r="C373" s="38"/>
      <c r="D373" s="38"/>
      <c r="E373" s="38"/>
      <c r="F373" s="32"/>
      <c r="G373" s="32"/>
      <c r="H373" s="32"/>
      <c r="I373" s="32"/>
      <c r="J373" s="32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</row>
    <row r="374" spans="1:31">
      <c r="A374" s="38"/>
      <c r="B374" s="38"/>
      <c r="C374" s="38"/>
      <c r="D374" s="38"/>
      <c r="E374" s="38"/>
      <c r="F374" s="32"/>
      <c r="G374" s="32"/>
      <c r="H374" s="32"/>
      <c r="I374" s="32"/>
      <c r="J374" s="32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</row>
    <row r="375" spans="1:31">
      <c r="A375" s="38"/>
      <c r="B375" s="38"/>
      <c r="C375" s="38"/>
      <c r="D375" s="38"/>
      <c r="E375" s="38"/>
      <c r="F375" s="32"/>
      <c r="G375" s="32"/>
      <c r="H375" s="32"/>
      <c r="I375" s="32"/>
      <c r="J375" s="32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</row>
    <row r="376" spans="1:31">
      <c r="A376" s="38"/>
      <c r="B376" s="38"/>
      <c r="C376" s="38"/>
      <c r="D376" s="38"/>
      <c r="E376" s="38"/>
      <c r="F376" s="32"/>
      <c r="G376" s="32"/>
      <c r="H376" s="32"/>
      <c r="I376" s="32"/>
      <c r="J376" s="32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</row>
    <row r="377" spans="1:31">
      <c r="A377" s="38"/>
      <c r="B377" s="38"/>
      <c r="C377" s="38"/>
      <c r="D377" s="38"/>
      <c r="E377" s="38"/>
      <c r="F377" s="32"/>
      <c r="G377" s="32"/>
      <c r="H377" s="32"/>
      <c r="I377" s="32"/>
      <c r="J377" s="32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</row>
    <row r="378" spans="1:31">
      <c r="A378" s="38"/>
      <c r="B378" s="38"/>
      <c r="C378" s="38"/>
      <c r="D378" s="38"/>
      <c r="E378" s="38"/>
      <c r="F378" s="32"/>
      <c r="G378" s="32"/>
      <c r="H378" s="32"/>
      <c r="I378" s="32"/>
      <c r="J378" s="32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</row>
    <row r="379" spans="1:31">
      <c r="A379" s="38"/>
      <c r="B379" s="38"/>
      <c r="C379" s="38"/>
      <c r="D379" s="38"/>
      <c r="E379" s="38"/>
      <c r="F379" s="32"/>
      <c r="G379" s="32"/>
      <c r="H379" s="32"/>
      <c r="I379" s="32"/>
      <c r="J379" s="32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</row>
    <row r="380" spans="1:31">
      <c r="A380" s="38"/>
      <c r="B380" s="38"/>
      <c r="C380" s="38"/>
      <c r="D380" s="38"/>
      <c r="E380" s="38"/>
      <c r="F380" s="32"/>
      <c r="G380" s="32"/>
      <c r="H380" s="32"/>
      <c r="I380" s="32"/>
      <c r="J380" s="32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</row>
    <row r="381" spans="1:31">
      <c r="A381" s="38"/>
      <c r="B381" s="38"/>
      <c r="C381" s="38"/>
      <c r="D381" s="38"/>
      <c r="E381" s="38"/>
      <c r="F381" s="32"/>
      <c r="G381" s="32"/>
      <c r="H381" s="32"/>
      <c r="I381" s="32"/>
      <c r="J381" s="32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</row>
    <row r="382" spans="1:31">
      <c r="A382" s="38"/>
      <c r="B382" s="38"/>
      <c r="C382" s="38"/>
      <c r="D382" s="38"/>
      <c r="E382" s="38"/>
      <c r="F382" s="32"/>
      <c r="G382" s="32"/>
      <c r="H382" s="32"/>
      <c r="I382" s="32"/>
      <c r="J382" s="32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</row>
    <row r="383" spans="1:31">
      <c r="A383" s="38"/>
      <c r="B383" s="38"/>
      <c r="C383" s="38"/>
      <c r="D383" s="38"/>
      <c r="E383" s="38"/>
      <c r="F383" s="32"/>
      <c r="G383" s="32"/>
      <c r="H383" s="32"/>
      <c r="I383" s="32"/>
      <c r="J383" s="32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</row>
    <row r="384" spans="1:31">
      <c r="A384" s="38"/>
      <c r="B384" s="38"/>
      <c r="C384" s="38"/>
      <c r="D384" s="38"/>
      <c r="E384" s="38"/>
      <c r="F384" s="32"/>
      <c r="G384" s="32"/>
      <c r="H384" s="32"/>
      <c r="I384" s="32"/>
      <c r="J384" s="32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</row>
    <row r="385" spans="1:31">
      <c r="A385" s="38"/>
      <c r="B385" s="38"/>
      <c r="C385" s="38"/>
      <c r="D385" s="38"/>
      <c r="E385" s="38"/>
      <c r="F385" s="32"/>
      <c r="G385" s="32"/>
      <c r="H385" s="32"/>
      <c r="I385" s="32"/>
      <c r="J385" s="32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</row>
    <row r="386" spans="1:31">
      <c r="A386" s="38"/>
      <c r="B386" s="38"/>
      <c r="C386" s="38"/>
      <c r="D386" s="38"/>
      <c r="E386" s="38"/>
      <c r="F386" s="32"/>
      <c r="G386" s="32"/>
      <c r="H386" s="32"/>
      <c r="I386" s="32"/>
      <c r="J386" s="32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</row>
    <row r="387" spans="1:31">
      <c r="A387" s="38"/>
      <c r="B387" s="38"/>
      <c r="C387" s="38"/>
      <c r="D387" s="38"/>
      <c r="E387" s="38"/>
      <c r="F387" s="32"/>
      <c r="G387" s="32"/>
      <c r="H387" s="32"/>
      <c r="I387" s="32"/>
      <c r="J387" s="32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</row>
    <row r="388" spans="1:31">
      <c r="A388" s="38"/>
      <c r="B388" s="38"/>
      <c r="C388" s="38"/>
      <c r="D388" s="38"/>
      <c r="E388" s="38"/>
      <c r="F388" s="32"/>
      <c r="G388" s="32"/>
      <c r="H388" s="32"/>
      <c r="I388" s="32"/>
      <c r="J388" s="32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</row>
    <row r="389" spans="1:31">
      <c r="A389" s="38"/>
      <c r="B389" s="38"/>
      <c r="C389" s="38"/>
      <c r="D389" s="38"/>
      <c r="E389" s="38"/>
      <c r="F389" s="32"/>
      <c r="G389" s="32"/>
      <c r="H389" s="32"/>
      <c r="I389" s="32"/>
      <c r="J389" s="32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</row>
    <row r="390" spans="1:31">
      <c r="A390" s="38"/>
      <c r="B390" s="38"/>
      <c r="C390" s="38"/>
      <c r="D390" s="38"/>
      <c r="E390" s="38"/>
      <c r="F390" s="32"/>
      <c r="G390" s="32"/>
      <c r="H390" s="32"/>
      <c r="I390" s="32"/>
      <c r="J390" s="32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</row>
    <row r="391" spans="1:31">
      <c r="A391" s="38"/>
      <c r="B391" s="38"/>
      <c r="C391" s="38"/>
      <c r="D391" s="38"/>
      <c r="E391" s="38"/>
      <c r="F391" s="32"/>
      <c r="G391" s="32"/>
      <c r="H391" s="32"/>
      <c r="I391" s="32"/>
      <c r="J391" s="32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</row>
    <row r="392" spans="1:31">
      <c r="A392" s="38"/>
      <c r="B392" s="38"/>
      <c r="C392" s="38"/>
      <c r="D392" s="38"/>
      <c r="E392" s="38"/>
      <c r="F392" s="32"/>
      <c r="G392" s="32"/>
      <c r="H392" s="32"/>
      <c r="I392" s="32"/>
      <c r="J392" s="32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</row>
    <row r="393" spans="1:31">
      <c r="A393" s="38"/>
      <c r="B393" s="38"/>
      <c r="C393" s="38"/>
      <c r="D393" s="38"/>
      <c r="E393" s="38"/>
      <c r="F393" s="32"/>
      <c r="G393" s="32"/>
      <c r="H393" s="32"/>
      <c r="I393" s="32"/>
      <c r="J393" s="32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</row>
    <row r="394" spans="1:31">
      <c r="A394" s="38"/>
      <c r="B394" s="38"/>
      <c r="C394" s="38"/>
      <c r="D394" s="38"/>
      <c r="E394" s="38"/>
      <c r="F394" s="32"/>
      <c r="G394" s="32"/>
      <c r="H394" s="32"/>
      <c r="I394" s="32"/>
      <c r="J394" s="32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</row>
    <row r="395" spans="1:31">
      <c r="A395" s="38"/>
      <c r="B395" s="38"/>
      <c r="C395" s="38"/>
      <c r="D395" s="38"/>
      <c r="E395" s="38"/>
      <c r="F395" s="32"/>
      <c r="G395" s="32"/>
      <c r="H395" s="32"/>
      <c r="I395" s="32"/>
      <c r="J395" s="32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</row>
    <row r="396" spans="1:31">
      <c r="A396" s="38"/>
      <c r="B396" s="38"/>
      <c r="C396" s="38"/>
      <c r="D396" s="38"/>
      <c r="E396" s="38"/>
      <c r="F396" s="32"/>
      <c r="G396" s="32"/>
      <c r="H396" s="32"/>
      <c r="I396" s="32"/>
      <c r="J396" s="32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</row>
    <row r="397" spans="1:31">
      <c r="A397" s="38"/>
      <c r="B397" s="38"/>
      <c r="C397" s="38"/>
      <c r="D397" s="38"/>
      <c r="E397" s="38"/>
      <c r="F397" s="32"/>
      <c r="G397" s="32"/>
      <c r="H397" s="32"/>
      <c r="I397" s="32"/>
      <c r="J397" s="32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</row>
    <row r="398" spans="1:31">
      <c r="A398" s="38"/>
      <c r="B398" s="38"/>
      <c r="C398" s="38"/>
      <c r="D398" s="38"/>
      <c r="E398" s="38"/>
      <c r="F398" s="32"/>
      <c r="G398" s="32"/>
      <c r="H398" s="32"/>
      <c r="I398" s="32"/>
      <c r="J398" s="32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</row>
    <row r="399" spans="1:31">
      <c r="A399" s="38"/>
      <c r="B399" s="38"/>
      <c r="C399" s="38"/>
      <c r="D399" s="38"/>
      <c r="E399" s="38"/>
      <c r="F399" s="32"/>
      <c r="G399" s="32"/>
      <c r="H399" s="32"/>
      <c r="I399" s="32"/>
      <c r="J399" s="32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</row>
    <row r="400" spans="1:31">
      <c r="A400" s="38"/>
      <c r="B400" s="38"/>
      <c r="C400" s="38"/>
      <c r="D400" s="38"/>
      <c r="E400" s="38"/>
      <c r="F400" s="32"/>
      <c r="G400" s="32"/>
      <c r="H400" s="32"/>
      <c r="I400" s="32"/>
      <c r="J400" s="32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</row>
    <row r="401" spans="1:31">
      <c r="A401" s="38"/>
      <c r="B401" s="38"/>
      <c r="C401" s="38"/>
      <c r="D401" s="38"/>
      <c r="E401" s="38"/>
      <c r="F401" s="32"/>
      <c r="G401" s="32"/>
      <c r="H401" s="32"/>
      <c r="I401" s="32"/>
      <c r="J401" s="32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</row>
    <row r="402" spans="1:31">
      <c r="A402" s="38"/>
      <c r="B402" s="38"/>
      <c r="C402" s="38"/>
      <c r="D402" s="38"/>
      <c r="E402" s="38"/>
      <c r="F402" s="32"/>
      <c r="G402" s="32"/>
      <c r="H402" s="32"/>
      <c r="I402" s="32"/>
      <c r="J402" s="32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</row>
    <row r="403" spans="1:31">
      <c r="A403" s="38"/>
      <c r="B403" s="38"/>
      <c r="C403" s="38"/>
      <c r="D403" s="38"/>
      <c r="E403" s="38"/>
      <c r="F403" s="32"/>
      <c r="G403" s="32"/>
      <c r="H403" s="32"/>
      <c r="I403" s="32"/>
      <c r="J403" s="32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</row>
    <row r="404" spans="1:31">
      <c r="A404" s="38"/>
      <c r="B404" s="38"/>
      <c r="C404" s="38"/>
      <c r="D404" s="38"/>
      <c r="E404" s="38"/>
      <c r="F404" s="32"/>
      <c r="G404" s="32"/>
      <c r="H404" s="32"/>
      <c r="I404" s="32"/>
      <c r="J404" s="32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</row>
    <row r="405" spans="1:31">
      <c r="A405" s="38"/>
      <c r="B405" s="38"/>
      <c r="C405" s="38"/>
      <c r="D405" s="38"/>
      <c r="E405" s="38"/>
      <c r="F405" s="32"/>
      <c r="G405" s="32"/>
      <c r="H405" s="32"/>
      <c r="I405" s="32"/>
      <c r="J405" s="32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</row>
    <row r="406" spans="1:31">
      <c r="A406" s="38"/>
      <c r="B406" s="38"/>
      <c r="C406" s="38"/>
      <c r="D406" s="38"/>
      <c r="E406" s="38"/>
      <c r="F406" s="32"/>
      <c r="G406" s="32"/>
      <c r="H406" s="32"/>
      <c r="I406" s="32"/>
      <c r="J406" s="32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</row>
    <row r="407" spans="1:31">
      <c r="A407" s="38"/>
      <c r="B407" s="38"/>
      <c r="C407" s="38"/>
      <c r="D407" s="38"/>
      <c r="E407" s="38"/>
      <c r="F407" s="32"/>
      <c r="G407" s="32"/>
      <c r="H407" s="32"/>
      <c r="I407" s="32"/>
      <c r="J407" s="32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</row>
    <row r="408" spans="1:31">
      <c r="A408" s="38"/>
      <c r="B408" s="38"/>
      <c r="C408" s="38"/>
      <c r="D408" s="38"/>
      <c r="E408" s="38"/>
      <c r="F408" s="32"/>
      <c r="G408" s="32"/>
      <c r="H408" s="32"/>
      <c r="I408" s="32"/>
      <c r="J408" s="32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</row>
    <row r="409" spans="1:31">
      <c r="A409" s="38"/>
      <c r="B409" s="38"/>
      <c r="C409" s="38"/>
      <c r="D409" s="38"/>
      <c r="E409" s="38"/>
      <c r="F409" s="32"/>
      <c r="G409" s="32"/>
      <c r="H409" s="32"/>
      <c r="I409" s="32"/>
      <c r="J409" s="32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</row>
    <row r="410" spans="1:31">
      <c r="A410" s="38"/>
      <c r="B410" s="38"/>
      <c r="C410" s="38"/>
      <c r="D410" s="38"/>
      <c r="E410" s="38"/>
      <c r="F410" s="32"/>
      <c r="G410" s="32"/>
      <c r="H410" s="32"/>
      <c r="I410" s="32"/>
      <c r="J410" s="32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</row>
    <row r="411" spans="1:31">
      <c r="A411" s="38"/>
      <c r="B411" s="38"/>
      <c r="C411" s="38"/>
      <c r="D411" s="38"/>
      <c r="E411" s="38"/>
      <c r="F411" s="32"/>
      <c r="G411" s="32"/>
      <c r="H411" s="32"/>
      <c r="I411" s="32"/>
      <c r="J411" s="32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</row>
    <row r="412" spans="1:31">
      <c r="A412" s="38"/>
      <c r="B412" s="38"/>
      <c r="C412" s="38"/>
      <c r="D412" s="38"/>
      <c r="E412" s="38"/>
      <c r="F412" s="32"/>
      <c r="G412" s="32"/>
      <c r="H412" s="32"/>
      <c r="I412" s="32"/>
      <c r="J412" s="32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</row>
    <row r="413" spans="1:31">
      <c r="A413" s="38"/>
      <c r="B413" s="38"/>
      <c r="C413" s="38"/>
      <c r="D413" s="38"/>
      <c r="E413" s="38"/>
      <c r="F413" s="32"/>
      <c r="G413" s="32"/>
      <c r="H413" s="32"/>
      <c r="I413" s="32"/>
      <c r="J413" s="32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</row>
    <row r="414" spans="1:31">
      <c r="A414" s="38"/>
      <c r="B414" s="38"/>
      <c r="C414" s="38"/>
      <c r="D414" s="38"/>
      <c r="E414" s="38"/>
      <c r="F414" s="32"/>
      <c r="G414" s="32"/>
      <c r="H414" s="32"/>
      <c r="I414" s="32"/>
      <c r="J414" s="32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</row>
    <row r="415" spans="1:31">
      <c r="A415" s="38"/>
      <c r="B415" s="38"/>
      <c r="C415" s="38"/>
      <c r="D415" s="38"/>
      <c r="E415" s="38"/>
      <c r="F415" s="32"/>
      <c r="G415" s="32"/>
      <c r="H415" s="32"/>
      <c r="I415" s="32"/>
      <c r="J415" s="32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</row>
    <row r="416" spans="1:31">
      <c r="A416" s="38"/>
      <c r="B416" s="38"/>
      <c r="C416" s="38"/>
      <c r="D416" s="38"/>
      <c r="E416" s="38"/>
      <c r="F416" s="32"/>
      <c r="G416" s="32"/>
      <c r="H416" s="32"/>
      <c r="I416" s="32"/>
      <c r="J416" s="32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</row>
    <row r="417" spans="1:31">
      <c r="A417" s="38"/>
      <c r="B417" s="38"/>
      <c r="C417" s="38"/>
      <c r="D417" s="38"/>
      <c r="E417" s="38"/>
      <c r="F417" s="32"/>
      <c r="G417" s="32"/>
      <c r="H417" s="32"/>
      <c r="I417" s="32"/>
      <c r="J417" s="32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</row>
    <row r="418" spans="1:31">
      <c r="A418" s="38"/>
      <c r="B418" s="38"/>
      <c r="C418" s="38"/>
      <c r="D418" s="38"/>
      <c r="E418" s="38"/>
      <c r="F418" s="32"/>
      <c r="G418" s="32"/>
      <c r="H418" s="32"/>
      <c r="I418" s="32"/>
      <c r="J418" s="32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</row>
    <row r="419" spans="1:31">
      <c r="A419" s="38"/>
      <c r="B419" s="38"/>
      <c r="C419" s="38"/>
      <c r="D419" s="38"/>
      <c r="E419" s="38"/>
      <c r="F419" s="32"/>
      <c r="G419" s="32"/>
      <c r="H419" s="32"/>
      <c r="I419" s="32"/>
      <c r="J419" s="32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</row>
    <row r="420" spans="1:31">
      <c r="A420" s="38"/>
      <c r="B420" s="38"/>
      <c r="C420" s="38"/>
      <c r="D420" s="38"/>
      <c r="E420" s="38"/>
      <c r="F420" s="32"/>
      <c r="G420" s="32"/>
      <c r="H420" s="32"/>
      <c r="I420" s="32"/>
      <c r="J420" s="32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</row>
    <row r="421" spans="1:31">
      <c r="A421" s="38"/>
      <c r="B421" s="38"/>
      <c r="C421" s="38"/>
      <c r="D421" s="38"/>
      <c r="E421" s="38"/>
      <c r="F421" s="32"/>
      <c r="G421" s="32"/>
      <c r="H421" s="32"/>
      <c r="I421" s="32"/>
      <c r="J421" s="32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</row>
    <row r="422" spans="1:31">
      <c r="A422" s="38"/>
      <c r="B422" s="38"/>
      <c r="C422" s="38"/>
      <c r="D422" s="38"/>
      <c r="E422" s="38"/>
      <c r="F422" s="32"/>
      <c r="G422" s="32"/>
      <c r="H422" s="32"/>
      <c r="I422" s="32"/>
      <c r="J422" s="32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</row>
    <row r="423" spans="1:31">
      <c r="A423" s="38"/>
      <c r="B423" s="38"/>
      <c r="C423" s="38"/>
      <c r="D423" s="38"/>
      <c r="E423" s="38"/>
      <c r="F423" s="32"/>
      <c r="G423" s="32"/>
      <c r="H423" s="32"/>
      <c r="I423" s="32"/>
      <c r="J423" s="32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</row>
    <row r="424" spans="1:31">
      <c r="A424" s="38"/>
      <c r="B424" s="38"/>
      <c r="C424" s="38"/>
      <c r="D424" s="38"/>
      <c r="E424" s="38"/>
      <c r="F424" s="32"/>
      <c r="G424" s="32"/>
      <c r="H424" s="32"/>
      <c r="I424" s="32"/>
      <c r="J424" s="32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</row>
    <row r="425" spans="1:31">
      <c r="A425" s="38"/>
      <c r="B425" s="38"/>
      <c r="C425" s="38"/>
      <c r="D425" s="38"/>
      <c r="E425" s="38"/>
      <c r="F425" s="32"/>
      <c r="G425" s="32"/>
      <c r="H425" s="32"/>
      <c r="I425" s="32"/>
      <c r="J425" s="32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</row>
    <row r="426" spans="1:31">
      <c r="A426" s="38"/>
      <c r="B426" s="38"/>
      <c r="C426" s="38"/>
      <c r="D426" s="38"/>
      <c r="E426" s="38"/>
      <c r="F426" s="32"/>
      <c r="G426" s="32"/>
      <c r="H426" s="32"/>
      <c r="I426" s="32"/>
      <c r="J426" s="32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</row>
    <row r="427" spans="1:31">
      <c r="A427" s="38"/>
      <c r="B427" s="38"/>
      <c r="C427" s="38"/>
      <c r="D427" s="38"/>
      <c r="E427" s="38"/>
      <c r="F427" s="32"/>
      <c r="G427" s="32"/>
      <c r="H427" s="32"/>
      <c r="I427" s="32"/>
      <c r="J427" s="32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</row>
    <row r="428" spans="1:31">
      <c r="A428" s="38"/>
      <c r="B428" s="38"/>
      <c r="C428" s="38"/>
      <c r="D428" s="38"/>
      <c r="E428" s="38"/>
      <c r="F428" s="32"/>
      <c r="G428" s="32"/>
      <c r="H428" s="32"/>
      <c r="I428" s="32"/>
      <c r="J428" s="32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</row>
    <row r="429" spans="1:31">
      <c r="A429" s="38"/>
      <c r="B429" s="38"/>
      <c r="C429" s="38"/>
      <c r="D429" s="38"/>
      <c r="E429" s="38"/>
      <c r="F429" s="32"/>
      <c r="G429" s="32"/>
      <c r="H429" s="32"/>
      <c r="I429" s="32"/>
      <c r="J429" s="32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</row>
    <row r="430" spans="1:31">
      <c r="A430" s="38"/>
      <c r="B430" s="38"/>
      <c r="C430" s="38"/>
      <c r="D430" s="38"/>
      <c r="E430" s="38"/>
      <c r="F430" s="32"/>
      <c r="G430" s="32"/>
      <c r="H430" s="32"/>
      <c r="I430" s="32"/>
      <c r="J430" s="32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</row>
    <row r="431" spans="1:31">
      <c r="A431" s="38"/>
      <c r="B431" s="38"/>
      <c r="C431" s="38"/>
      <c r="D431" s="38"/>
      <c r="E431" s="38"/>
      <c r="F431" s="32"/>
      <c r="G431" s="32"/>
      <c r="H431" s="32"/>
      <c r="I431" s="32"/>
      <c r="J431" s="32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</row>
    <row r="432" spans="1:31">
      <c r="A432" s="38"/>
      <c r="B432" s="38"/>
      <c r="C432" s="38"/>
      <c r="D432" s="38"/>
      <c r="E432" s="38"/>
      <c r="F432" s="32"/>
      <c r="G432" s="32"/>
      <c r="H432" s="32"/>
      <c r="I432" s="32"/>
      <c r="J432" s="32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</row>
    <row r="433" spans="1:31">
      <c r="A433" s="38"/>
      <c r="B433" s="38"/>
      <c r="C433" s="38"/>
      <c r="D433" s="38"/>
      <c r="E433" s="38"/>
      <c r="F433" s="32"/>
      <c r="G433" s="32"/>
      <c r="H433" s="32"/>
      <c r="I433" s="32"/>
      <c r="J433" s="32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</row>
    <row r="434" spans="1:31">
      <c r="A434" s="38"/>
      <c r="B434" s="38"/>
      <c r="C434" s="38"/>
      <c r="D434" s="38"/>
      <c r="E434" s="38"/>
      <c r="F434" s="32"/>
      <c r="G434" s="32"/>
      <c r="H434" s="32"/>
      <c r="I434" s="32"/>
      <c r="J434" s="32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</row>
    <row r="435" spans="1:31">
      <c r="A435" s="38"/>
      <c r="B435" s="38"/>
      <c r="C435" s="38"/>
      <c r="D435" s="38"/>
      <c r="E435" s="38"/>
      <c r="F435" s="32"/>
      <c r="G435" s="32"/>
      <c r="H435" s="32"/>
      <c r="I435" s="32"/>
      <c r="J435" s="32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</row>
    <row r="436" spans="1:31">
      <c r="A436" s="38"/>
      <c r="B436" s="38"/>
      <c r="C436" s="38"/>
      <c r="D436" s="38"/>
      <c r="E436" s="38"/>
      <c r="F436" s="32"/>
      <c r="G436" s="32"/>
      <c r="H436" s="32"/>
      <c r="I436" s="32"/>
      <c r="J436" s="32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</row>
    <row r="437" spans="1:31">
      <c r="A437" s="38"/>
      <c r="B437" s="38"/>
      <c r="C437" s="38"/>
      <c r="D437" s="38"/>
      <c r="E437" s="38"/>
      <c r="F437" s="32"/>
      <c r="G437" s="32"/>
      <c r="H437" s="32"/>
      <c r="I437" s="32"/>
      <c r="J437" s="32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</row>
    <row r="438" spans="1:31">
      <c r="A438" s="38"/>
      <c r="B438" s="38"/>
      <c r="C438" s="38"/>
      <c r="D438" s="38"/>
      <c r="E438" s="38"/>
      <c r="F438" s="32"/>
      <c r="G438" s="32"/>
      <c r="H438" s="32"/>
      <c r="I438" s="32"/>
      <c r="J438" s="32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</row>
    <row r="439" spans="1:31">
      <c r="A439" s="38"/>
      <c r="B439" s="38"/>
      <c r="C439" s="38"/>
      <c r="D439" s="38"/>
      <c r="E439" s="38"/>
      <c r="F439" s="32"/>
      <c r="G439" s="32"/>
      <c r="H439" s="32"/>
      <c r="I439" s="32"/>
      <c r="J439" s="32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</row>
    <row r="440" spans="1:31">
      <c r="A440" s="38"/>
      <c r="B440" s="38"/>
      <c r="C440" s="38"/>
      <c r="D440" s="38"/>
      <c r="E440" s="38"/>
      <c r="F440" s="32"/>
      <c r="G440" s="32"/>
      <c r="H440" s="32"/>
      <c r="I440" s="32"/>
      <c r="J440" s="32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</row>
    <row r="441" spans="1:31">
      <c r="A441" s="38"/>
      <c r="B441" s="38"/>
      <c r="C441" s="38"/>
      <c r="D441" s="38"/>
      <c r="E441" s="38"/>
      <c r="F441" s="32"/>
      <c r="G441" s="32"/>
      <c r="H441" s="32"/>
      <c r="I441" s="32"/>
      <c r="J441" s="32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</row>
    <row r="442" spans="1:31">
      <c r="A442" s="38"/>
      <c r="B442" s="38"/>
      <c r="C442" s="38"/>
      <c r="D442" s="38"/>
      <c r="E442" s="38"/>
      <c r="F442" s="32"/>
      <c r="G442" s="32"/>
      <c r="H442" s="32"/>
      <c r="I442" s="32"/>
      <c r="J442" s="32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</row>
    <row r="443" spans="1:31">
      <c r="A443" s="38"/>
      <c r="B443" s="38"/>
      <c r="C443" s="38"/>
      <c r="D443" s="38"/>
      <c r="E443" s="38"/>
      <c r="F443" s="32"/>
      <c r="G443" s="32"/>
      <c r="H443" s="32"/>
      <c r="I443" s="32"/>
      <c r="J443" s="32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</row>
    <row r="444" spans="1:31">
      <c r="A444" s="38"/>
      <c r="B444" s="38"/>
      <c r="C444" s="38"/>
      <c r="D444" s="38"/>
      <c r="E444" s="38"/>
      <c r="F444" s="32"/>
      <c r="G444" s="32"/>
      <c r="H444" s="32"/>
      <c r="I444" s="32"/>
      <c r="J444" s="32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</row>
    <row r="445" spans="1:31">
      <c r="A445" s="38"/>
      <c r="B445" s="38"/>
      <c r="C445" s="38"/>
      <c r="D445" s="38"/>
      <c r="E445" s="38"/>
      <c r="F445" s="32"/>
      <c r="G445" s="32"/>
      <c r="H445" s="32"/>
      <c r="I445" s="32"/>
      <c r="J445" s="32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</row>
    <row r="446" spans="1:31">
      <c r="A446" s="38"/>
      <c r="B446" s="38"/>
      <c r="C446" s="38"/>
      <c r="D446" s="38"/>
      <c r="E446" s="38"/>
      <c r="F446" s="32"/>
      <c r="G446" s="32"/>
      <c r="H446" s="32"/>
      <c r="I446" s="32"/>
      <c r="J446" s="32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</row>
    <row r="447" spans="1:31">
      <c r="A447" s="38"/>
      <c r="B447" s="38"/>
      <c r="C447" s="38"/>
      <c r="D447" s="38"/>
      <c r="E447" s="38"/>
      <c r="F447" s="32"/>
      <c r="G447" s="32"/>
      <c r="H447" s="32"/>
      <c r="I447" s="32"/>
      <c r="J447" s="32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</row>
    <row r="448" spans="1:31">
      <c r="A448" s="38"/>
      <c r="B448" s="38"/>
      <c r="C448" s="38"/>
      <c r="D448" s="38"/>
      <c r="E448" s="38"/>
      <c r="F448" s="32"/>
      <c r="G448" s="32"/>
      <c r="H448" s="32"/>
      <c r="I448" s="32"/>
      <c r="J448" s="32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</row>
    <row r="449" spans="1:31">
      <c r="A449" s="38"/>
      <c r="B449" s="38"/>
      <c r="C449" s="38"/>
      <c r="D449" s="38"/>
      <c r="E449" s="38"/>
      <c r="F449" s="32"/>
      <c r="G449" s="32"/>
      <c r="H449" s="32"/>
      <c r="I449" s="32"/>
      <c r="J449" s="32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</row>
    <row r="450" spans="1:31">
      <c r="A450" s="38"/>
      <c r="B450" s="38"/>
      <c r="C450" s="38"/>
      <c r="D450" s="38"/>
      <c r="E450" s="38"/>
      <c r="F450" s="32"/>
      <c r="G450" s="32"/>
      <c r="H450" s="32"/>
      <c r="I450" s="32"/>
      <c r="J450" s="32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</row>
    <row r="451" spans="1:31">
      <c r="A451" s="38"/>
      <c r="B451" s="38"/>
      <c r="C451" s="38"/>
      <c r="D451" s="38"/>
      <c r="E451" s="38"/>
      <c r="F451" s="32"/>
      <c r="G451" s="32"/>
      <c r="H451" s="32"/>
      <c r="I451" s="32"/>
      <c r="J451" s="32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</row>
    <row r="452" spans="1:31">
      <c r="A452" s="38"/>
      <c r="B452" s="38"/>
      <c r="C452" s="38"/>
      <c r="D452" s="38"/>
      <c r="E452" s="38"/>
      <c r="F452" s="32"/>
      <c r="G452" s="32"/>
      <c r="H452" s="32"/>
      <c r="I452" s="32"/>
      <c r="J452" s="32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</row>
    <row r="453" spans="1:31">
      <c r="A453" s="38"/>
      <c r="B453" s="38"/>
      <c r="C453" s="38"/>
      <c r="D453" s="38"/>
      <c r="E453" s="38"/>
      <c r="F453" s="32"/>
      <c r="G453" s="32"/>
      <c r="H453" s="32"/>
      <c r="I453" s="32"/>
      <c r="J453" s="32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</row>
    <row r="454" spans="1:31">
      <c r="A454" s="38"/>
      <c r="B454" s="38"/>
      <c r="C454" s="38"/>
      <c r="D454" s="38"/>
      <c r="E454" s="38"/>
      <c r="F454" s="32"/>
      <c r="G454" s="32"/>
      <c r="H454" s="32"/>
      <c r="I454" s="32"/>
      <c r="J454" s="32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</row>
    <row r="455" spans="1:31">
      <c r="A455" s="38"/>
      <c r="B455" s="38"/>
      <c r="C455" s="38"/>
      <c r="D455" s="38"/>
      <c r="E455" s="38"/>
      <c r="F455" s="32"/>
      <c r="G455" s="32"/>
      <c r="H455" s="32"/>
      <c r="I455" s="32"/>
      <c r="J455" s="32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</row>
    <row r="456" spans="1:31">
      <c r="A456" s="38"/>
      <c r="B456" s="38"/>
      <c r="C456" s="38"/>
      <c r="D456" s="38"/>
      <c r="E456" s="38"/>
      <c r="F456" s="32"/>
      <c r="G456" s="32"/>
      <c r="H456" s="32"/>
      <c r="I456" s="32"/>
      <c r="J456" s="32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</row>
    <row r="457" spans="1:31">
      <c r="A457" s="38"/>
      <c r="B457" s="38"/>
      <c r="C457" s="38"/>
      <c r="D457" s="38"/>
      <c r="E457" s="38"/>
      <c r="F457" s="32"/>
      <c r="G457" s="32"/>
      <c r="H457" s="32"/>
      <c r="I457" s="32"/>
      <c r="J457" s="32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</row>
    <row r="458" spans="1:31">
      <c r="A458" s="38"/>
      <c r="B458" s="38"/>
      <c r="C458" s="38"/>
      <c r="D458" s="38"/>
      <c r="E458" s="38"/>
      <c r="F458" s="32"/>
      <c r="G458" s="32"/>
      <c r="H458" s="32"/>
      <c r="I458" s="32"/>
      <c r="J458" s="32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</row>
    <row r="459" spans="1:31">
      <c r="A459" s="38"/>
      <c r="B459" s="38"/>
      <c r="C459" s="38"/>
      <c r="D459" s="38"/>
      <c r="E459" s="38"/>
      <c r="F459" s="32"/>
      <c r="G459" s="32"/>
      <c r="H459" s="32"/>
      <c r="I459" s="32"/>
      <c r="J459" s="32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</row>
    <row r="460" spans="1:31">
      <c r="A460" s="38"/>
      <c r="B460" s="38"/>
      <c r="C460" s="38"/>
      <c r="D460" s="38"/>
      <c r="E460" s="38"/>
      <c r="F460" s="32"/>
      <c r="G460" s="32"/>
      <c r="H460" s="32"/>
      <c r="I460" s="32"/>
      <c r="J460" s="32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</row>
    <row r="461" spans="1:31">
      <c r="A461" s="38"/>
      <c r="B461" s="38"/>
      <c r="C461" s="38"/>
      <c r="D461" s="38"/>
      <c r="E461" s="38"/>
      <c r="F461" s="32"/>
      <c r="G461" s="32"/>
      <c r="H461" s="32"/>
      <c r="I461" s="32"/>
      <c r="J461" s="32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</row>
    <row r="462" spans="1:31">
      <c r="A462" s="38"/>
      <c r="B462" s="38"/>
      <c r="C462" s="38"/>
      <c r="D462" s="38"/>
      <c r="E462" s="38"/>
      <c r="F462" s="32"/>
      <c r="G462" s="32"/>
      <c r="H462" s="32"/>
      <c r="I462" s="32"/>
      <c r="J462" s="32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</row>
    <row r="463" spans="1:31">
      <c r="A463" s="38"/>
      <c r="B463" s="38"/>
      <c r="C463" s="38"/>
      <c r="D463" s="38"/>
      <c r="E463" s="38"/>
      <c r="F463" s="32"/>
      <c r="G463" s="32"/>
      <c r="H463" s="32"/>
      <c r="I463" s="32"/>
      <c r="J463" s="32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</row>
    <row r="464" spans="1:31">
      <c r="A464" s="38"/>
      <c r="B464" s="38"/>
      <c r="C464" s="38"/>
      <c r="D464" s="38"/>
      <c r="E464" s="38"/>
      <c r="F464" s="32"/>
      <c r="G464" s="32"/>
      <c r="H464" s="32"/>
      <c r="I464" s="32"/>
      <c r="J464" s="32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</row>
    <row r="465" spans="1:31">
      <c r="A465" s="38"/>
      <c r="B465" s="38"/>
      <c r="C465" s="38"/>
      <c r="D465" s="38"/>
      <c r="E465" s="38"/>
      <c r="F465" s="32"/>
      <c r="G465" s="32"/>
      <c r="H465" s="32"/>
      <c r="I465" s="32"/>
      <c r="J465" s="32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</row>
    <row r="466" spans="1:31">
      <c r="A466" s="38"/>
      <c r="B466" s="38"/>
      <c r="C466" s="38"/>
      <c r="D466" s="38"/>
      <c r="E466" s="38"/>
      <c r="F466" s="32"/>
      <c r="G466" s="32"/>
      <c r="H466" s="32"/>
      <c r="I466" s="32"/>
      <c r="J466" s="32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</row>
    <row r="467" spans="1:31">
      <c r="A467" s="38"/>
      <c r="B467" s="38"/>
      <c r="C467" s="38"/>
      <c r="D467" s="38"/>
      <c r="E467" s="38"/>
      <c r="F467" s="32"/>
      <c r="G467" s="32"/>
      <c r="H467" s="32"/>
      <c r="I467" s="32"/>
      <c r="J467" s="32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</row>
    <row r="468" spans="1:31">
      <c r="A468" s="38"/>
      <c r="B468" s="38"/>
      <c r="C468" s="38"/>
      <c r="D468" s="38"/>
      <c r="E468" s="38"/>
      <c r="F468" s="32"/>
      <c r="G468" s="32"/>
      <c r="H468" s="32"/>
      <c r="I468" s="32"/>
      <c r="J468" s="32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</row>
    <row r="469" spans="1:31">
      <c r="A469" s="38"/>
      <c r="B469" s="38"/>
      <c r="C469" s="38"/>
      <c r="D469" s="38"/>
      <c r="E469" s="38"/>
      <c r="F469" s="32"/>
      <c r="G469" s="32"/>
      <c r="H469" s="32"/>
      <c r="I469" s="32"/>
      <c r="J469" s="32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</row>
    <row r="470" spans="1:31">
      <c r="A470" s="38"/>
      <c r="B470" s="38"/>
      <c r="C470" s="38"/>
      <c r="D470" s="38"/>
      <c r="E470" s="38"/>
      <c r="F470" s="32"/>
      <c r="G470" s="32"/>
      <c r="H470" s="32"/>
      <c r="I470" s="32"/>
      <c r="J470" s="32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</row>
    <row r="471" spans="1:31">
      <c r="A471" s="38"/>
      <c r="B471" s="38"/>
      <c r="C471" s="38"/>
      <c r="D471" s="38"/>
      <c r="E471" s="38"/>
      <c r="F471" s="32"/>
      <c r="G471" s="32"/>
      <c r="H471" s="32"/>
      <c r="I471" s="32"/>
      <c r="J471" s="32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</row>
    <row r="472" spans="1:31">
      <c r="A472" s="38"/>
      <c r="B472" s="38"/>
      <c r="C472" s="38"/>
      <c r="D472" s="38"/>
      <c r="E472" s="38"/>
      <c r="F472" s="32"/>
      <c r="G472" s="32"/>
      <c r="H472" s="32"/>
      <c r="I472" s="32"/>
      <c r="J472" s="32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</row>
    <row r="473" spans="1:31">
      <c r="A473" s="38"/>
      <c r="B473" s="38"/>
      <c r="C473" s="38"/>
      <c r="D473" s="38"/>
      <c r="E473" s="38"/>
      <c r="F473" s="32"/>
      <c r="G473" s="32"/>
      <c r="H473" s="32"/>
      <c r="I473" s="32"/>
      <c r="J473" s="32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</row>
    <row r="474" spans="1:31">
      <c r="A474" s="38"/>
      <c r="B474" s="38"/>
      <c r="C474" s="38"/>
      <c r="D474" s="38"/>
      <c r="E474" s="38"/>
      <c r="F474" s="32"/>
      <c r="G474" s="32"/>
      <c r="H474" s="32"/>
      <c r="I474" s="32"/>
      <c r="J474" s="32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</row>
    <row r="475" spans="1:31">
      <c r="A475" s="38"/>
      <c r="B475" s="38"/>
      <c r="C475" s="38"/>
      <c r="D475" s="38"/>
      <c r="E475" s="38"/>
      <c r="F475" s="32"/>
      <c r="G475" s="32"/>
      <c r="H475" s="32"/>
      <c r="I475" s="32"/>
      <c r="J475" s="32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</row>
    <row r="476" spans="1:31">
      <c r="A476" s="38"/>
      <c r="B476" s="38"/>
      <c r="C476" s="38"/>
      <c r="D476" s="38"/>
      <c r="E476" s="38"/>
      <c r="F476" s="32"/>
      <c r="G476" s="32"/>
      <c r="H476" s="32"/>
      <c r="I476" s="32"/>
      <c r="J476" s="32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</row>
    <row r="477" spans="1:31">
      <c r="A477" s="38"/>
      <c r="B477" s="38"/>
      <c r="C477" s="38"/>
      <c r="D477" s="38"/>
      <c r="E477" s="38"/>
      <c r="F477" s="32"/>
      <c r="G477" s="32"/>
      <c r="H477" s="32"/>
      <c r="I477" s="32"/>
      <c r="J477" s="32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</row>
    <row r="478" spans="1:31">
      <c r="A478" s="38"/>
      <c r="B478" s="38"/>
      <c r="C478" s="38"/>
      <c r="D478" s="38"/>
      <c r="E478" s="38"/>
      <c r="F478" s="32"/>
      <c r="G478" s="32"/>
      <c r="H478" s="32"/>
      <c r="I478" s="32"/>
      <c r="J478" s="32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</row>
    <row r="479" spans="1:31">
      <c r="A479" s="38"/>
      <c r="B479" s="38"/>
      <c r="C479" s="38"/>
      <c r="D479" s="38"/>
      <c r="E479" s="38"/>
      <c r="F479" s="32"/>
      <c r="G479" s="32"/>
      <c r="H479" s="32"/>
      <c r="I479" s="32"/>
      <c r="J479" s="32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</row>
    <row r="480" spans="1:31">
      <c r="A480" s="38"/>
      <c r="B480" s="38"/>
      <c r="C480" s="38"/>
      <c r="D480" s="38"/>
      <c r="E480" s="38"/>
      <c r="F480" s="32"/>
      <c r="G480" s="32"/>
      <c r="H480" s="32"/>
      <c r="I480" s="32"/>
      <c r="J480" s="32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</row>
    <row r="481" spans="1:31">
      <c r="A481" s="38"/>
      <c r="B481" s="38"/>
      <c r="C481" s="38"/>
      <c r="D481" s="38"/>
      <c r="E481" s="38"/>
      <c r="F481" s="32"/>
      <c r="G481" s="32"/>
      <c r="H481" s="32"/>
      <c r="I481" s="32"/>
      <c r="J481" s="32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</row>
    <row r="482" spans="1:31">
      <c r="A482" s="38"/>
      <c r="B482" s="38"/>
      <c r="C482" s="38"/>
      <c r="D482" s="38"/>
      <c r="E482" s="38"/>
      <c r="F482" s="32"/>
      <c r="G482" s="32"/>
      <c r="H482" s="32"/>
      <c r="I482" s="32"/>
      <c r="J482" s="32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</row>
    <row r="483" spans="1:31">
      <c r="A483" s="38"/>
      <c r="B483" s="38"/>
      <c r="C483" s="38"/>
      <c r="D483" s="38"/>
      <c r="E483" s="38"/>
      <c r="F483" s="32"/>
      <c r="G483" s="32"/>
      <c r="H483" s="32"/>
      <c r="I483" s="32"/>
      <c r="J483" s="32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</row>
    <row r="484" spans="1:31">
      <c r="A484" s="38"/>
      <c r="B484" s="38"/>
      <c r="C484" s="38"/>
      <c r="D484" s="38"/>
      <c r="E484" s="38"/>
      <c r="F484" s="32"/>
      <c r="G484" s="32"/>
      <c r="H484" s="32"/>
      <c r="I484" s="32"/>
      <c r="J484" s="32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</row>
    <row r="485" spans="1:31">
      <c r="A485" s="38"/>
      <c r="B485" s="38"/>
      <c r="C485" s="38"/>
      <c r="D485" s="38"/>
      <c r="E485" s="38"/>
      <c r="F485" s="32"/>
      <c r="G485" s="32"/>
      <c r="H485" s="32"/>
      <c r="I485" s="32"/>
      <c r="J485" s="32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</row>
    <row r="486" spans="1:31">
      <c r="A486" s="38"/>
      <c r="B486" s="38"/>
      <c r="C486" s="38"/>
      <c r="D486" s="38"/>
      <c r="E486" s="38"/>
      <c r="F486" s="32"/>
      <c r="G486" s="32"/>
      <c r="H486" s="32"/>
      <c r="I486" s="32"/>
      <c r="J486" s="32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</row>
    <row r="487" spans="1:31">
      <c r="A487" s="38"/>
      <c r="B487" s="38"/>
      <c r="C487" s="38"/>
      <c r="D487" s="38"/>
      <c r="E487" s="38"/>
      <c r="F487" s="32"/>
      <c r="G487" s="32"/>
      <c r="H487" s="32"/>
      <c r="I487" s="32"/>
      <c r="J487" s="32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</row>
    <row r="488" spans="1:31">
      <c r="A488" s="38"/>
      <c r="B488" s="38"/>
      <c r="C488" s="38"/>
      <c r="D488" s="38"/>
      <c r="E488" s="38"/>
      <c r="F488" s="32"/>
      <c r="G488" s="32"/>
      <c r="H488" s="32"/>
      <c r="I488" s="32"/>
      <c r="J488" s="32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</row>
    <row r="489" spans="1:31">
      <c r="A489" s="38"/>
      <c r="B489" s="38"/>
      <c r="C489" s="38"/>
      <c r="D489" s="38"/>
      <c r="E489" s="38"/>
      <c r="F489" s="32"/>
      <c r="G489" s="32"/>
      <c r="H489" s="32"/>
      <c r="I489" s="32"/>
      <c r="J489" s="32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</row>
    <row r="490" spans="1:31">
      <c r="A490" s="38"/>
      <c r="B490" s="38"/>
      <c r="C490" s="38"/>
      <c r="D490" s="38"/>
      <c r="E490" s="38"/>
      <c r="F490" s="32"/>
      <c r="G490" s="32"/>
      <c r="H490" s="32"/>
      <c r="I490" s="32"/>
      <c r="J490" s="32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</row>
    <row r="491" spans="1:31">
      <c r="A491" s="38"/>
      <c r="B491" s="38"/>
      <c r="C491" s="38"/>
      <c r="D491" s="38"/>
      <c r="E491" s="38"/>
      <c r="F491" s="32"/>
      <c r="G491" s="32"/>
      <c r="H491" s="32"/>
      <c r="I491" s="32"/>
      <c r="J491" s="32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</row>
    <row r="492" spans="1:31">
      <c r="A492" s="38"/>
      <c r="B492" s="38"/>
      <c r="C492" s="38"/>
      <c r="D492" s="38"/>
      <c r="E492" s="38"/>
      <c r="F492" s="32"/>
      <c r="G492" s="32"/>
      <c r="H492" s="32"/>
      <c r="I492" s="32"/>
      <c r="J492" s="32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</row>
    <row r="493" spans="1:31">
      <c r="A493" s="38"/>
      <c r="B493" s="38"/>
      <c r="C493" s="38"/>
      <c r="D493" s="38"/>
      <c r="E493" s="38"/>
      <c r="F493" s="32"/>
      <c r="G493" s="32"/>
      <c r="H493" s="32"/>
      <c r="I493" s="32"/>
      <c r="J493" s="32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</row>
    <row r="494" spans="1:31">
      <c r="A494" s="38"/>
      <c r="B494" s="38"/>
      <c r="C494" s="38"/>
      <c r="D494" s="38"/>
      <c r="E494" s="38"/>
      <c r="F494" s="32"/>
      <c r="G494" s="32"/>
      <c r="H494" s="32"/>
      <c r="I494" s="32"/>
      <c r="J494" s="32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</row>
    <row r="495" spans="1:31">
      <c r="A495" s="38"/>
      <c r="B495" s="38"/>
      <c r="C495" s="38"/>
      <c r="D495" s="38"/>
      <c r="E495" s="38"/>
      <c r="F495" s="32"/>
      <c r="G495" s="32"/>
      <c r="H495" s="32"/>
      <c r="I495" s="32"/>
      <c r="J495" s="32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</row>
    <row r="496" spans="1:31">
      <c r="A496" s="38"/>
      <c r="B496" s="38"/>
      <c r="C496" s="38"/>
      <c r="D496" s="38"/>
      <c r="E496" s="38"/>
      <c r="F496" s="32"/>
      <c r="G496" s="32"/>
      <c r="H496" s="32"/>
      <c r="I496" s="32"/>
      <c r="J496" s="32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</row>
    <row r="497" spans="1:31">
      <c r="A497" s="38"/>
      <c r="B497" s="38"/>
      <c r="C497" s="38"/>
      <c r="D497" s="38"/>
      <c r="E497" s="38"/>
      <c r="F497" s="32"/>
      <c r="G497" s="32"/>
      <c r="H497" s="32"/>
      <c r="I497" s="32"/>
      <c r="J497" s="32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</row>
    <row r="498" spans="1:31">
      <c r="A498" s="38"/>
      <c r="B498" s="38"/>
      <c r="C498" s="38"/>
      <c r="D498" s="38"/>
      <c r="E498" s="38"/>
      <c r="F498" s="32"/>
      <c r="G498" s="32"/>
      <c r="H498" s="32"/>
      <c r="I498" s="32"/>
      <c r="J498" s="32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</row>
    <row r="499" spans="1:31">
      <c r="A499" s="38"/>
      <c r="B499" s="38"/>
      <c r="C499" s="38"/>
      <c r="D499" s="38"/>
      <c r="E499" s="38"/>
      <c r="F499" s="32"/>
      <c r="G499" s="32"/>
      <c r="H499" s="32"/>
      <c r="I499" s="32"/>
      <c r="J499" s="32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</row>
    <row r="500" spans="1:31">
      <c r="A500" s="38"/>
      <c r="B500" s="38"/>
      <c r="C500" s="38"/>
      <c r="D500" s="38"/>
      <c r="E500" s="38"/>
      <c r="F500" s="32"/>
      <c r="G500" s="32"/>
      <c r="H500" s="32"/>
      <c r="I500" s="32"/>
      <c r="J500" s="32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</row>
    <row r="501" spans="1:31">
      <c r="A501" s="38"/>
      <c r="B501" s="38"/>
      <c r="C501" s="38"/>
      <c r="D501" s="38"/>
      <c r="E501" s="38"/>
      <c r="F501" s="32"/>
      <c r="G501" s="32"/>
      <c r="H501" s="32"/>
      <c r="I501" s="32"/>
      <c r="J501" s="32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</row>
    <row r="502" spans="1:31">
      <c r="A502" s="38"/>
      <c r="B502" s="38"/>
      <c r="C502" s="38"/>
      <c r="D502" s="38"/>
      <c r="E502" s="38"/>
      <c r="F502" s="32"/>
      <c r="G502" s="32"/>
      <c r="H502" s="32"/>
      <c r="I502" s="32"/>
      <c r="J502" s="32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</row>
    <row r="503" spans="1:31">
      <c r="A503" s="38"/>
      <c r="B503" s="38"/>
      <c r="C503" s="38"/>
      <c r="D503" s="38"/>
      <c r="E503" s="38"/>
      <c r="F503" s="32"/>
      <c r="G503" s="32"/>
      <c r="H503" s="32"/>
      <c r="I503" s="32"/>
      <c r="J503" s="32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</row>
    <row r="504" spans="1:31">
      <c r="A504" s="38"/>
      <c r="B504" s="38"/>
      <c r="C504" s="38"/>
      <c r="D504" s="38"/>
      <c r="E504" s="38"/>
      <c r="F504" s="32"/>
      <c r="G504" s="32"/>
      <c r="H504" s="32"/>
      <c r="I504" s="32"/>
      <c r="J504" s="32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</row>
    <row r="505" spans="1:31">
      <c r="A505" s="38"/>
      <c r="B505" s="38"/>
      <c r="C505" s="38"/>
      <c r="D505" s="38"/>
      <c r="E505" s="38"/>
      <c r="F505" s="32"/>
      <c r="G505" s="32"/>
      <c r="H505" s="32"/>
      <c r="I505" s="32"/>
      <c r="J505" s="32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</row>
    <row r="506" spans="1:31">
      <c r="A506" s="38"/>
      <c r="B506" s="38"/>
      <c r="C506" s="38"/>
      <c r="D506" s="38"/>
      <c r="E506" s="38"/>
      <c r="F506" s="32"/>
      <c r="G506" s="32"/>
      <c r="H506" s="32"/>
      <c r="I506" s="32"/>
      <c r="J506" s="32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</row>
    <row r="507" spans="1:31">
      <c r="A507" s="38"/>
      <c r="B507" s="38"/>
      <c r="C507" s="38"/>
      <c r="D507" s="38"/>
      <c r="E507" s="38"/>
      <c r="F507" s="32"/>
      <c r="G507" s="32"/>
      <c r="H507" s="32"/>
      <c r="I507" s="32"/>
      <c r="J507" s="32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</row>
    <row r="508" spans="1:31">
      <c r="A508" s="38"/>
      <c r="B508" s="38"/>
      <c r="C508" s="38"/>
      <c r="D508" s="38"/>
      <c r="E508" s="38"/>
      <c r="F508" s="32"/>
      <c r="G508" s="32"/>
      <c r="H508" s="32"/>
      <c r="I508" s="32"/>
      <c r="J508" s="32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</row>
    <row r="509" spans="1:31">
      <c r="A509" s="38"/>
      <c r="B509" s="38"/>
      <c r="C509" s="38"/>
      <c r="D509" s="38"/>
      <c r="E509" s="38"/>
      <c r="F509" s="32"/>
      <c r="G509" s="32"/>
      <c r="H509" s="32"/>
      <c r="I509" s="32"/>
      <c r="J509" s="32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</row>
    <row r="510" spans="1:31">
      <c r="A510" s="38"/>
      <c r="B510" s="38"/>
      <c r="C510" s="38"/>
      <c r="D510" s="38"/>
      <c r="E510" s="38"/>
      <c r="F510" s="32"/>
      <c r="G510" s="32"/>
      <c r="H510" s="32"/>
      <c r="I510" s="32"/>
      <c r="J510" s="32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</row>
    <row r="511" spans="1:31">
      <c r="A511" s="38"/>
      <c r="B511" s="38"/>
      <c r="C511" s="38"/>
      <c r="D511" s="38"/>
      <c r="E511" s="38"/>
      <c r="F511" s="32"/>
      <c r="G511" s="32"/>
      <c r="H511" s="32"/>
      <c r="I511" s="32"/>
      <c r="J511" s="32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</row>
    <row r="512" spans="1:31">
      <c r="A512" s="38"/>
      <c r="B512" s="38"/>
      <c r="C512" s="38"/>
      <c r="D512" s="38"/>
      <c r="E512" s="38"/>
      <c r="F512" s="32"/>
      <c r="G512" s="32"/>
      <c r="H512" s="32"/>
      <c r="I512" s="32"/>
      <c r="J512" s="32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</row>
    <row r="513" spans="1:31">
      <c r="A513" s="38"/>
      <c r="B513" s="38"/>
      <c r="C513" s="38"/>
      <c r="D513" s="38"/>
      <c r="E513" s="38"/>
      <c r="F513" s="32"/>
      <c r="G513" s="32"/>
      <c r="H513" s="32"/>
      <c r="I513" s="32"/>
      <c r="J513" s="32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</row>
    <row r="514" spans="1:31">
      <c r="A514" s="38"/>
      <c r="B514" s="38"/>
      <c r="C514" s="38"/>
      <c r="D514" s="38"/>
      <c r="E514" s="38"/>
      <c r="F514" s="32"/>
      <c r="G514" s="32"/>
      <c r="H514" s="32"/>
      <c r="I514" s="32"/>
      <c r="J514" s="32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</row>
    <row r="515" spans="1:31">
      <c r="A515" s="38"/>
      <c r="B515" s="38"/>
      <c r="C515" s="38"/>
      <c r="D515" s="38"/>
      <c r="E515" s="38"/>
      <c r="F515" s="32"/>
      <c r="G515" s="32"/>
      <c r="H515" s="32"/>
      <c r="I515" s="32"/>
      <c r="J515" s="32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</row>
    <row r="516" spans="1:31">
      <c r="A516" s="38"/>
      <c r="B516" s="38"/>
      <c r="C516" s="38"/>
      <c r="D516" s="38"/>
      <c r="E516" s="38"/>
      <c r="F516" s="32"/>
      <c r="G516" s="32"/>
      <c r="H516" s="32"/>
      <c r="I516" s="32"/>
      <c r="J516" s="32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</row>
    <row r="517" spans="1:31">
      <c r="A517" s="38"/>
      <c r="B517" s="38"/>
      <c r="C517" s="38"/>
      <c r="D517" s="38"/>
      <c r="E517" s="38"/>
      <c r="F517" s="32"/>
      <c r="G517" s="32"/>
      <c r="H517" s="32"/>
      <c r="I517" s="32"/>
      <c r="J517" s="32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</row>
    <row r="518" spans="1:31">
      <c r="A518" s="38"/>
      <c r="B518" s="38"/>
      <c r="C518" s="38"/>
      <c r="D518" s="38"/>
      <c r="E518" s="38"/>
      <c r="F518" s="32"/>
      <c r="G518" s="32"/>
      <c r="H518" s="32"/>
      <c r="I518" s="32"/>
      <c r="J518" s="32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</row>
    <row r="519" spans="1:31">
      <c r="A519" s="38"/>
      <c r="B519" s="38"/>
      <c r="C519" s="38"/>
      <c r="D519" s="38"/>
      <c r="E519" s="38"/>
      <c r="F519" s="32"/>
      <c r="G519" s="32"/>
      <c r="H519" s="32"/>
      <c r="I519" s="32"/>
      <c r="J519" s="32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</row>
    <row r="520" spans="1:31">
      <c r="A520" s="38"/>
      <c r="B520" s="38"/>
      <c r="C520" s="38"/>
      <c r="D520" s="38"/>
      <c r="E520" s="38"/>
      <c r="F520" s="32"/>
      <c r="G520" s="32"/>
      <c r="H520" s="32"/>
      <c r="I520" s="32"/>
      <c r="J520" s="32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</row>
    <row r="521" spans="1:31">
      <c r="A521" s="38"/>
      <c r="B521" s="38"/>
      <c r="C521" s="38"/>
      <c r="D521" s="38"/>
      <c r="E521" s="38"/>
      <c r="F521" s="32"/>
      <c r="G521" s="32"/>
      <c r="H521" s="32"/>
      <c r="I521" s="32"/>
      <c r="J521" s="32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</row>
    <row r="522" spans="1:31">
      <c r="A522" s="38"/>
      <c r="B522" s="38"/>
      <c r="C522" s="38"/>
      <c r="D522" s="38"/>
      <c r="E522" s="38"/>
      <c r="F522" s="32"/>
      <c r="G522" s="32"/>
      <c r="H522" s="32"/>
      <c r="I522" s="32"/>
      <c r="J522" s="32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</row>
    <row r="523" spans="1:31">
      <c r="A523" s="38"/>
      <c r="B523" s="38"/>
      <c r="C523" s="38"/>
      <c r="D523" s="38"/>
      <c r="E523" s="38"/>
      <c r="F523" s="32"/>
      <c r="G523" s="32"/>
      <c r="H523" s="32"/>
      <c r="I523" s="32"/>
      <c r="J523" s="32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</row>
    <row r="524" spans="1:31">
      <c r="A524" s="38"/>
      <c r="B524" s="38"/>
      <c r="C524" s="38"/>
      <c r="D524" s="38"/>
      <c r="E524" s="38"/>
      <c r="F524" s="32"/>
      <c r="G524" s="32"/>
      <c r="H524" s="32"/>
      <c r="I524" s="32"/>
      <c r="J524" s="32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</row>
    <row r="525" spans="1:31">
      <c r="A525" s="38"/>
      <c r="B525" s="38"/>
      <c r="C525" s="38"/>
      <c r="D525" s="38"/>
      <c r="E525" s="38"/>
      <c r="F525" s="32"/>
      <c r="G525" s="32"/>
      <c r="H525" s="32"/>
      <c r="I525" s="32"/>
      <c r="J525" s="32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</row>
    <row r="526" spans="1:31">
      <c r="A526" s="38"/>
      <c r="B526" s="38"/>
      <c r="C526" s="38"/>
      <c r="D526" s="38"/>
      <c r="E526" s="38"/>
      <c r="F526" s="32"/>
      <c r="G526" s="32"/>
      <c r="H526" s="32"/>
      <c r="I526" s="32"/>
      <c r="J526" s="32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</row>
    <row r="527" spans="1:31">
      <c r="A527" s="38"/>
      <c r="B527" s="38"/>
      <c r="C527" s="38"/>
      <c r="D527" s="38"/>
      <c r="E527" s="38"/>
      <c r="F527" s="32"/>
      <c r="G527" s="32"/>
      <c r="H527" s="32"/>
      <c r="I527" s="32"/>
      <c r="J527" s="32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</row>
    <row r="528" spans="1:31">
      <c r="A528" s="38"/>
      <c r="B528" s="38"/>
      <c r="C528" s="38"/>
      <c r="D528" s="38"/>
      <c r="E528" s="38"/>
      <c r="F528" s="32"/>
      <c r="G528" s="32"/>
      <c r="H528" s="32"/>
      <c r="I528" s="32"/>
      <c r="J528" s="32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</row>
    <row r="529" spans="1:31">
      <c r="A529" s="38"/>
      <c r="B529" s="38"/>
      <c r="C529" s="38"/>
      <c r="D529" s="38"/>
      <c r="E529" s="38"/>
      <c r="F529" s="32"/>
      <c r="G529" s="32"/>
      <c r="H529" s="32"/>
      <c r="I529" s="32"/>
      <c r="J529" s="32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</row>
    <row r="530" spans="1:31">
      <c r="A530" s="38"/>
      <c r="B530" s="38"/>
      <c r="C530" s="38"/>
      <c r="D530" s="38"/>
      <c r="E530" s="38"/>
      <c r="F530" s="32"/>
      <c r="G530" s="32"/>
      <c r="H530" s="32"/>
      <c r="I530" s="32"/>
      <c r="J530" s="32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</row>
    <row r="531" spans="1:31">
      <c r="A531" s="38"/>
      <c r="B531" s="38"/>
      <c r="C531" s="38"/>
      <c r="D531" s="38"/>
      <c r="E531" s="38"/>
      <c r="F531" s="32"/>
      <c r="G531" s="32"/>
      <c r="H531" s="32"/>
      <c r="I531" s="32"/>
      <c r="J531" s="32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</row>
    <row r="532" spans="1:31">
      <c r="A532" s="38"/>
      <c r="B532" s="38"/>
      <c r="C532" s="38"/>
      <c r="D532" s="38"/>
      <c r="E532" s="38"/>
      <c r="F532" s="32"/>
      <c r="G532" s="32"/>
      <c r="H532" s="32"/>
      <c r="I532" s="32"/>
      <c r="J532" s="32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</row>
    <row r="533" spans="1:31">
      <c r="A533" s="38"/>
      <c r="B533" s="38"/>
      <c r="C533" s="38"/>
      <c r="D533" s="38"/>
      <c r="E533" s="38"/>
      <c r="F533" s="32"/>
      <c r="G533" s="32"/>
      <c r="H533" s="32"/>
      <c r="I533" s="32"/>
      <c r="J533" s="32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</row>
    <row r="534" spans="1:31">
      <c r="A534" s="38"/>
      <c r="B534" s="38"/>
      <c r="C534" s="38"/>
      <c r="D534" s="38"/>
      <c r="E534" s="38"/>
      <c r="F534" s="32"/>
      <c r="G534" s="32"/>
      <c r="H534" s="32"/>
      <c r="I534" s="32"/>
      <c r="J534" s="32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</row>
    <row r="535" spans="1:31">
      <c r="A535" s="38"/>
      <c r="B535" s="38"/>
      <c r="C535" s="38"/>
      <c r="D535" s="38"/>
      <c r="E535" s="38"/>
      <c r="F535" s="32"/>
      <c r="G535" s="32"/>
      <c r="H535" s="32"/>
      <c r="I535" s="32"/>
      <c r="J535" s="32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</row>
    <row r="536" spans="1:31">
      <c r="A536" s="38"/>
      <c r="B536" s="38"/>
      <c r="C536" s="38"/>
      <c r="D536" s="38"/>
      <c r="E536" s="38"/>
      <c r="F536" s="32"/>
      <c r="G536" s="32"/>
      <c r="H536" s="32"/>
      <c r="I536" s="32"/>
      <c r="J536" s="32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</row>
    <row r="537" spans="1:31">
      <c r="A537" s="38"/>
      <c r="B537" s="38"/>
      <c r="C537" s="38"/>
      <c r="D537" s="38"/>
      <c r="E537" s="38"/>
      <c r="F537" s="32"/>
      <c r="G537" s="32"/>
      <c r="H537" s="32"/>
      <c r="I537" s="32"/>
      <c r="J537" s="32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</row>
    <row r="538" spans="1:31">
      <c r="A538" s="38"/>
      <c r="B538" s="38"/>
      <c r="C538" s="38"/>
      <c r="D538" s="38"/>
      <c r="E538" s="38"/>
      <c r="F538" s="32"/>
      <c r="G538" s="32"/>
      <c r="H538" s="32"/>
      <c r="I538" s="32"/>
      <c r="J538" s="32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</row>
    <row r="539" spans="1:31">
      <c r="A539" s="38"/>
      <c r="B539" s="38"/>
      <c r="C539" s="38"/>
      <c r="D539" s="38"/>
      <c r="E539" s="38"/>
      <c r="F539" s="32"/>
      <c r="G539" s="32"/>
      <c r="H539" s="32"/>
      <c r="I539" s="32"/>
      <c r="J539" s="32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</row>
    <row r="540" spans="1:31">
      <c r="A540" s="38"/>
      <c r="B540" s="38"/>
      <c r="C540" s="38"/>
      <c r="D540" s="38"/>
      <c r="E540" s="38"/>
      <c r="F540" s="32"/>
      <c r="G540" s="32"/>
      <c r="H540" s="32"/>
      <c r="I540" s="32"/>
      <c r="J540" s="32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</row>
    <row r="541" spans="1:31">
      <c r="A541" s="38"/>
      <c r="B541" s="38"/>
      <c r="C541" s="38"/>
      <c r="D541" s="38"/>
      <c r="E541" s="38"/>
      <c r="F541" s="32"/>
      <c r="G541" s="32"/>
      <c r="H541" s="32"/>
      <c r="I541" s="32"/>
      <c r="J541" s="32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</row>
    <row r="542" spans="1:31">
      <c r="A542" s="38"/>
      <c r="B542" s="38"/>
      <c r="C542" s="38"/>
      <c r="D542" s="38"/>
      <c r="E542" s="38"/>
      <c r="F542" s="32"/>
      <c r="G542" s="32"/>
      <c r="H542" s="32"/>
      <c r="I542" s="32"/>
      <c r="J542" s="32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</row>
    <row r="543" spans="1:31">
      <c r="A543" s="38"/>
      <c r="B543" s="38"/>
      <c r="C543" s="38"/>
      <c r="D543" s="38"/>
      <c r="E543" s="38"/>
      <c r="F543" s="32"/>
      <c r="G543" s="32"/>
      <c r="H543" s="32"/>
      <c r="I543" s="32"/>
      <c r="J543" s="32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</row>
    <row r="544" spans="1:31">
      <c r="A544" s="38"/>
      <c r="B544" s="38"/>
      <c r="C544" s="38"/>
      <c r="D544" s="38"/>
      <c r="E544" s="38"/>
      <c r="F544" s="32"/>
      <c r="G544" s="32"/>
      <c r="H544" s="32"/>
      <c r="I544" s="32"/>
      <c r="J544" s="32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</row>
    <row r="545" spans="1:31">
      <c r="A545" s="38"/>
      <c r="B545" s="38"/>
      <c r="C545" s="38"/>
      <c r="D545" s="38"/>
      <c r="E545" s="38"/>
      <c r="F545" s="32"/>
      <c r="G545" s="32"/>
      <c r="H545" s="32"/>
      <c r="I545" s="32"/>
      <c r="J545" s="32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</row>
    <row r="546" spans="1:31">
      <c r="A546" s="38"/>
      <c r="B546" s="38"/>
      <c r="C546" s="38"/>
      <c r="D546" s="38"/>
      <c r="E546" s="38"/>
      <c r="F546" s="32"/>
      <c r="G546" s="32"/>
      <c r="H546" s="32"/>
      <c r="I546" s="32"/>
      <c r="J546" s="32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</row>
    <row r="547" spans="1:31">
      <c r="A547" s="38"/>
      <c r="B547" s="38"/>
      <c r="C547" s="38"/>
      <c r="D547" s="38"/>
      <c r="E547" s="38"/>
      <c r="F547" s="32"/>
      <c r="G547" s="32"/>
      <c r="H547" s="32"/>
      <c r="I547" s="32"/>
      <c r="J547" s="32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</row>
    <row r="548" spans="1:31">
      <c r="A548" s="38"/>
      <c r="B548" s="38"/>
      <c r="C548" s="38"/>
      <c r="D548" s="38"/>
      <c r="E548" s="38"/>
      <c r="F548" s="32"/>
      <c r="G548" s="32"/>
      <c r="H548" s="32"/>
      <c r="I548" s="32"/>
      <c r="J548" s="32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</row>
    <row r="549" spans="1:31">
      <c r="A549" s="38"/>
      <c r="B549" s="38"/>
      <c r="C549" s="38"/>
      <c r="D549" s="38"/>
      <c r="E549" s="38"/>
      <c r="F549" s="32"/>
      <c r="G549" s="32"/>
      <c r="H549" s="32"/>
      <c r="I549" s="32"/>
      <c r="J549" s="32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</row>
    <row r="550" spans="1:31">
      <c r="A550" s="38"/>
      <c r="B550" s="38"/>
      <c r="C550" s="38"/>
      <c r="D550" s="38"/>
      <c r="E550" s="38"/>
      <c r="F550" s="32"/>
      <c r="G550" s="32"/>
      <c r="H550" s="32"/>
      <c r="I550" s="32"/>
      <c r="J550" s="32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</row>
    <row r="551" spans="1:31">
      <c r="A551" s="38"/>
      <c r="B551" s="38"/>
      <c r="C551" s="38"/>
      <c r="D551" s="38"/>
      <c r="E551" s="38"/>
      <c r="F551" s="32"/>
      <c r="G551" s="32"/>
      <c r="H551" s="32"/>
      <c r="I551" s="32"/>
      <c r="J551" s="32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</row>
    <row r="552" spans="1:31">
      <c r="A552" s="38"/>
      <c r="B552" s="38"/>
      <c r="C552" s="38"/>
      <c r="D552" s="38"/>
      <c r="E552" s="38"/>
      <c r="F552" s="32"/>
      <c r="G552" s="32"/>
      <c r="H552" s="32"/>
      <c r="I552" s="32"/>
      <c r="J552" s="32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</row>
    <row r="553" spans="1:31">
      <c r="A553" s="38"/>
      <c r="B553" s="38"/>
      <c r="C553" s="38"/>
      <c r="D553" s="38"/>
      <c r="E553" s="38"/>
      <c r="F553" s="32"/>
      <c r="G553" s="32"/>
      <c r="H553" s="32"/>
      <c r="I553" s="32"/>
      <c r="J553" s="32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</row>
    <row r="554" spans="1:31">
      <c r="A554" s="38"/>
      <c r="B554" s="38"/>
      <c r="C554" s="38"/>
      <c r="D554" s="38"/>
      <c r="E554" s="38"/>
      <c r="F554" s="32"/>
      <c r="G554" s="32"/>
      <c r="H554" s="32"/>
      <c r="I554" s="32"/>
      <c r="J554" s="32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</row>
    <row r="555" spans="1:31">
      <c r="A555" s="38"/>
      <c r="B555" s="38"/>
      <c r="C555" s="38"/>
      <c r="D555" s="38"/>
      <c r="E555" s="38"/>
      <c r="F555" s="32"/>
      <c r="G555" s="32"/>
      <c r="H555" s="32"/>
      <c r="I555" s="32"/>
      <c r="J555" s="32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</row>
    <row r="556" spans="1:31">
      <c r="A556" s="38"/>
      <c r="B556" s="38"/>
      <c r="C556" s="38"/>
      <c r="D556" s="38"/>
      <c r="E556" s="38"/>
      <c r="F556" s="32"/>
      <c r="G556" s="32"/>
      <c r="H556" s="32"/>
      <c r="I556" s="32"/>
      <c r="J556" s="32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</row>
    <row r="557" spans="1:31">
      <c r="A557" s="38"/>
      <c r="B557" s="38"/>
      <c r="C557" s="38"/>
      <c r="D557" s="38"/>
      <c r="E557" s="38"/>
      <c r="F557" s="32"/>
      <c r="G557" s="32"/>
      <c r="H557" s="32"/>
      <c r="I557" s="32"/>
      <c r="J557" s="32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</row>
    <row r="558" spans="1:31">
      <c r="A558" s="38"/>
      <c r="B558" s="38"/>
      <c r="C558" s="38"/>
      <c r="D558" s="38"/>
      <c r="E558" s="38"/>
      <c r="F558" s="32"/>
      <c r="G558" s="32"/>
      <c r="H558" s="32"/>
      <c r="I558" s="32"/>
      <c r="J558" s="32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</row>
    <row r="559" spans="1:31">
      <c r="A559" s="38"/>
      <c r="B559" s="38"/>
      <c r="C559" s="38"/>
      <c r="D559" s="38"/>
      <c r="E559" s="38"/>
      <c r="F559" s="32"/>
      <c r="G559" s="32"/>
      <c r="H559" s="32"/>
      <c r="I559" s="32"/>
      <c r="J559" s="32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</row>
    <row r="560" spans="1:31">
      <c r="A560" s="38"/>
      <c r="B560" s="38"/>
      <c r="C560" s="38"/>
      <c r="D560" s="38"/>
      <c r="E560" s="38"/>
      <c r="F560" s="32"/>
      <c r="G560" s="32"/>
      <c r="H560" s="32"/>
      <c r="I560" s="32"/>
      <c r="J560" s="32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</row>
    <row r="561" spans="1:31">
      <c r="A561" s="38"/>
      <c r="B561" s="38"/>
      <c r="C561" s="38"/>
      <c r="D561" s="38"/>
      <c r="E561" s="38"/>
      <c r="F561" s="32"/>
      <c r="G561" s="32"/>
      <c r="H561" s="32"/>
      <c r="I561" s="32"/>
      <c r="J561" s="32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</row>
    <row r="562" spans="1:31">
      <c r="A562" s="38"/>
      <c r="B562" s="38"/>
      <c r="C562" s="38"/>
      <c r="D562" s="38"/>
      <c r="E562" s="38"/>
      <c r="F562" s="32"/>
      <c r="G562" s="32"/>
      <c r="H562" s="32"/>
      <c r="I562" s="32"/>
      <c r="J562" s="32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</row>
    <row r="563" spans="1:31">
      <c r="A563" s="38"/>
      <c r="B563" s="38"/>
      <c r="C563" s="38"/>
      <c r="D563" s="38"/>
      <c r="E563" s="38"/>
      <c r="F563" s="32"/>
      <c r="G563" s="32"/>
      <c r="H563" s="32"/>
      <c r="I563" s="32"/>
      <c r="J563" s="32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</row>
    <row r="564" spans="1:31">
      <c r="A564" s="38"/>
      <c r="B564" s="38"/>
      <c r="C564" s="38"/>
      <c r="D564" s="38"/>
      <c r="E564" s="38"/>
      <c r="F564" s="32"/>
      <c r="G564" s="32"/>
      <c r="H564" s="32"/>
      <c r="I564" s="32"/>
      <c r="J564" s="32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</row>
    <row r="565" spans="1:31">
      <c r="A565" s="38"/>
      <c r="B565" s="38"/>
      <c r="C565" s="38"/>
      <c r="D565" s="38"/>
      <c r="E565" s="38"/>
      <c r="F565" s="32"/>
      <c r="G565" s="32"/>
      <c r="H565" s="32"/>
      <c r="I565" s="32"/>
      <c r="J565" s="32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</row>
    <row r="566" spans="1:31">
      <c r="A566" s="38"/>
      <c r="B566" s="38"/>
      <c r="C566" s="38"/>
      <c r="D566" s="38"/>
      <c r="E566" s="38"/>
      <c r="F566" s="32"/>
      <c r="G566" s="32"/>
      <c r="H566" s="32"/>
      <c r="I566" s="32"/>
      <c r="J566" s="32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</row>
    <row r="567" spans="1:31">
      <c r="A567" s="38"/>
      <c r="B567" s="38"/>
      <c r="C567" s="38"/>
      <c r="D567" s="38"/>
      <c r="E567" s="38"/>
      <c r="F567" s="32"/>
      <c r="G567" s="32"/>
      <c r="H567" s="32"/>
      <c r="I567" s="32"/>
      <c r="J567" s="32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</row>
    <row r="568" spans="1:31">
      <c r="A568" s="38"/>
      <c r="B568" s="38"/>
      <c r="C568" s="38"/>
      <c r="D568" s="38"/>
      <c r="E568" s="38"/>
      <c r="F568" s="32"/>
      <c r="G568" s="32"/>
      <c r="H568" s="32"/>
      <c r="I568" s="32"/>
      <c r="J568" s="32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</row>
    <row r="569" spans="1:31">
      <c r="A569" s="38"/>
      <c r="B569" s="38"/>
      <c r="C569" s="38"/>
      <c r="D569" s="38"/>
      <c r="E569" s="38"/>
      <c r="F569" s="32"/>
      <c r="G569" s="32"/>
      <c r="H569" s="32"/>
      <c r="I569" s="32"/>
      <c r="J569" s="32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</row>
    <row r="570" spans="1:31">
      <c r="A570" s="38"/>
      <c r="B570" s="38"/>
      <c r="C570" s="38"/>
      <c r="D570" s="38"/>
      <c r="E570" s="38"/>
      <c r="F570" s="32"/>
      <c r="G570" s="32"/>
      <c r="H570" s="32"/>
      <c r="I570" s="32"/>
      <c r="J570" s="32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</row>
    <row r="571" spans="1:31">
      <c r="A571" s="38"/>
      <c r="B571" s="38"/>
      <c r="C571" s="38"/>
      <c r="D571" s="38"/>
      <c r="E571" s="38"/>
      <c r="F571" s="32"/>
      <c r="G571" s="32"/>
      <c r="H571" s="32"/>
      <c r="I571" s="32"/>
      <c r="J571" s="32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</row>
    <row r="572" spans="1:31">
      <c r="A572" s="38"/>
      <c r="B572" s="38"/>
      <c r="C572" s="38"/>
      <c r="D572" s="38"/>
      <c r="E572" s="38"/>
      <c r="F572" s="32"/>
      <c r="G572" s="32"/>
      <c r="H572" s="32"/>
      <c r="I572" s="32"/>
      <c r="J572" s="32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</row>
    <row r="573" spans="1:31">
      <c r="A573" s="38"/>
      <c r="B573" s="38"/>
      <c r="C573" s="38"/>
      <c r="D573" s="38"/>
      <c r="E573" s="38"/>
      <c r="F573" s="32"/>
      <c r="G573" s="32"/>
      <c r="H573" s="32"/>
      <c r="I573" s="32"/>
      <c r="J573" s="32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</row>
    <row r="574" spans="1:31">
      <c r="A574" s="38"/>
      <c r="B574" s="38"/>
      <c r="C574" s="38"/>
      <c r="D574" s="38"/>
      <c r="E574" s="38"/>
      <c r="F574" s="32"/>
      <c r="G574" s="32"/>
      <c r="H574" s="32"/>
      <c r="I574" s="32"/>
      <c r="J574" s="32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</row>
    <row r="575" spans="1:31">
      <c r="A575" s="38"/>
      <c r="B575" s="38"/>
      <c r="C575" s="38"/>
      <c r="D575" s="38"/>
      <c r="E575" s="38"/>
      <c r="F575" s="32"/>
      <c r="G575" s="32"/>
      <c r="H575" s="32"/>
      <c r="I575" s="32"/>
      <c r="J575" s="32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</row>
    <row r="576" spans="1:31">
      <c r="A576" s="38"/>
      <c r="B576" s="38"/>
      <c r="C576" s="38"/>
      <c r="D576" s="38"/>
      <c r="E576" s="38"/>
      <c r="F576" s="32"/>
      <c r="G576" s="32"/>
      <c r="H576" s="32"/>
      <c r="I576" s="32"/>
      <c r="J576" s="32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</row>
    <row r="577" spans="1:31">
      <c r="A577" s="38"/>
      <c r="B577" s="38"/>
      <c r="C577" s="38"/>
      <c r="D577" s="38"/>
      <c r="E577" s="38"/>
      <c r="F577" s="32"/>
      <c r="G577" s="32"/>
      <c r="H577" s="32"/>
      <c r="I577" s="32"/>
      <c r="J577" s="32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</row>
    <row r="578" spans="1:31">
      <c r="A578" s="38"/>
      <c r="B578" s="38"/>
      <c r="C578" s="38"/>
      <c r="D578" s="38"/>
      <c r="E578" s="38"/>
      <c r="F578" s="32"/>
      <c r="G578" s="32"/>
      <c r="H578" s="32"/>
      <c r="I578" s="32"/>
      <c r="J578" s="32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</row>
    <row r="579" spans="1:31">
      <c r="A579" s="38"/>
      <c r="B579" s="38"/>
      <c r="C579" s="38"/>
      <c r="D579" s="38"/>
      <c r="E579" s="38"/>
      <c r="F579" s="32"/>
      <c r="G579" s="32"/>
      <c r="H579" s="32"/>
      <c r="I579" s="32"/>
      <c r="J579" s="32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</row>
    <row r="580" spans="1:31">
      <c r="A580" s="38"/>
      <c r="B580" s="38"/>
      <c r="C580" s="38"/>
      <c r="D580" s="38"/>
      <c r="E580" s="38"/>
      <c r="F580" s="32"/>
      <c r="G580" s="32"/>
      <c r="H580" s="32"/>
      <c r="I580" s="32"/>
      <c r="J580" s="32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</row>
    <row r="581" spans="1:31">
      <c r="A581" s="38"/>
      <c r="B581" s="38"/>
      <c r="C581" s="38"/>
      <c r="D581" s="38"/>
      <c r="E581" s="38"/>
      <c r="F581" s="32"/>
      <c r="G581" s="32"/>
      <c r="H581" s="32"/>
      <c r="I581" s="32"/>
      <c r="J581" s="32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</row>
    <row r="582" spans="1:31">
      <c r="A582" s="38"/>
      <c r="B582" s="38"/>
      <c r="C582" s="38"/>
      <c r="D582" s="38"/>
      <c r="E582" s="38"/>
      <c r="F582" s="32"/>
      <c r="G582" s="32"/>
      <c r="H582" s="32"/>
      <c r="I582" s="32"/>
      <c r="J582" s="32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</row>
    <row r="583" spans="1:31">
      <c r="A583" s="38"/>
      <c r="B583" s="38"/>
      <c r="C583" s="38"/>
      <c r="D583" s="38"/>
      <c r="E583" s="38"/>
      <c r="F583" s="32"/>
      <c r="G583" s="32"/>
      <c r="H583" s="32"/>
      <c r="I583" s="32"/>
      <c r="J583" s="32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</row>
    <row r="584" spans="1:31">
      <c r="A584" s="38"/>
      <c r="B584" s="38"/>
      <c r="C584" s="38"/>
      <c r="D584" s="38"/>
      <c r="E584" s="38"/>
      <c r="F584" s="32"/>
      <c r="G584" s="32"/>
      <c r="H584" s="32"/>
      <c r="I584" s="32"/>
      <c r="J584" s="32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</row>
    <row r="585" spans="1:31">
      <c r="A585" s="38"/>
      <c r="B585" s="38"/>
      <c r="C585" s="38"/>
      <c r="D585" s="38"/>
      <c r="E585" s="38"/>
      <c r="F585" s="32"/>
      <c r="G585" s="32"/>
      <c r="H585" s="32"/>
      <c r="I585" s="32"/>
      <c r="J585" s="32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</row>
    <row r="586" spans="1:31">
      <c r="A586" s="38"/>
      <c r="B586" s="38"/>
      <c r="C586" s="38"/>
      <c r="D586" s="38"/>
      <c r="E586" s="38"/>
      <c r="F586" s="32"/>
      <c r="G586" s="32"/>
      <c r="H586" s="32"/>
      <c r="I586" s="32"/>
      <c r="J586" s="32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</row>
    <row r="587" spans="1:31">
      <c r="A587" s="38"/>
      <c r="B587" s="38"/>
      <c r="C587" s="38"/>
      <c r="D587" s="38"/>
      <c r="E587" s="38"/>
      <c r="F587" s="32"/>
      <c r="G587" s="32"/>
      <c r="H587" s="32"/>
      <c r="I587" s="32"/>
      <c r="J587" s="32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</row>
    <row r="588" spans="1:31">
      <c r="A588" s="38"/>
      <c r="B588" s="38"/>
      <c r="C588" s="38"/>
      <c r="D588" s="38"/>
      <c r="E588" s="38"/>
      <c r="F588" s="32"/>
      <c r="G588" s="32"/>
      <c r="H588" s="32"/>
      <c r="I588" s="32"/>
      <c r="J588" s="32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</row>
    <row r="589" spans="1:31">
      <c r="A589" s="38"/>
      <c r="B589" s="38"/>
      <c r="C589" s="38"/>
      <c r="D589" s="38"/>
      <c r="E589" s="38"/>
      <c r="F589" s="32"/>
      <c r="G589" s="32"/>
      <c r="H589" s="32"/>
      <c r="I589" s="32"/>
      <c r="J589" s="32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</row>
    <row r="590" spans="1:31">
      <c r="A590" s="38"/>
      <c r="B590" s="38"/>
      <c r="C590" s="38"/>
      <c r="D590" s="38"/>
      <c r="E590" s="38"/>
      <c r="F590" s="32"/>
      <c r="G590" s="32"/>
      <c r="H590" s="32"/>
      <c r="I590" s="32"/>
      <c r="J590" s="32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</row>
    <row r="591" spans="1:31">
      <c r="A591" s="38"/>
      <c r="B591" s="38"/>
      <c r="C591" s="38"/>
      <c r="D591" s="38"/>
      <c r="E591" s="38"/>
      <c r="F591" s="32"/>
      <c r="G591" s="32"/>
      <c r="H591" s="32"/>
      <c r="I591" s="32"/>
      <c r="J591" s="32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</row>
    <row r="592" spans="1:31">
      <c r="A592" s="38"/>
      <c r="B592" s="38"/>
      <c r="C592" s="38"/>
      <c r="D592" s="38"/>
      <c r="E592" s="38"/>
      <c r="F592" s="32"/>
      <c r="G592" s="32"/>
      <c r="H592" s="32"/>
      <c r="I592" s="32"/>
      <c r="J592" s="32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</row>
    <row r="593" spans="1:31">
      <c r="A593" s="38"/>
      <c r="B593" s="38"/>
      <c r="C593" s="38"/>
      <c r="D593" s="38"/>
      <c r="E593" s="38"/>
      <c r="F593" s="32"/>
      <c r="G593" s="32"/>
      <c r="H593" s="32"/>
      <c r="I593" s="32"/>
      <c r="J593" s="32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</row>
    <row r="594" spans="1:31">
      <c r="A594" s="38"/>
      <c r="B594" s="38"/>
      <c r="C594" s="38"/>
      <c r="D594" s="38"/>
      <c r="E594" s="38"/>
      <c r="F594" s="32"/>
      <c r="G594" s="32"/>
      <c r="H594" s="32"/>
      <c r="I594" s="32"/>
      <c r="J594" s="32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</row>
    <row r="595" spans="1:31">
      <c r="A595" s="38"/>
      <c r="B595" s="38"/>
      <c r="C595" s="38"/>
      <c r="D595" s="38"/>
      <c r="E595" s="38"/>
      <c r="F595" s="32"/>
      <c r="G595" s="32"/>
      <c r="H595" s="32"/>
      <c r="I595" s="32"/>
      <c r="J595" s="32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</row>
    <row r="596" spans="1:31">
      <c r="A596" s="38"/>
      <c r="B596" s="38"/>
      <c r="C596" s="38"/>
      <c r="D596" s="38"/>
      <c r="E596" s="38"/>
      <c r="F596" s="32"/>
      <c r="G596" s="32"/>
      <c r="H596" s="32"/>
      <c r="I596" s="32"/>
      <c r="J596" s="32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</row>
    <row r="597" spans="1:31">
      <c r="A597" s="38"/>
      <c r="B597" s="38"/>
      <c r="C597" s="38"/>
      <c r="D597" s="38"/>
      <c r="E597" s="38"/>
      <c r="F597" s="32"/>
      <c r="G597" s="32"/>
      <c r="H597" s="32"/>
      <c r="I597" s="32"/>
      <c r="J597" s="32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</row>
    <row r="598" spans="1:31">
      <c r="A598" s="38"/>
      <c r="B598" s="38"/>
      <c r="C598" s="38"/>
      <c r="D598" s="38"/>
      <c r="E598" s="38"/>
      <c r="F598" s="32"/>
      <c r="G598" s="32"/>
      <c r="H598" s="32"/>
      <c r="I598" s="32"/>
      <c r="J598" s="32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</row>
    <row r="599" spans="1:31">
      <c r="A599" s="38"/>
      <c r="B599" s="38"/>
      <c r="C599" s="38"/>
      <c r="D599" s="38"/>
      <c r="E599" s="38"/>
      <c r="F599" s="32"/>
      <c r="G599" s="32"/>
      <c r="H599" s="32"/>
      <c r="I599" s="32"/>
      <c r="J599" s="32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</row>
    <row r="600" spans="1:31">
      <c r="A600" s="38"/>
      <c r="B600" s="38"/>
      <c r="C600" s="38"/>
      <c r="D600" s="38"/>
      <c r="E600" s="38"/>
      <c r="F600" s="32"/>
      <c r="G600" s="32"/>
      <c r="H600" s="32"/>
      <c r="I600" s="32"/>
      <c r="J600" s="32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</row>
    <row r="601" spans="1:31">
      <c r="A601" s="38"/>
      <c r="B601" s="38"/>
      <c r="C601" s="38"/>
      <c r="D601" s="38"/>
      <c r="E601" s="38"/>
      <c r="F601" s="32"/>
      <c r="G601" s="32"/>
      <c r="H601" s="32"/>
      <c r="I601" s="32"/>
      <c r="J601" s="32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</row>
    <row r="602" spans="1:31">
      <c r="A602" s="38"/>
      <c r="B602" s="38"/>
      <c r="C602" s="38"/>
      <c r="D602" s="38"/>
      <c r="E602" s="38"/>
      <c r="F602" s="32"/>
      <c r="G602" s="32"/>
      <c r="H602" s="32"/>
      <c r="I602" s="32"/>
      <c r="J602" s="32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</row>
    <row r="603" spans="1:31">
      <c r="A603" s="38"/>
      <c r="B603" s="38"/>
      <c r="C603" s="38"/>
      <c r="D603" s="38"/>
      <c r="E603" s="38"/>
      <c r="F603" s="32"/>
      <c r="G603" s="32"/>
      <c r="H603" s="32"/>
      <c r="I603" s="32"/>
      <c r="J603" s="32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</row>
    <row r="604" spans="1:31">
      <c r="A604" s="38"/>
      <c r="B604" s="38"/>
      <c r="C604" s="38"/>
      <c r="D604" s="38"/>
      <c r="E604" s="38"/>
      <c r="F604" s="32"/>
      <c r="G604" s="32"/>
      <c r="H604" s="32"/>
      <c r="I604" s="32"/>
      <c r="J604" s="32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</row>
    <row r="605" spans="1:31">
      <c r="A605" s="38"/>
      <c r="B605" s="38"/>
      <c r="C605" s="38"/>
      <c r="D605" s="38"/>
      <c r="E605" s="38"/>
      <c r="F605" s="32"/>
      <c r="G605" s="32"/>
      <c r="H605" s="32"/>
      <c r="I605" s="32"/>
      <c r="J605" s="32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</row>
    <row r="606" spans="1:31">
      <c r="A606" s="38"/>
      <c r="B606" s="38"/>
      <c r="C606" s="38"/>
      <c r="D606" s="38"/>
      <c r="E606" s="38"/>
      <c r="F606" s="32"/>
      <c r="G606" s="32"/>
      <c r="H606" s="32"/>
      <c r="I606" s="32"/>
      <c r="J606" s="32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</row>
    <row r="607" spans="1:31">
      <c r="A607" s="38"/>
      <c r="B607" s="38"/>
      <c r="C607" s="38"/>
      <c r="D607" s="38"/>
      <c r="E607" s="38"/>
      <c r="F607" s="32"/>
      <c r="G607" s="32"/>
      <c r="H607" s="32"/>
      <c r="I607" s="32"/>
      <c r="J607" s="32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</row>
    <row r="608" spans="1:31">
      <c r="A608" s="38"/>
      <c r="B608" s="38"/>
      <c r="C608" s="38"/>
      <c r="D608" s="38"/>
      <c r="E608" s="38"/>
      <c r="F608" s="32"/>
      <c r="G608" s="32"/>
      <c r="H608" s="32"/>
      <c r="I608" s="32"/>
      <c r="J608" s="32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</row>
    <row r="609" spans="1:31">
      <c r="A609" s="38"/>
      <c r="B609" s="38"/>
      <c r="C609" s="38"/>
      <c r="D609" s="38"/>
      <c r="E609" s="38"/>
      <c r="F609" s="32"/>
      <c r="G609" s="32"/>
      <c r="H609" s="32"/>
      <c r="I609" s="32"/>
      <c r="J609" s="32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</row>
    <row r="610" spans="1:31">
      <c r="A610" s="38"/>
      <c r="B610" s="38"/>
      <c r="C610" s="38"/>
      <c r="D610" s="38"/>
      <c r="E610" s="38"/>
      <c r="F610" s="32"/>
      <c r="G610" s="32"/>
      <c r="H610" s="32"/>
      <c r="I610" s="32"/>
      <c r="J610" s="32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</row>
    <row r="611" spans="1:31">
      <c r="A611" s="38"/>
      <c r="B611" s="38"/>
      <c r="C611" s="38"/>
      <c r="D611" s="38"/>
      <c r="E611" s="38"/>
      <c r="F611" s="32"/>
      <c r="G611" s="32"/>
      <c r="H611" s="32"/>
      <c r="I611" s="32"/>
      <c r="J611" s="32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</row>
    <row r="612" spans="1:31">
      <c r="A612" s="38"/>
      <c r="B612" s="38"/>
      <c r="C612" s="38"/>
      <c r="D612" s="38"/>
      <c r="E612" s="38"/>
      <c r="F612" s="32"/>
      <c r="G612" s="32"/>
      <c r="H612" s="32"/>
      <c r="I612" s="32"/>
      <c r="J612" s="32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</row>
    <row r="613" spans="1:31">
      <c r="A613" s="38"/>
      <c r="B613" s="38"/>
      <c r="C613" s="38"/>
      <c r="D613" s="38"/>
      <c r="E613" s="38"/>
      <c r="F613" s="32"/>
      <c r="G613" s="32"/>
      <c r="H613" s="32"/>
      <c r="I613" s="32"/>
      <c r="J613" s="32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</row>
    <row r="614" spans="1:31">
      <c r="A614" s="38"/>
      <c r="B614" s="38"/>
      <c r="C614" s="38"/>
      <c r="D614" s="38"/>
      <c r="E614" s="38"/>
      <c r="F614" s="32"/>
      <c r="G614" s="32"/>
      <c r="H614" s="32"/>
      <c r="I614" s="32"/>
      <c r="J614" s="32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</row>
    <row r="615" spans="1:31">
      <c r="A615" s="38"/>
      <c r="B615" s="38"/>
      <c r="C615" s="38"/>
      <c r="D615" s="38"/>
      <c r="E615" s="38"/>
      <c r="F615" s="32"/>
      <c r="G615" s="32"/>
      <c r="H615" s="32"/>
      <c r="I615" s="32"/>
      <c r="J615" s="32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</row>
    <row r="616" spans="1:31">
      <c r="A616" s="38"/>
      <c r="B616" s="38"/>
      <c r="C616" s="38"/>
      <c r="D616" s="38"/>
      <c r="E616" s="38"/>
      <c r="F616" s="32"/>
      <c r="G616" s="32"/>
      <c r="H616" s="32"/>
      <c r="I616" s="32"/>
      <c r="J616" s="32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</row>
    <row r="617" spans="1:31">
      <c r="A617" s="38"/>
      <c r="B617" s="38"/>
      <c r="C617" s="38"/>
      <c r="D617" s="38"/>
      <c r="E617" s="38"/>
      <c r="F617" s="32"/>
      <c r="G617" s="32"/>
      <c r="H617" s="32"/>
      <c r="I617" s="32"/>
      <c r="J617" s="32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</row>
    <row r="618" spans="1:31">
      <c r="A618" s="38"/>
      <c r="B618" s="38"/>
      <c r="C618" s="38"/>
      <c r="D618" s="38"/>
      <c r="E618" s="38"/>
      <c r="F618" s="32"/>
      <c r="G618" s="32"/>
      <c r="H618" s="32"/>
      <c r="I618" s="32"/>
      <c r="J618" s="32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</row>
    <row r="619" spans="1:31">
      <c r="A619" s="38"/>
      <c r="B619" s="38"/>
      <c r="C619" s="38"/>
      <c r="D619" s="38"/>
      <c r="E619" s="38"/>
      <c r="F619" s="32"/>
      <c r="G619" s="32"/>
      <c r="H619" s="32"/>
      <c r="I619" s="32"/>
      <c r="J619" s="32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</row>
    <row r="620" spans="1:31">
      <c r="A620" s="38"/>
      <c r="B620" s="38"/>
      <c r="C620" s="38"/>
      <c r="D620" s="38"/>
      <c r="E620" s="38"/>
      <c r="F620" s="32"/>
      <c r="G620" s="32"/>
      <c r="H620" s="32"/>
      <c r="I620" s="32"/>
      <c r="J620" s="32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</row>
    <row r="621" spans="1:31">
      <c r="A621" s="38"/>
      <c r="B621" s="38"/>
      <c r="C621" s="38"/>
      <c r="D621" s="38"/>
      <c r="E621" s="38"/>
      <c r="F621" s="32"/>
      <c r="G621" s="32"/>
      <c r="H621" s="32"/>
      <c r="I621" s="32"/>
      <c r="J621" s="32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</row>
    <row r="622" spans="1:31">
      <c r="A622" s="38"/>
      <c r="B622" s="38"/>
      <c r="C622" s="38"/>
      <c r="D622" s="38"/>
      <c r="E622" s="38"/>
      <c r="F622" s="32"/>
      <c r="G622" s="32"/>
      <c r="H622" s="32"/>
      <c r="I622" s="32"/>
      <c r="J622" s="32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</row>
    <row r="623" spans="1:31">
      <c r="A623" s="38"/>
      <c r="B623" s="38"/>
      <c r="C623" s="38"/>
      <c r="D623" s="38"/>
      <c r="E623" s="38"/>
      <c r="F623" s="32"/>
      <c r="G623" s="32"/>
      <c r="H623" s="32"/>
      <c r="I623" s="32"/>
      <c r="J623" s="32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</row>
    <row r="624" spans="1:31">
      <c r="A624" s="38"/>
      <c r="B624" s="38"/>
      <c r="C624" s="38"/>
      <c r="D624" s="38"/>
      <c r="E624" s="38"/>
      <c r="F624" s="32"/>
      <c r="G624" s="32"/>
      <c r="H624" s="32"/>
      <c r="I624" s="32"/>
      <c r="J624" s="32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</row>
    <row r="625" spans="1:31">
      <c r="A625" s="38"/>
      <c r="B625" s="38"/>
      <c r="C625" s="38"/>
      <c r="D625" s="38"/>
      <c r="E625" s="38"/>
      <c r="F625" s="32"/>
      <c r="G625" s="32"/>
      <c r="H625" s="32"/>
      <c r="I625" s="32"/>
      <c r="J625" s="32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</row>
    <row r="626" spans="1:31">
      <c r="A626" s="38"/>
      <c r="B626" s="38"/>
      <c r="C626" s="38"/>
      <c r="D626" s="38"/>
      <c r="E626" s="38"/>
      <c r="F626" s="32"/>
      <c r="G626" s="32"/>
      <c r="H626" s="32"/>
      <c r="I626" s="32"/>
      <c r="J626" s="32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</row>
    <row r="627" spans="1:31">
      <c r="A627" s="38"/>
      <c r="B627" s="38"/>
      <c r="C627" s="38"/>
      <c r="D627" s="38"/>
      <c r="E627" s="38"/>
      <c r="F627" s="32"/>
      <c r="G627" s="32"/>
      <c r="H627" s="32"/>
      <c r="I627" s="32"/>
      <c r="J627" s="32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</row>
    <row r="628" spans="1:31">
      <c r="A628" s="38"/>
      <c r="B628" s="38"/>
      <c r="C628" s="38"/>
      <c r="D628" s="38"/>
      <c r="E628" s="38"/>
      <c r="F628" s="32"/>
      <c r="G628" s="32"/>
      <c r="H628" s="32"/>
      <c r="I628" s="32"/>
      <c r="J628" s="32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</row>
    <row r="629" spans="1:31">
      <c r="A629" s="38"/>
      <c r="B629" s="38"/>
      <c r="C629" s="38"/>
      <c r="D629" s="38"/>
      <c r="E629" s="38"/>
      <c r="F629" s="32"/>
      <c r="G629" s="32"/>
      <c r="H629" s="32"/>
      <c r="I629" s="32"/>
      <c r="J629" s="32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</row>
    <row r="630" spans="1:31">
      <c r="A630" s="38"/>
      <c r="B630" s="38"/>
      <c r="C630" s="38"/>
      <c r="D630" s="38"/>
      <c r="E630" s="38"/>
      <c r="F630" s="32"/>
      <c r="G630" s="32"/>
      <c r="H630" s="32"/>
      <c r="I630" s="32"/>
      <c r="J630" s="32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</row>
    <row r="631" spans="1:31">
      <c r="A631" s="38"/>
      <c r="B631" s="38"/>
      <c r="C631" s="38"/>
      <c r="D631" s="38"/>
      <c r="E631" s="38"/>
      <c r="F631" s="32"/>
      <c r="G631" s="32"/>
      <c r="H631" s="32"/>
      <c r="I631" s="32"/>
      <c r="J631" s="32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</row>
    <row r="632" spans="1:31">
      <c r="A632" s="38"/>
      <c r="B632" s="38"/>
      <c r="C632" s="38"/>
      <c r="D632" s="38"/>
      <c r="E632" s="38"/>
      <c r="F632" s="32"/>
      <c r="G632" s="32"/>
      <c r="H632" s="32"/>
      <c r="I632" s="32"/>
      <c r="J632" s="32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</row>
    <row r="633" spans="1:31">
      <c r="A633" s="38"/>
      <c r="B633" s="38"/>
      <c r="C633" s="38"/>
      <c r="D633" s="38"/>
      <c r="E633" s="38"/>
      <c r="F633" s="32"/>
      <c r="G633" s="32"/>
      <c r="H633" s="32"/>
      <c r="I633" s="32"/>
      <c r="J633" s="32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</row>
    <row r="634" spans="1:31">
      <c r="A634" s="38"/>
      <c r="B634" s="38"/>
      <c r="C634" s="38"/>
      <c r="D634" s="38"/>
      <c r="E634" s="38"/>
      <c r="F634" s="32"/>
      <c r="G634" s="32"/>
      <c r="H634" s="32"/>
      <c r="I634" s="32"/>
      <c r="J634" s="32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</row>
    <row r="635" spans="1:31">
      <c r="A635" s="38"/>
      <c r="B635" s="38"/>
      <c r="C635" s="38"/>
      <c r="D635" s="38"/>
      <c r="E635" s="38"/>
      <c r="F635" s="32"/>
      <c r="G635" s="32"/>
      <c r="H635" s="32"/>
      <c r="I635" s="32"/>
      <c r="J635" s="32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</row>
    <row r="636" spans="1:31">
      <c r="A636" s="38"/>
      <c r="B636" s="38"/>
      <c r="C636" s="38"/>
      <c r="D636" s="38"/>
      <c r="E636" s="38"/>
      <c r="F636" s="32"/>
      <c r="G636" s="32"/>
      <c r="H636" s="32"/>
      <c r="I636" s="32"/>
      <c r="J636" s="32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</row>
    <row r="637" spans="1:31">
      <c r="A637" s="38"/>
      <c r="B637" s="38"/>
      <c r="C637" s="38"/>
      <c r="D637" s="38"/>
      <c r="E637" s="38"/>
      <c r="F637" s="32"/>
      <c r="G637" s="32"/>
      <c r="H637" s="32"/>
      <c r="I637" s="32"/>
      <c r="J637" s="32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</row>
    <row r="638" spans="1:31">
      <c r="A638" s="38"/>
      <c r="B638" s="38"/>
      <c r="C638" s="38"/>
      <c r="D638" s="38"/>
      <c r="E638" s="38"/>
      <c r="F638" s="32"/>
      <c r="G638" s="32"/>
      <c r="H638" s="32"/>
      <c r="I638" s="32"/>
      <c r="J638" s="32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</row>
    <row r="639" spans="1:31">
      <c r="A639" s="38"/>
      <c r="B639" s="38"/>
      <c r="C639" s="38"/>
      <c r="D639" s="38"/>
      <c r="E639" s="38"/>
      <c r="F639" s="32"/>
      <c r="G639" s="32"/>
      <c r="H639" s="32"/>
      <c r="I639" s="32"/>
      <c r="J639" s="32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</row>
    <row r="640" spans="1:31">
      <c r="A640" s="38"/>
      <c r="B640" s="38"/>
      <c r="C640" s="38"/>
      <c r="D640" s="38"/>
      <c r="E640" s="38"/>
      <c r="F640" s="32"/>
      <c r="G640" s="32"/>
      <c r="H640" s="32"/>
      <c r="I640" s="32"/>
      <c r="J640" s="32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</row>
    <row r="641" spans="1:31">
      <c r="A641" s="38"/>
      <c r="B641" s="38"/>
      <c r="C641" s="38"/>
      <c r="D641" s="38"/>
      <c r="E641" s="38"/>
      <c r="F641" s="32"/>
      <c r="G641" s="32"/>
      <c r="H641" s="32"/>
      <c r="I641" s="32"/>
      <c r="J641" s="32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</row>
    <row r="642" spans="1:31">
      <c r="A642" s="38"/>
      <c r="B642" s="38"/>
      <c r="C642" s="38"/>
      <c r="D642" s="38"/>
      <c r="E642" s="38"/>
      <c r="F642" s="32"/>
      <c r="G642" s="32"/>
      <c r="H642" s="32"/>
      <c r="I642" s="32"/>
      <c r="J642" s="32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</row>
    <row r="643" spans="1:31">
      <c r="A643" s="38"/>
      <c r="B643" s="38"/>
      <c r="C643" s="38"/>
      <c r="D643" s="38"/>
      <c r="E643" s="38"/>
      <c r="F643" s="32"/>
      <c r="G643" s="32"/>
      <c r="H643" s="32"/>
      <c r="I643" s="32"/>
      <c r="J643" s="32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</row>
    <row r="644" spans="1:31">
      <c r="A644" s="38"/>
      <c r="B644" s="38"/>
      <c r="C644" s="38"/>
      <c r="D644" s="38"/>
      <c r="E644" s="38"/>
      <c r="F644" s="32"/>
      <c r="G644" s="32"/>
      <c r="H644" s="32"/>
      <c r="I644" s="32"/>
      <c r="J644" s="32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</row>
    <row r="645" spans="1:31">
      <c r="A645" s="38"/>
      <c r="B645" s="38"/>
      <c r="C645" s="38"/>
      <c r="D645" s="38"/>
      <c r="E645" s="38"/>
      <c r="F645" s="32"/>
      <c r="G645" s="32"/>
      <c r="H645" s="32"/>
      <c r="I645" s="32"/>
      <c r="J645" s="32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</row>
    <row r="646" spans="1:31">
      <c r="A646" s="38"/>
      <c r="B646" s="38"/>
      <c r="C646" s="38"/>
      <c r="D646" s="38"/>
      <c r="E646" s="38"/>
      <c r="F646" s="32"/>
      <c r="G646" s="32"/>
      <c r="H646" s="32"/>
      <c r="I646" s="32"/>
      <c r="J646" s="32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</row>
    <row r="647" spans="1:31">
      <c r="A647" s="38"/>
      <c r="B647" s="38"/>
      <c r="C647" s="38"/>
      <c r="D647" s="38"/>
      <c r="E647" s="38"/>
      <c r="F647" s="32"/>
      <c r="G647" s="32"/>
      <c r="H647" s="32"/>
      <c r="I647" s="32"/>
      <c r="J647" s="32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</row>
    <row r="648" spans="1:31">
      <c r="A648" s="38"/>
      <c r="B648" s="38"/>
      <c r="C648" s="38"/>
      <c r="D648" s="38"/>
      <c r="E648" s="38"/>
      <c r="F648" s="32"/>
      <c r="G648" s="32"/>
      <c r="H648" s="32"/>
      <c r="I648" s="32"/>
      <c r="J648" s="32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</row>
    <row r="649" spans="1:31">
      <c r="A649" s="38"/>
      <c r="B649" s="38"/>
      <c r="C649" s="38"/>
      <c r="D649" s="38"/>
      <c r="E649" s="38"/>
      <c r="F649" s="32"/>
      <c r="G649" s="32"/>
      <c r="H649" s="32"/>
      <c r="I649" s="32"/>
      <c r="J649" s="32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</row>
    <row r="650" spans="1:31">
      <c r="A650" s="38"/>
      <c r="B650" s="38"/>
      <c r="C650" s="38"/>
      <c r="D650" s="38"/>
      <c r="E650" s="38"/>
      <c r="F650" s="32"/>
      <c r="G650" s="32"/>
      <c r="H650" s="32"/>
      <c r="I650" s="32"/>
      <c r="J650" s="32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</row>
    <row r="651" spans="1:31">
      <c r="A651" s="38"/>
      <c r="B651" s="38"/>
      <c r="C651" s="38"/>
      <c r="D651" s="38"/>
      <c r="E651" s="38"/>
      <c r="F651" s="32"/>
      <c r="G651" s="32"/>
      <c r="H651" s="32"/>
      <c r="I651" s="32"/>
      <c r="J651" s="32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</row>
    <row r="652" spans="1:31">
      <c r="A652" s="38"/>
      <c r="B652" s="38"/>
      <c r="C652" s="38"/>
      <c r="D652" s="38"/>
      <c r="E652" s="38"/>
      <c r="F652" s="32"/>
      <c r="G652" s="32"/>
      <c r="H652" s="32"/>
      <c r="I652" s="32"/>
      <c r="J652" s="32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</row>
    <row r="653" spans="1:31">
      <c r="A653" s="38"/>
      <c r="B653" s="38"/>
      <c r="C653" s="38"/>
      <c r="D653" s="38"/>
      <c r="E653" s="38"/>
      <c r="F653" s="32"/>
      <c r="G653" s="32"/>
      <c r="H653" s="32"/>
      <c r="I653" s="32"/>
      <c r="J653" s="32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</row>
    <row r="654" spans="1:31">
      <c r="A654" s="38"/>
      <c r="B654" s="38"/>
      <c r="C654" s="38"/>
      <c r="D654" s="38"/>
      <c r="E654" s="38"/>
      <c r="F654" s="32"/>
      <c r="G654" s="32"/>
      <c r="H654" s="32"/>
      <c r="I654" s="32"/>
      <c r="J654" s="32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</row>
    <row r="655" spans="1:31">
      <c r="A655" s="38"/>
      <c r="B655" s="38"/>
      <c r="C655" s="38"/>
      <c r="D655" s="38"/>
      <c r="E655" s="38"/>
      <c r="F655" s="32"/>
      <c r="G655" s="32"/>
      <c r="H655" s="32"/>
      <c r="I655" s="32"/>
      <c r="J655" s="32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</row>
    <row r="656" spans="1:31">
      <c r="A656" s="38"/>
      <c r="B656" s="38"/>
      <c r="C656" s="38"/>
      <c r="D656" s="38"/>
      <c r="E656" s="38"/>
      <c r="F656" s="32"/>
      <c r="G656" s="32"/>
      <c r="H656" s="32"/>
      <c r="I656" s="32"/>
      <c r="J656" s="32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</row>
    <row r="657" spans="1:31">
      <c r="A657" s="38"/>
      <c r="B657" s="38"/>
      <c r="C657" s="38"/>
      <c r="D657" s="38"/>
      <c r="E657" s="38"/>
      <c r="F657" s="32"/>
      <c r="G657" s="32"/>
      <c r="H657" s="32"/>
      <c r="I657" s="32"/>
      <c r="J657" s="32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</row>
    <row r="658" spans="1:31">
      <c r="A658" s="38"/>
      <c r="B658" s="38"/>
      <c r="C658" s="38"/>
      <c r="D658" s="38"/>
      <c r="E658" s="38"/>
      <c r="F658" s="32"/>
      <c r="G658" s="32"/>
      <c r="H658" s="32"/>
      <c r="I658" s="32"/>
      <c r="J658" s="32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</row>
    <row r="659" spans="1:31">
      <c r="A659" s="38"/>
      <c r="B659" s="38"/>
      <c r="C659" s="38"/>
      <c r="D659" s="38"/>
      <c r="E659" s="38"/>
      <c r="F659" s="32"/>
      <c r="G659" s="32"/>
      <c r="H659" s="32"/>
      <c r="I659" s="32"/>
      <c r="J659" s="32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</row>
    <row r="660" spans="1:31">
      <c r="A660" s="38"/>
      <c r="B660" s="38"/>
      <c r="C660" s="38"/>
      <c r="D660" s="38"/>
      <c r="E660" s="38"/>
      <c r="F660" s="32"/>
      <c r="G660" s="32"/>
      <c r="H660" s="32"/>
      <c r="I660" s="32"/>
      <c r="J660" s="32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</row>
    <row r="661" spans="1:31">
      <c r="A661" s="38"/>
      <c r="B661" s="38"/>
      <c r="C661" s="38"/>
      <c r="D661" s="38"/>
      <c r="E661" s="38"/>
      <c r="F661" s="32"/>
      <c r="G661" s="32"/>
      <c r="H661" s="32"/>
      <c r="I661" s="32"/>
      <c r="J661" s="32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</row>
    <row r="662" spans="1:31">
      <c r="A662" s="38"/>
      <c r="B662" s="38"/>
      <c r="C662" s="38"/>
      <c r="D662" s="38"/>
      <c r="E662" s="38"/>
      <c r="F662" s="32"/>
      <c r="G662" s="32"/>
      <c r="H662" s="32"/>
      <c r="I662" s="32"/>
      <c r="J662" s="32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</row>
    <row r="663" spans="1:31">
      <c r="A663" s="38"/>
      <c r="B663" s="38"/>
      <c r="C663" s="38"/>
      <c r="D663" s="38"/>
      <c r="E663" s="38"/>
      <c r="F663" s="32"/>
      <c r="G663" s="32"/>
      <c r="H663" s="32"/>
      <c r="I663" s="32"/>
      <c r="J663" s="32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</row>
    <row r="664" spans="1:31">
      <c r="A664" s="38"/>
      <c r="B664" s="38"/>
      <c r="C664" s="38"/>
      <c r="D664" s="38"/>
      <c r="E664" s="38"/>
      <c r="F664" s="32"/>
      <c r="G664" s="32"/>
      <c r="H664" s="32"/>
      <c r="I664" s="32"/>
      <c r="J664" s="32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</row>
    <row r="665" spans="1:31">
      <c r="A665" s="38"/>
      <c r="B665" s="38"/>
      <c r="C665" s="38"/>
      <c r="D665" s="38"/>
      <c r="E665" s="38"/>
      <c r="F665" s="32"/>
      <c r="G665" s="32"/>
      <c r="H665" s="32"/>
      <c r="I665" s="32"/>
      <c r="J665" s="32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</row>
    <row r="666" spans="1:31">
      <c r="A666" s="38"/>
      <c r="B666" s="38"/>
      <c r="C666" s="38"/>
      <c r="D666" s="38"/>
      <c r="E666" s="38"/>
      <c r="F666" s="32"/>
      <c r="G666" s="32"/>
      <c r="H666" s="32"/>
      <c r="I666" s="32"/>
      <c r="J666" s="32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</row>
    <row r="667" spans="1:31">
      <c r="A667" s="38"/>
      <c r="B667" s="38"/>
      <c r="C667" s="38"/>
      <c r="D667" s="38"/>
      <c r="E667" s="38"/>
      <c r="F667" s="32"/>
      <c r="G667" s="32"/>
      <c r="H667" s="32"/>
      <c r="I667" s="32"/>
      <c r="J667" s="32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</row>
    <row r="668" spans="1:31">
      <c r="A668" s="38"/>
      <c r="B668" s="38"/>
      <c r="C668" s="38"/>
      <c r="D668" s="38"/>
      <c r="E668" s="38"/>
      <c r="F668" s="32"/>
      <c r="G668" s="32"/>
      <c r="H668" s="32"/>
      <c r="I668" s="32"/>
      <c r="J668" s="32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</row>
    <row r="669" spans="1:31">
      <c r="A669" s="38"/>
      <c r="B669" s="38"/>
      <c r="C669" s="38"/>
      <c r="D669" s="38"/>
      <c r="E669" s="38"/>
      <c r="F669" s="32"/>
      <c r="G669" s="32"/>
      <c r="H669" s="32"/>
      <c r="I669" s="32"/>
      <c r="J669" s="32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</row>
    <row r="670" spans="1:31">
      <c r="A670" s="38"/>
      <c r="B670" s="38"/>
      <c r="C670" s="38"/>
      <c r="D670" s="38"/>
      <c r="E670" s="38"/>
      <c r="F670" s="32"/>
      <c r="G670" s="32"/>
      <c r="H670" s="32"/>
      <c r="I670" s="32"/>
      <c r="J670" s="32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</row>
    <row r="671" spans="1:31">
      <c r="A671" s="38"/>
      <c r="B671" s="38"/>
      <c r="C671" s="38"/>
      <c r="D671" s="38"/>
      <c r="E671" s="38"/>
      <c r="F671" s="32"/>
      <c r="G671" s="32"/>
      <c r="H671" s="32"/>
      <c r="I671" s="32"/>
      <c r="J671" s="32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</row>
    <row r="672" spans="1:31">
      <c r="A672" s="38"/>
      <c r="B672" s="38"/>
      <c r="C672" s="38"/>
      <c r="D672" s="38"/>
      <c r="E672" s="38"/>
      <c r="F672" s="32"/>
      <c r="G672" s="32"/>
      <c r="H672" s="32"/>
      <c r="I672" s="32"/>
      <c r="J672" s="32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</row>
    <row r="673" spans="1:31">
      <c r="A673" s="38"/>
      <c r="B673" s="38"/>
      <c r="C673" s="38"/>
      <c r="D673" s="38"/>
      <c r="E673" s="38"/>
      <c r="F673" s="32"/>
      <c r="G673" s="32"/>
      <c r="H673" s="32"/>
      <c r="I673" s="32"/>
      <c r="J673" s="32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</row>
    <row r="674" spans="1:31">
      <c r="A674" s="38"/>
      <c r="B674" s="38"/>
      <c r="C674" s="38"/>
      <c r="D674" s="38"/>
      <c r="E674" s="38"/>
      <c r="F674" s="32"/>
      <c r="G674" s="32"/>
      <c r="H674" s="32"/>
      <c r="I674" s="32"/>
      <c r="J674" s="32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</row>
    <row r="675" spans="1:31">
      <c r="A675" s="38"/>
      <c r="B675" s="38"/>
      <c r="C675" s="38"/>
      <c r="D675" s="38"/>
      <c r="E675" s="38"/>
      <c r="F675" s="32"/>
      <c r="G675" s="32"/>
      <c r="H675" s="32"/>
      <c r="I675" s="32"/>
      <c r="J675" s="32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</row>
    <row r="676" spans="1:31">
      <c r="A676" s="38"/>
      <c r="B676" s="38"/>
      <c r="C676" s="38"/>
      <c r="D676" s="38"/>
      <c r="E676" s="38"/>
      <c r="F676" s="32"/>
      <c r="G676" s="32"/>
      <c r="H676" s="32"/>
      <c r="I676" s="32"/>
      <c r="J676" s="32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</row>
    <row r="677" spans="1:31">
      <c r="A677" s="38"/>
      <c r="B677" s="38"/>
      <c r="C677" s="38"/>
      <c r="D677" s="38"/>
      <c r="E677" s="38"/>
      <c r="F677" s="32"/>
      <c r="G677" s="32"/>
      <c r="H677" s="32"/>
      <c r="I677" s="32"/>
      <c r="J677" s="32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</row>
    <row r="678" spans="1:31">
      <c r="A678" s="38"/>
      <c r="B678" s="38"/>
      <c r="C678" s="38"/>
      <c r="D678" s="38"/>
      <c r="E678" s="38"/>
      <c r="F678" s="32"/>
      <c r="G678" s="32"/>
      <c r="H678" s="32"/>
      <c r="I678" s="32"/>
      <c r="J678" s="32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</row>
    <row r="679" spans="1:31">
      <c r="A679" s="38"/>
      <c r="B679" s="38"/>
      <c r="C679" s="38"/>
      <c r="D679" s="38"/>
      <c r="E679" s="38"/>
      <c r="F679" s="32"/>
      <c r="G679" s="32"/>
      <c r="H679" s="32"/>
      <c r="I679" s="32"/>
      <c r="J679" s="32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</row>
    <row r="680" spans="1:31">
      <c r="A680" s="38"/>
      <c r="B680" s="38"/>
      <c r="C680" s="38"/>
      <c r="D680" s="38"/>
      <c r="E680" s="38"/>
      <c r="F680" s="32"/>
      <c r="G680" s="32"/>
      <c r="H680" s="32"/>
      <c r="I680" s="32"/>
      <c r="J680" s="32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</row>
    <row r="681" spans="1:31">
      <c r="A681" s="38"/>
      <c r="B681" s="38"/>
      <c r="C681" s="38"/>
      <c r="D681" s="38"/>
      <c r="E681" s="38"/>
      <c r="F681" s="32"/>
      <c r="G681" s="32"/>
      <c r="H681" s="32"/>
      <c r="I681" s="32"/>
      <c r="J681" s="32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</row>
    <row r="682" spans="1:31">
      <c r="A682" s="38"/>
      <c r="B682" s="38"/>
      <c r="C682" s="38"/>
      <c r="D682" s="38"/>
      <c r="E682" s="38"/>
      <c r="F682" s="32"/>
      <c r="G682" s="32"/>
      <c r="H682" s="32"/>
      <c r="I682" s="32"/>
      <c r="J682" s="32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</row>
    <row r="683" spans="1:31">
      <c r="A683" s="38"/>
      <c r="B683" s="38"/>
      <c r="C683" s="38"/>
      <c r="D683" s="38"/>
      <c r="E683" s="38"/>
      <c r="F683" s="32"/>
      <c r="G683" s="32"/>
      <c r="H683" s="32"/>
      <c r="I683" s="32"/>
      <c r="J683" s="32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</row>
    <row r="684" spans="1:31">
      <c r="A684" s="38"/>
      <c r="B684" s="38"/>
      <c r="C684" s="38"/>
      <c r="D684" s="38"/>
      <c r="E684" s="38"/>
      <c r="F684" s="32"/>
      <c r="G684" s="32"/>
      <c r="H684" s="32"/>
      <c r="I684" s="32"/>
      <c r="J684" s="32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</row>
    <row r="685" spans="1:31">
      <c r="A685" s="38"/>
      <c r="B685" s="38"/>
      <c r="C685" s="38"/>
      <c r="D685" s="38"/>
      <c r="E685" s="38"/>
      <c r="F685" s="32"/>
      <c r="G685" s="32"/>
      <c r="H685" s="32"/>
      <c r="I685" s="32"/>
      <c r="J685" s="32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</row>
    <row r="686" spans="1:31">
      <c r="A686" s="38"/>
      <c r="B686" s="38"/>
      <c r="C686" s="38"/>
      <c r="D686" s="38"/>
      <c r="E686" s="38"/>
      <c r="F686" s="32"/>
      <c r="G686" s="32"/>
      <c r="H686" s="32"/>
      <c r="I686" s="32"/>
      <c r="J686" s="32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</row>
    <row r="687" spans="1:31">
      <c r="A687" s="38"/>
      <c r="B687" s="38"/>
      <c r="C687" s="38"/>
      <c r="D687" s="38"/>
      <c r="E687" s="38"/>
      <c r="F687" s="32"/>
      <c r="G687" s="32"/>
      <c r="H687" s="32"/>
      <c r="I687" s="32"/>
      <c r="J687" s="32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</row>
    <row r="688" spans="1:31">
      <c r="A688" s="38"/>
      <c r="B688" s="38"/>
      <c r="C688" s="38"/>
      <c r="D688" s="38"/>
      <c r="E688" s="38"/>
      <c r="F688" s="32"/>
      <c r="G688" s="32"/>
      <c r="H688" s="32"/>
      <c r="I688" s="32"/>
      <c r="J688" s="32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</row>
    <row r="689" spans="1:31">
      <c r="A689" s="38"/>
      <c r="B689" s="38"/>
      <c r="C689" s="38"/>
      <c r="D689" s="38"/>
      <c r="E689" s="38"/>
      <c r="F689" s="32"/>
      <c r="G689" s="32"/>
      <c r="H689" s="32"/>
      <c r="I689" s="32"/>
      <c r="J689" s="32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</row>
    <row r="690" spans="1:31">
      <c r="A690" s="38"/>
      <c r="B690" s="38"/>
      <c r="C690" s="38"/>
      <c r="D690" s="38"/>
      <c r="E690" s="38"/>
      <c r="F690" s="32"/>
      <c r="G690" s="32"/>
      <c r="H690" s="32"/>
      <c r="I690" s="32"/>
      <c r="J690" s="32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</row>
    <row r="691" spans="1:31">
      <c r="A691" s="38"/>
      <c r="B691" s="38"/>
      <c r="C691" s="38"/>
      <c r="D691" s="38"/>
      <c r="E691" s="38"/>
      <c r="F691" s="32"/>
      <c r="G691" s="32"/>
      <c r="H691" s="32"/>
      <c r="I691" s="32"/>
      <c r="J691" s="32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</row>
    <row r="692" spans="1:31">
      <c r="A692" s="38"/>
      <c r="B692" s="38"/>
      <c r="C692" s="38"/>
      <c r="D692" s="38"/>
      <c r="E692" s="38"/>
      <c r="F692" s="32"/>
      <c r="G692" s="32"/>
      <c r="H692" s="32"/>
      <c r="I692" s="32"/>
      <c r="J692" s="32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</row>
    <row r="693" spans="1:31">
      <c r="A693" s="38"/>
      <c r="B693" s="38"/>
      <c r="C693" s="38"/>
      <c r="D693" s="38"/>
      <c r="E693" s="38"/>
      <c r="F693" s="32"/>
      <c r="G693" s="32"/>
      <c r="H693" s="32"/>
      <c r="I693" s="32"/>
      <c r="J693" s="32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</row>
    <row r="694" spans="1:31">
      <c r="A694" s="38"/>
      <c r="B694" s="38"/>
      <c r="C694" s="38"/>
      <c r="D694" s="38"/>
      <c r="E694" s="38"/>
      <c r="F694" s="32"/>
      <c r="G694" s="32"/>
      <c r="H694" s="32"/>
      <c r="I694" s="32"/>
      <c r="J694" s="32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</row>
    <row r="695" spans="1:31">
      <c r="A695" s="38"/>
      <c r="B695" s="38"/>
      <c r="C695" s="38"/>
      <c r="D695" s="38"/>
      <c r="E695" s="38"/>
      <c r="F695" s="32"/>
      <c r="G695" s="32"/>
      <c r="H695" s="32"/>
      <c r="I695" s="32"/>
      <c r="J695" s="32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</row>
    <row r="696" spans="1:31">
      <c r="A696" s="38"/>
      <c r="B696" s="38"/>
      <c r="C696" s="38"/>
      <c r="D696" s="38"/>
      <c r="E696" s="38"/>
      <c r="F696" s="32"/>
      <c r="G696" s="32"/>
      <c r="H696" s="32"/>
      <c r="I696" s="32"/>
      <c r="J696" s="32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</row>
    <row r="697" spans="1:31">
      <c r="A697" s="38"/>
      <c r="B697" s="38"/>
      <c r="C697" s="38"/>
      <c r="D697" s="38"/>
      <c r="E697" s="38"/>
      <c r="F697" s="32"/>
      <c r="G697" s="32"/>
      <c r="H697" s="32"/>
      <c r="I697" s="32"/>
      <c r="J697" s="32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</row>
    <row r="698" spans="1:31">
      <c r="A698" s="38"/>
      <c r="B698" s="38"/>
      <c r="C698" s="38"/>
      <c r="D698" s="38"/>
      <c r="E698" s="38"/>
      <c r="F698" s="32"/>
      <c r="G698" s="32"/>
      <c r="H698" s="32"/>
      <c r="I698" s="32"/>
      <c r="J698" s="32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</row>
    <row r="699" spans="1:31">
      <c r="A699" s="38"/>
      <c r="B699" s="38"/>
      <c r="C699" s="38"/>
      <c r="D699" s="38"/>
      <c r="E699" s="38"/>
      <c r="F699" s="32"/>
      <c r="G699" s="32"/>
      <c r="H699" s="32"/>
      <c r="I699" s="32"/>
      <c r="J699" s="32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</row>
    <row r="700" spans="1:31">
      <c r="A700" s="38"/>
      <c r="B700" s="38"/>
      <c r="C700" s="38"/>
      <c r="D700" s="38"/>
      <c r="E700" s="38"/>
      <c r="F700" s="32"/>
      <c r="G700" s="32"/>
      <c r="H700" s="32"/>
      <c r="I700" s="32"/>
      <c r="J700" s="32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</row>
    <row r="701" spans="1:31">
      <c r="A701" s="38"/>
      <c r="B701" s="38"/>
      <c r="C701" s="38"/>
      <c r="D701" s="38"/>
      <c r="E701" s="38"/>
      <c r="F701" s="32"/>
      <c r="G701" s="32"/>
      <c r="H701" s="32"/>
      <c r="I701" s="32"/>
      <c r="J701" s="32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</row>
    <row r="702" spans="1:31">
      <c r="A702" s="38"/>
      <c r="B702" s="38"/>
      <c r="C702" s="38"/>
      <c r="D702" s="38"/>
      <c r="E702" s="38"/>
      <c r="F702" s="32"/>
      <c r="G702" s="32"/>
      <c r="H702" s="32"/>
      <c r="I702" s="32"/>
      <c r="J702" s="32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</row>
    <row r="703" spans="1:31">
      <c r="A703" s="38"/>
      <c r="B703" s="38"/>
      <c r="C703" s="38"/>
      <c r="D703" s="38"/>
      <c r="E703" s="38"/>
      <c r="F703" s="32"/>
      <c r="G703" s="32"/>
      <c r="H703" s="32"/>
      <c r="I703" s="32"/>
      <c r="J703" s="32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</row>
    <row r="704" spans="1:31">
      <c r="A704" s="38"/>
      <c r="B704" s="38"/>
      <c r="C704" s="38"/>
      <c r="D704" s="38"/>
      <c r="E704" s="38"/>
      <c r="F704" s="32"/>
      <c r="G704" s="32"/>
      <c r="H704" s="32"/>
      <c r="I704" s="32"/>
      <c r="J704" s="32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</row>
    <row r="705" spans="1:31">
      <c r="A705" s="38"/>
      <c r="B705" s="38"/>
      <c r="C705" s="38"/>
      <c r="D705" s="38"/>
      <c r="E705" s="38"/>
      <c r="F705" s="32"/>
      <c r="G705" s="32"/>
      <c r="H705" s="32"/>
      <c r="I705" s="32"/>
      <c r="J705" s="32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</row>
    <row r="706" spans="1:31">
      <c r="A706" s="38"/>
      <c r="B706" s="38"/>
      <c r="C706" s="38"/>
      <c r="D706" s="38"/>
      <c r="E706" s="38"/>
      <c r="F706" s="32"/>
      <c r="G706" s="32"/>
      <c r="H706" s="32"/>
      <c r="I706" s="32"/>
      <c r="J706" s="32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</row>
    <row r="707" spans="1:31">
      <c r="A707" s="38"/>
      <c r="B707" s="38"/>
      <c r="C707" s="38"/>
      <c r="D707" s="38"/>
      <c r="E707" s="38"/>
      <c r="F707" s="32"/>
      <c r="G707" s="32"/>
      <c r="H707" s="32"/>
      <c r="I707" s="32"/>
      <c r="J707" s="32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</row>
    <row r="708" spans="1:31">
      <c r="A708" s="38"/>
      <c r="B708" s="38"/>
      <c r="C708" s="38"/>
      <c r="D708" s="38"/>
      <c r="E708" s="38"/>
      <c r="F708" s="32"/>
      <c r="G708" s="32"/>
      <c r="H708" s="32"/>
      <c r="I708" s="32"/>
      <c r="J708" s="32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</row>
    <row r="709" spans="1:31">
      <c r="A709" s="38"/>
      <c r="B709" s="38"/>
      <c r="C709" s="38"/>
      <c r="D709" s="38"/>
      <c r="E709" s="38"/>
      <c r="F709" s="32"/>
      <c r="G709" s="32"/>
      <c r="H709" s="32"/>
      <c r="I709" s="32"/>
      <c r="J709" s="32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</row>
    <row r="710" spans="1:31">
      <c r="A710" s="38"/>
      <c r="B710" s="38"/>
      <c r="C710" s="38"/>
      <c r="D710" s="38"/>
      <c r="E710" s="38"/>
      <c r="F710" s="32"/>
      <c r="G710" s="32"/>
      <c r="H710" s="32"/>
      <c r="I710" s="32"/>
      <c r="J710" s="32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</row>
    <row r="711" spans="1:31">
      <c r="A711" s="38"/>
      <c r="B711" s="38"/>
      <c r="C711" s="38"/>
      <c r="D711" s="38"/>
      <c r="E711" s="38"/>
      <c r="F711" s="32"/>
      <c r="G711" s="32"/>
      <c r="H711" s="32"/>
      <c r="I711" s="32"/>
      <c r="J711" s="32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</row>
    <row r="712" spans="1:31">
      <c r="A712" s="38"/>
      <c r="B712" s="38"/>
      <c r="C712" s="38"/>
      <c r="D712" s="38"/>
      <c r="E712" s="38"/>
      <c r="F712" s="32"/>
      <c r="G712" s="32"/>
      <c r="H712" s="32"/>
      <c r="I712" s="32"/>
      <c r="J712" s="32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</row>
    <row r="713" spans="1:31">
      <c r="A713" s="38"/>
      <c r="B713" s="38"/>
      <c r="C713" s="38"/>
      <c r="D713" s="38"/>
      <c r="E713" s="38"/>
      <c r="F713" s="32"/>
      <c r="G713" s="32"/>
      <c r="H713" s="32"/>
      <c r="I713" s="32"/>
      <c r="J713" s="32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</row>
    <row r="714" spans="1:31">
      <c r="A714" s="38"/>
      <c r="B714" s="38"/>
      <c r="C714" s="38"/>
      <c r="D714" s="38"/>
      <c r="E714" s="38"/>
      <c r="F714" s="32"/>
      <c r="G714" s="32"/>
      <c r="H714" s="32"/>
      <c r="I714" s="32"/>
      <c r="J714" s="32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</row>
    <row r="715" spans="1:31">
      <c r="A715" s="38"/>
      <c r="B715" s="38"/>
      <c r="C715" s="38"/>
      <c r="D715" s="38"/>
      <c r="E715" s="38"/>
      <c r="F715" s="32"/>
      <c r="G715" s="32"/>
      <c r="H715" s="32"/>
      <c r="I715" s="32"/>
      <c r="J715" s="32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</row>
    <row r="716" spans="1:31">
      <c r="A716" s="38"/>
      <c r="B716" s="38"/>
      <c r="C716" s="38"/>
      <c r="D716" s="38"/>
      <c r="E716" s="38"/>
      <c r="F716" s="32"/>
      <c r="G716" s="32"/>
      <c r="H716" s="32"/>
      <c r="I716" s="32"/>
      <c r="J716" s="32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</row>
    <row r="717" spans="1:31">
      <c r="A717" s="38"/>
      <c r="B717" s="38"/>
      <c r="C717" s="38"/>
      <c r="D717" s="38"/>
      <c r="E717" s="38"/>
      <c r="F717" s="32"/>
      <c r="G717" s="32"/>
      <c r="H717" s="32"/>
      <c r="I717" s="32"/>
      <c r="J717" s="32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</row>
    <row r="718" spans="1:31">
      <c r="A718" s="38"/>
      <c r="B718" s="38"/>
      <c r="C718" s="38"/>
      <c r="D718" s="38"/>
      <c r="E718" s="38"/>
      <c r="F718" s="32"/>
      <c r="G718" s="32"/>
      <c r="H718" s="32"/>
      <c r="I718" s="32"/>
      <c r="J718" s="32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</row>
    <row r="719" spans="1:31">
      <c r="A719" s="38"/>
      <c r="B719" s="38"/>
      <c r="C719" s="38"/>
      <c r="D719" s="38"/>
      <c r="E719" s="38"/>
      <c r="F719" s="32"/>
      <c r="G719" s="32"/>
      <c r="H719" s="32"/>
      <c r="I719" s="32"/>
      <c r="J719" s="32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</row>
    <row r="720" spans="1:31">
      <c r="A720" s="38"/>
      <c r="B720" s="38"/>
      <c r="C720" s="38"/>
      <c r="D720" s="38"/>
      <c r="E720" s="38"/>
      <c r="F720" s="32"/>
      <c r="G720" s="32"/>
      <c r="H720" s="32"/>
      <c r="I720" s="32"/>
      <c r="J720" s="32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</row>
    <row r="721" spans="1:31">
      <c r="A721" s="38"/>
      <c r="B721" s="38"/>
      <c r="C721" s="38"/>
      <c r="D721" s="38"/>
      <c r="E721" s="38"/>
      <c r="F721" s="32"/>
      <c r="G721" s="32"/>
      <c r="H721" s="32"/>
      <c r="I721" s="32"/>
      <c r="J721" s="32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</row>
    <row r="722" spans="1:31">
      <c r="A722" s="38"/>
      <c r="B722" s="38"/>
      <c r="C722" s="38"/>
      <c r="D722" s="38"/>
      <c r="E722" s="38"/>
      <c r="F722" s="32"/>
      <c r="G722" s="32"/>
      <c r="H722" s="32"/>
      <c r="I722" s="32"/>
      <c r="J722" s="32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</row>
    <row r="723" spans="1:31">
      <c r="A723" s="38"/>
      <c r="B723" s="38"/>
      <c r="C723" s="38"/>
      <c r="D723" s="38"/>
      <c r="E723" s="38"/>
      <c r="F723" s="32"/>
      <c r="G723" s="32"/>
      <c r="H723" s="32"/>
      <c r="I723" s="32"/>
      <c r="J723" s="32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</row>
    <row r="724" spans="1:31">
      <c r="A724" s="38"/>
      <c r="B724" s="38"/>
      <c r="C724" s="38"/>
      <c r="D724" s="38"/>
      <c r="E724" s="38"/>
      <c r="F724" s="32"/>
      <c r="G724" s="32"/>
      <c r="H724" s="32"/>
      <c r="I724" s="32"/>
      <c r="J724" s="32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</row>
    <row r="725" spans="1:31">
      <c r="A725" s="38"/>
      <c r="B725" s="38"/>
      <c r="C725" s="38"/>
      <c r="D725" s="38"/>
      <c r="E725" s="38"/>
      <c r="F725" s="32"/>
      <c r="G725" s="32"/>
      <c r="H725" s="32"/>
      <c r="I725" s="32"/>
      <c r="J725" s="32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</row>
    <row r="726" spans="1:31">
      <c r="A726" s="38"/>
      <c r="B726" s="38"/>
      <c r="C726" s="38"/>
      <c r="D726" s="38"/>
      <c r="E726" s="38"/>
      <c r="F726" s="32"/>
      <c r="G726" s="32"/>
      <c r="H726" s="32"/>
      <c r="I726" s="32"/>
      <c r="J726" s="32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</row>
    <row r="727" spans="1:31">
      <c r="A727" s="38"/>
      <c r="B727" s="38"/>
      <c r="C727" s="38"/>
      <c r="D727" s="38"/>
      <c r="E727" s="38"/>
      <c r="F727" s="32"/>
      <c r="G727" s="32"/>
      <c r="H727" s="32"/>
      <c r="I727" s="32"/>
      <c r="J727" s="32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</row>
    <row r="728" spans="1:31">
      <c r="A728" s="38"/>
      <c r="B728" s="38"/>
      <c r="C728" s="38"/>
      <c r="D728" s="38"/>
      <c r="E728" s="38"/>
      <c r="F728" s="32"/>
      <c r="G728" s="32"/>
      <c r="H728" s="32"/>
      <c r="I728" s="32"/>
      <c r="J728" s="32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</row>
    <row r="729" spans="1:31">
      <c r="A729" s="38"/>
      <c r="B729" s="38"/>
      <c r="C729" s="38"/>
      <c r="D729" s="38"/>
      <c r="E729" s="38"/>
      <c r="F729" s="32"/>
      <c r="G729" s="32"/>
      <c r="H729" s="32"/>
      <c r="I729" s="32"/>
      <c r="J729" s="32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</row>
    <row r="730" spans="1:31">
      <c r="A730" s="38"/>
      <c r="B730" s="38"/>
      <c r="C730" s="38"/>
      <c r="D730" s="38"/>
      <c r="E730" s="38"/>
      <c r="F730" s="32"/>
      <c r="G730" s="32"/>
      <c r="H730" s="32"/>
      <c r="I730" s="32"/>
      <c r="J730" s="32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</row>
    <row r="731" spans="1:31">
      <c r="A731" s="38"/>
      <c r="B731" s="38"/>
      <c r="C731" s="38"/>
      <c r="D731" s="38"/>
      <c r="E731" s="38"/>
      <c r="F731" s="32"/>
      <c r="G731" s="32"/>
      <c r="H731" s="32"/>
      <c r="I731" s="32"/>
      <c r="J731" s="32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</row>
    <row r="732" spans="1:31">
      <c r="A732" s="38"/>
      <c r="B732" s="38"/>
      <c r="C732" s="38"/>
      <c r="D732" s="38"/>
      <c r="E732" s="38"/>
      <c r="F732" s="32"/>
      <c r="G732" s="32"/>
      <c r="H732" s="32"/>
      <c r="I732" s="32"/>
      <c r="J732" s="32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</row>
    <row r="733" spans="1:31">
      <c r="A733" s="38"/>
      <c r="B733" s="38"/>
      <c r="C733" s="38"/>
      <c r="D733" s="38"/>
      <c r="E733" s="38"/>
      <c r="F733" s="32"/>
      <c r="G733" s="32"/>
      <c r="H733" s="32"/>
      <c r="I733" s="32"/>
      <c r="J733" s="32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</row>
    <row r="734" spans="1:31">
      <c r="A734" s="38"/>
      <c r="B734" s="38"/>
      <c r="C734" s="38"/>
      <c r="D734" s="38"/>
      <c r="E734" s="38"/>
      <c r="F734" s="32"/>
      <c r="G734" s="32"/>
      <c r="H734" s="32"/>
      <c r="I734" s="32"/>
      <c r="J734" s="32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</row>
    <row r="735" spans="1:31">
      <c r="A735" s="38"/>
      <c r="B735" s="38"/>
      <c r="C735" s="38"/>
      <c r="D735" s="38"/>
      <c r="E735" s="38"/>
      <c r="F735" s="32"/>
      <c r="G735" s="32"/>
      <c r="H735" s="32"/>
      <c r="I735" s="32"/>
      <c r="J735" s="32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</row>
    <row r="736" spans="1:31">
      <c r="A736" s="38"/>
      <c r="B736" s="38"/>
      <c r="C736" s="38"/>
      <c r="D736" s="38"/>
      <c r="E736" s="38"/>
      <c r="F736" s="32"/>
      <c r="G736" s="32"/>
      <c r="H736" s="32"/>
      <c r="I736" s="32"/>
      <c r="J736" s="32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</row>
    <row r="737" spans="1:31">
      <c r="A737" s="38"/>
      <c r="B737" s="38"/>
      <c r="C737" s="38"/>
      <c r="D737" s="38"/>
      <c r="E737" s="38"/>
      <c r="F737" s="32"/>
      <c r="G737" s="32"/>
      <c r="H737" s="32"/>
      <c r="I737" s="32"/>
      <c r="J737" s="32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</row>
    <row r="738" spans="1:31">
      <c r="A738" s="38"/>
      <c r="B738" s="38"/>
      <c r="C738" s="38"/>
      <c r="D738" s="38"/>
      <c r="E738" s="38"/>
      <c r="F738" s="32"/>
      <c r="G738" s="32"/>
      <c r="H738" s="32"/>
      <c r="I738" s="32"/>
      <c r="J738" s="32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</row>
    <row r="739" spans="1:31">
      <c r="A739" s="38"/>
      <c r="B739" s="38"/>
      <c r="C739" s="38"/>
      <c r="D739" s="38"/>
      <c r="E739" s="38"/>
      <c r="F739" s="32"/>
      <c r="G739" s="32"/>
      <c r="H739" s="32"/>
      <c r="I739" s="32"/>
      <c r="J739" s="32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</row>
    <row r="740" spans="1:31">
      <c r="A740" s="38"/>
      <c r="B740" s="38"/>
      <c r="C740" s="38"/>
      <c r="D740" s="38"/>
      <c r="E740" s="38"/>
      <c r="F740" s="32"/>
      <c r="G740" s="32"/>
      <c r="H740" s="32"/>
      <c r="I740" s="32"/>
      <c r="J740" s="32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</row>
    <row r="741" spans="1:31">
      <c r="A741" s="38"/>
      <c r="B741" s="38"/>
      <c r="C741" s="38"/>
      <c r="D741" s="38"/>
      <c r="E741" s="38"/>
      <c r="F741" s="32"/>
      <c r="G741" s="32"/>
      <c r="H741" s="32"/>
      <c r="I741" s="32"/>
      <c r="J741" s="32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</row>
    <row r="742" spans="1:31">
      <c r="A742" s="38"/>
      <c r="B742" s="38"/>
      <c r="C742" s="38"/>
      <c r="D742" s="38"/>
      <c r="E742" s="38"/>
      <c r="F742" s="32"/>
      <c r="G742" s="32"/>
      <c r="H742" s="32"/>
      <c r="I742" s="32"/>
      <c r="J742" s="32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</row>
    <row r="743" spans="1:31">
      <c r="A743" s="38"/>
      <c r="B743" s="38"/>
      <c r="C743" s="38"/>
      <c r="D743" s="38"/>
      <c r="E743" s="38"/>
      <c r="F743" s="32"/>
      <c r="G743" s="32"/>
      <c r="H743" s="32"/>
      <c r="I743" s="32"/>
      <c r="J743" s="32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</row>
    <row r="744" spans="1:31">
      <c r="A744" s="38"/>
      <c r="B744" s="38"/>
      <c r="C744" s="38"/>
      <c r="D744" s="38"/>
      <c r="E744" s="38"/>
      <c r="F744" s="32"/>
      <c r="G744" s="32"/>
      <c r="H744" s="32"/>
      <c r="I744" s="32"/>
      <c r="J744" s="32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</row>
    <row r="745" spans="1:31">
      <c r="A745" s="38"/>
      <c r="B745" s="38"/>
      <c r="C745" s="38"/>
      <c r="D745" s="38"/>
      <c r="E745" s="38"/>
      <c r="F745" s="32"/>
      <c r="G745" s="32"/>
      <c r="H745" s="32"/>
      <c r="I745" s="32"/>
      <c r="J745" s="32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</row>
    <row r="746" spans="1:31">
      <c r="A746" s="38"/>
      <c r="B746" s="38"/>
      <c r="C746" s="38"/>
      <c r="D746" s="38"/>
      <c r="E746" s="38"/>
      <c r="F746" s="32"/>
      <c r="G746" s="32"/>
      <c r="H746" s="32"/>
      <c r="I746" s="32"/>
      <c r="J746" s="32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</row>
    <row r="747" spans="1:31">
      <c r="A747" s="38"/>
      <c r="B747" s="38"/>
      <c r="C747" s="38"/>
      <c r="D747" s="38"/>
      <c r="E747" s="38"/>
      <c r="F747" s="32"/>
      <c r="G747" s="32"/>
      <c r="H747" s="32"/>
      <c r="I747" s="32"/>
      <c r="J747" s="32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</row>
    <row r="748" spans="1:31">
      <c r="A748" s="38"/>
      <c r="B748" s="38"/>
      <c r="C748" s="38"/>
      <c r="D748" s="38"/>
      <c r="E748" s="38"/>
      <c r="F748" s="32"/>
      <c r="G748" s="32"/>
      <c r="H748" s="32"/>
      <c r="I748" s="32"/>
      <c r="J748" s="32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</row>
    <row r="749" spans="1:31">
      <c r="A749" s="38"/>
      <c r="B749" s="38"/>
      <c r="C749" s="38"/>
      <c r="D749" s="38"/>
      <c r="E749" s="38"/>
      <c r="F749" s="32"/>
      <c r="G749" s="32"/>
      <c r="H749" s="32"/>
      <c r="I749" s="32"/>
      <c r="J749" s="32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</row>
    <row r="750" spans="1:31">
      <c r="A750" s="38"/>
      <c r="B750" s="38"/>
      <c r="C750" s="38"/>
      <c r="D750" s="38"/>
      <c r="E750" s="38"/>
      <c r="F750" s="32"/>
      <c r="G750" s="32"/>
      <c r="H750" s="32"/>
      <c r="I750" s="32"/>
      <c r="J750" s="32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</row>
    <row r="751" spans="1:31">
      <c r="A751" s="38"/>
      <c r="B751" s="38"/>
      <c r="C751" s="38"/>
      <c r="D751" s="38"/>
      <c r="E751" s="38"/>
      <c r="F751" s="32"/>
      <c r="G751" s="32"/>
      <c r="H751" s="32"/>
      <c r="I751" s="32"/>
      <c r="J751" s="32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</row>
    <row r="752" spans="1:31">
      <c r="A752" s="38"/>
      <c r="B752" s="38"/>
      <c r="C752" s="38"/>
      <c r="D752" s="38"/>
      <c r="E752" s="38"/>
      <c r="F752" s="32"/>
      <c r="G752" s="32"/>
      <c r="H752" s="32"/>
      <c r="I752" s="32"/>
      <c r="J752" s="32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</row>
    <row r="753" spans="1:31">
      <c r="A753" s="38"/>
      <c r="B753" s="38"/>
      <c r="C753" s="38"/>
      <c r="D753" s="38"/>
      <c r="E753" s="38"/>
      <c r="F753" s="32"/>
      <c r="G753" s="32"/>
      <c r="H753" s="32"/>
      <c r="I753" s="32"/>
      <c r="J753" s="32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</row>
    <row r="754" spans="1:31">
      <c r="A754" s="38"/>
      <c r="B754" s="38"/>
      <c r="C754" s="38"/>
      <c r="D754" s="38"/>
      <c r="E754" s="38"/>
      <c r="F754" s="32"/>
      <c r="G754" s="32"/>
      <c r="H754" s="32"/>
      <c r="I754" s="32"/>
      <c r="J754" s="32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</row>
    <row r="755" spans="1:31">
      <c r="A755" s="38"/>
      <c r="B755" s="38"/>
      <c r="C755" s="38"/>
      <c r="D755" s="38"/>
      <c r="E755" s="38"/>
      <c r="F755" s="32"/>
      <c r="G755" s="32"/>
      <c r="H755" s="32"/>
      <c r="I755" s="32"/>
      <c r="J755" s="32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</row>
    <row r="756" spans="1:31">
      <c r="A756" s="38"/>
      <c r="B756" s="38"/>
      <c r="C756" s="38"/>
      <c r="D756" s="38"/>
      <c r="E756" s="38"/>
      <c r="F756" s="32"/>
      <c r="G756" s="32"/>
      <c r="H756" s="32"/>
      <c r="I756" s="32"/>
      <c r="J756" s="32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</row>
    <row r="757" spans="1:31">
      <c r="A757" s="38"/>
      <c r="B757" s="38"/>
      <c r="C757" s="38"/>
      <c r="D757" s="38"/>
      <c r="E757" s="38"/>
      <c r="F757" s="32"/>
      <c r="G757" s="32"/>
      <c r="H757" s="32"/>
      <c r="I757" s="32"/>
      <c r="J757" s="32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</row>
    <row r="758" spans="1:31">
      <c r="A758" s="38"/>
      <c r="B758" s="38"/>
      <c r="C758" s="38"/>
      <c r="D758" s="38"/>
      <c r="E758" s="38"/>
      <c r="F758" s="32"/>
      <c r="G758" s="32"/>
      <c r="H758" s="32"/>
      <c r="I758" s="32"/>
      <c r="J758" s="32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</row>
    <row r="759" spans="1:31">
      <c r="A759" s="38"/>
      <c r="B759" s="38"/>
      <c r="C759" s="38"/>
      <c r="D759" s="38"/>
      <c r="E759" s="38"/>
      <c r="F759" s="32"/>
      <c r="G759" s="32"/>
      <c r="H759" s="32"/>
      <c r="I759" s="32"/>
      <c r="J759" s="32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</row>
    <row r="760" spans="1:31">
      <c r="A760" s="38"/>
      <c r="B760" s="38"/>
      <c r="C760" s="38"/>
      <c r="D760" s="38"/>
      <c r="E760" s="38"/>
      <c r="F760" s="32"/>
      <c r="G760" s="32"/>
      <c r="H760" s="32"/>
      <c r="I760" s="32"/>
      <c r="J760" s="32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</row>
    <row r="761" spans="1:31">
      <c r="A761" s="38"/>
      <c r="B761" s="38"/>
      <c r="C761" s="38"/>
      <c r="D761" s="38"/>
      <c r="E761" s="38"/>
      <c r="F761" s="32"/>
      <c r="G761" s="32"/>
      <c r="H761" s="32"/>
      <c r="I761" s="32"/>
      <c r="J761" s="32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</row>
    <row r="762" spans="1:31">
      <c r="A762" s="38"/>
      <c r="B762" s="38"/>
      <c r="C762" s="38"/>
      <c r="D762" s="38"/>
      <c r="E762" s="38"/>
      <c r="F762" s="32"/>
      <c r="G762" s="32"/>
      <c r="H762" s="32"/>
      <c r="I762" s="32"/>
      <c r="J762" s="32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</row>
    <row r="763" spans="1:31">
      <c r="A763" s="38"/>
      <c r="B763" s="38"/>
      <c r="C763" s="38"/>
      <c r="D763" s="38"/>
      <c r="E763" s="38"/>
      <c r="F763" s="32"/>
      <c r="G763" s="32"/>
      <c r="H763" s="32"/>
      <c r="I763" s="32"/>
      <c r="J763" s="32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</row>
    <row r="764" spans="1:31">
      <c r="A764" s="38"/>
      <c r="B764" s="38"/>
      <c r="C764" s="38"/>
      <c r="D764" s="38"/>
      <c r="E764" s="38"/>
      <c r="F764" s="32"/>
      <c r="G764" s="32"/>
      <c r="H764" s="32"/>
      <c r="I764" s="32"/>
      <c r="J764" s="32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</row>
    <row r="765" spans="1:31">
      <c r="A765" s="38"/>
      <c r="B765" s="38"/>
      <c r="C765" s="38"/>
      <c r="D765" s="38"/>
      <c r="E765" s="38"/>
      <c r="F765" s="32"/>
      <c r="G765" s="32"/>
      <c r="H765" s="32"/>
      <c r="I765" s="32"/>
      <c r="J765" s="32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</row>
    <row r="766" spans="1:31">
      <c r="A766" s="38"/>
      <c r="B766" s="38"/>
      <c r="C766" s="38"/>
      <c r="D766" s="38"/>
      <c r="E766" s="38"/>
      <c r="F766" s="32"/>
      <c r="G766" s="32"/>
      <c r="H766" s="32"/>
      <c r="I766" s="32"/>
      <c r="J766" s="32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</row>
    <row r="767" spans="1:31">
      <c r="A767" s="38"/>
      <c r="B767" s="38"/>
      <c r="C767" s="38"/>
      <c r="D767" s="38"/>
      <c r="E767" s="38"/>
      <c r="F767" s="32"/>
      <c r="G767" s="32"/>
      <c r="H767" s="32"/>
      <c r="I767" s="32"/>
      <c r="J767" s="32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</row>
    <row r="768" spans="1:31">
      <c r="A768" s="38"/>
      <c r="B768" s="38"/>
      <c r="C768" s="38"/>
      <c r="D768" s="38"/>
      <c r="E768" s="38"/>
      <c r="F768" s="32"/>
      <c r="G768" s="32"/>
      <c r="H768" s="32"/>
      <c r="I768" s="32"/>
      <c r="J768" s="32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</row>
    <row r="769" spans="1:31">
      <c r="A769" s="38"/>
      <c r="B769" s="38"/>
      <c r="C769" s="38"/>
      <c r="D769" s="38"/>
      <c r="E769" s="38"/>
      <c r="F769" s="32"/>
      <c r="G769" s="32"/>
      <c r="H769" s="32"/>
      <c r="I769" s="32"/>
      <c r="J769" s="32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</row>
    <row r="770" spans="1:31">
      <c r="A770" s="38"/>
      <c r="B770" s="38"/>
      <c r="C770" s="38"/>
      <c r="D770" s="38"/>
      <c r="E770" s="38"/>
      <c r="F770" s="32"/>
      <c r="G770" s="32"/>
      <c r="H770" s="32"/>
      <c r="I770" s="32"/>
      <c r="J770" s="32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</row>
    <row r="771" spans="1:31">
      <c r="A771" s="38"/>
      <c r="B771" s="38"/>
      <c r="C771" s="38"/>
      <c r="D771" s="38"/>
      <c r="E771" s="38"/>
      <c r="F771" s="32"/>
      <c r="G771" s="32"/>
      <c r="H771" s="32"/>
      <c r="I771" s="32"/>
      <c r="J771" s="32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</row>
    <row r="772" spans="1:31">
      <c r="A772" s="38"/>
      <c r="B772" s="38"/>
      <c r="C772" s="38"/>
      <c r="D772" s="38"/>
      <c r="E772" s="38"/>
      <c r="F772" s="32"/>
      <c r="G772" s="32"/>
      <c r="H772" s="32"/>
      <c r="I772" s="32"/>
      <c r="J772" s="32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</row>
    <row r="773" spans="1:31">
      <c r="A773" s="38"/>
      <c r="B773" s="38"/>
      <c r="C773" s="38"/>
      <c r="D773" s="38"/>
      <c r="E773" s="38"/>
      <c r="F773" s="32"/>
      <c r="G773" s="32"/>
      <c r="H773" s="32"/>
      <c r="I773" s="32"/>
      <c r="J773" s="32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</row>
    <row r="774" spans="1:31">
      <c r="A774" s="38"/>
      <c r="B774" s="38"/>
      <c r="C774" s="38"/>
      <c r="D774" s="38"/>
      <c r="E774" s="38"/>
      <c r="F774" s="32"/>
      <c r="G774" s="32"/>
      <c r="H774" s="32"/>
      <c r="I774" s="32"/>
      <c r="J774" s="32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</row>
    <row r="775" spans="1:31">
      <c r="A775" s="38"/>
      <c r="B775" s="38"/>
      <c r="C775" s="38"/>
      <c r="D775" s="38"/>
      <c r="E775" s="38"/>
      <c r="F775" s="32"/>
      <c r="G775" s="32"/>
      <c r="H775" s="32"/>
      <c r="I775" s="32"/>
      <c r="J775" s="32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</row>
    <row r="776" spans="1:31">
      <c r="A776" s="38"/>
      <c r="B776" s="38"/>
      <c r="C776" s="38"/>
      <c r="D776" s="38"/>
      <c r="E776" s="38"/>
      <c r="F776" s="32"/>
      <c r="G776" s="32"/>
      <c r="H776" s="32"/>
      <c r="I776" s="32"/>
      <c r="J776" s="32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</row>
    <row r="777" spans="1:31">
      <c r="A777" s="38"/>
      <c r="B777" s="38"/>
      <c r="C777" s="38"/>
      <c r="D777" s="38"/>
      <c r="E777" s="38"/>
      <c r="F777" s="32"/>
      <c r="G777" s="32"/>
      <c r="H777" s="32"/>
      <c r="I777" s="32"/>
      <c r="J777" s="32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</row>
    <row r="778" spans="1:31">
      <c r="A778" s="38"/>
      <c r="B778" s="38"/>
      <c r="C778" s="38"/>
      <c r="D778" s="38"/>
      <c r="E778" s="38"/>
      <c r="F778" s="32"/>
      <c r="G778" s="32"/>
      <c r="H778" s="32"/>
      <c r="I778" s="32"/>
      <c r="J778" s="32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</row>
    <row r="779" spans="1:31">
      <c r="A779" s="38"/>
      <c r="B779" s="38"/>
      <c r="C779" s="38"/>
      <c r="D779" s="38"/>
      <c r="E779" s="38"/>
      <c r="F779" s="32"/>
      <c r="G779" s="32"/>
      <c r="H779" s="32"/>
      <c r="I779" s="32"/>
      <c r="J779" s="32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</row>
    <row r="780" spans="1:31">
      <c r="A780" s="38"/>
      <c r="B780" s="38"/>
      <c r="C780" s="38"/>
      <c r="D780" s="38"/>
      <c r="E780" s="38"/>
      <c r="F780" s="32"/>
      <c r="G780" s="32"/>
      <c r="H780" s="32"/>
      <c r="I780" s="32"/>
      <c r="J780" s="32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</row>
    <row r="781" spans="1:31">
      <c r="A781" s="38"/>
      <c r="B781" s="38"/>
      <c r="C781" s="38"/>
      <c r="D781" s="38"/>
      <c r="E781" s="38"/>
      <c r="F781" s="32"/>
      <c r="G781" s="32"/>
      <c r="H781" s="32"/>
      <c r="I781" s="32"/>
      <c r="J781" s="32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</row>
    <row r="782" spans="1:31">
      <c r="A782" s="38"/>
      <c r="B782" s="38"/>
      <c r="C782" s="38"/>
      <c r="D782" s="38"/>
      <c r="E782" s="38"/>
      <c r="F782" s="32"/>
      <c r="G782" s="32"/>
      <c r="H782" s="32"/>
      <c r="I782" s="32"/>
      <c r="J782" s="32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</row>
    <row r="783" spans="1:31">
      <c r="A783" s="38"/>
      <c r="B783" s="38"/>
      <c r="C783" s="38"/>
      <c r="D783" s="38"/>
      <c r="E783" s="38"/>
      <c r="F783" s="32"/>
      <c r="G783" s="32"/>
      <c r="H783" s="32"/>
      <c r="I783" s="32"/>
      <c r="J783" s="32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</row>
    <row r="784" spans="1:31">
      <c r="A784" s="38"/>
      <c r="B784" s="38"/>
      <c r="C784" s="38"/>
      <c r="D784" s="38"/>
      <c r="E784" s="38"/>
      <c r="F784" s="32"/>
      <c r="G784" s="32"/>
      <c r="H784" s="32"/>
      <c r="I784" s="32"/>
      <c r="J784" s="32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</row>
    <row r="785" spans="1:31">
      <c r="A785" s="38"/>
      <c r="B785" s="38"/>
      <c r="C785" s="38"/>
      <c r="D785" s="38"/>
      <c r="E785" s="38"/>
      <c r="F785" s="32"/>
      <c r="G785" s="32"/>
      <c r="H785" s="32"/>
      <c r="I785" s="32"/>
      <c r="J785" s="32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</row>
    <row r="786" spans="1:31">
      <c r="A786" s="38"/>
      <c r="B786" s="38"/>
      <c r="C786" s="38"/>
      <c r="D786" s="38"/>
      <c r="E786" s="38"/>
      <c r="F786" s="32"/>
      <c r="G786" s="32"/>
      <c r="H786" s="32"/>
      <c r="I786" s="32"/>
      <c r="J786" s="32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</row>
    <row r="787" spans="1:31">
      <c r="A787" s="38"/>
      <c r="B787" s="38"/>
      <c r="C787" s="38"/>
      <c r="D787" s="38"/>
      <c r="E787" s="38"/>
      <c r="F787" s="32"/>
      <c r="G787" s="32"/>
      <c r="H787" s="32"/>
      <c r="I787" s="32"/>
      <c r="J787" s="32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</row>
    <row r="788" spans="1:31">
      <c r="A788" s="38"/>
      <c r="B788" s="38"/>
      <c r="C788" s="38"/>
      <c r="D788" s="38"/>
      <c r="E788" s="38"/>
      <c r="F788" s="32"/>
      <c r="G788" s="32"/>
      <c r="H788" s="32"/>
      <c r="I788" s="32"/>
      <c r="J788" s="32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</row>
    <row r="789" spans="1:31">
      <c r="A789" s="38"/>
      <c r="B789" s="38"/>
      <c r="C789" s="38"/>
      <c r="D789" s="38"/>
      <c r="E789" s="38"/>
      <c r="F789" s="32"/>
      <c r="G789" s="32"/>
      <c r="H789" s="32"/>
      <c r="I789" s="32"/>
      <c r="J789" s="32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</row>
    <row r="790" spans="1:31">
      <c r="A790" s="38"/>
      <c r="B790" s="38"/>
      <c r="C790" s="38"/>
      <c r="D790" s="38"/>
      <c r="E790" s="38"/>
      <c r="F790" s="32"/>
      <c r="G790" s="32"/>
      <c r="H790" s="32"/>
      <c r="I790" s="32"/>
      <c r="J790" s="32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</row>
    <row r="791" spans="1:31">
      <c r="A791" s="38"/>
      <c r="B791" s="38"/>
      <c r="C791" s="38"/>
      <c r="D791" s="38"/>
      <c r="E791" s="38"/>
      <c r="F791" s="32"/>
      <c r="G791" s="32"/>
      <c r="H791" s="32"/>
      <c r="I791" s="32"/>
      <c r="J791" s="32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</row>
    <row r="792" spans="1:31">
      <c r="A792" s="38"/>
      <c r="B792" s="38"/>
      <c r="C792" s="38"/>
      <c r="D792" s="38"/>
      <c r="E792" s="38"/>
      <c r="F792" s="32"/>
      <c r="G792" s="32"/>
      <c r="H792" s="32"/>
      <c r="I792" s="32"/>
      <c r="J792" s="32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</row>
    <row r="793" spans="1:31">
      <c r="A793" s="38"/>
      <c r="B793" s="38"/>
      <c r="C793" s="38"/>
      <c r="D793" s="38"/>
      <c r="E793" s="38"/>
      <c r="F793" s="32"/>
      <c r="G793" s="32"/>
      <c r="H793" s="32"/>
      <c r="I793" s="32"/>
      <c r="J793" s="32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</row>
    <row r="794" spans="1:31">
      <c r="A794" s="38"/>
      <c r="B794" s="38"/>
      <c r="C794" s="38"/>
      <c r="D794" s="38"/>
      <c r="E794" s="38"/>
      <c r="F794" s="32"/>
      <c r="G794" s="32"/>
      <c r="H794" s="32"/>
      <c r="I794" s="32"/>
      <c r="J794" s="32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</row>
    <row r="795" spans="1:31">
      <c r="A795" s="38"/>
      <c r="B795" s="38"/>
      <c r="C795" s="38"/>
      <c r="D795" s="38"/>
      <c r="E795" s="38"/>
      <c r="F795" s="32"/>
      <c r="G795" s="32"/>
      <c r="H795" s="32"/>
      <c r="I795" s="32"/>
      <c r="J795" s="32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</row>
    <row r="796" spans="1:31">
      <c r="A796" s="38"/>
      <c r="B796" s="38"/>
      <c r="C796" s="38"/>
      <c r="D796" s="38"/>
      <c r="E796" s="38"/>
      <c r="F796" s="32"/>
      <c r="G796" s="32"/>
      <c r="H796" s="32"/>
      <c r="I796" s="32"/>
      <c r="J796" s="32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</row>
    <row r="797" spans="1:31">
      <c r="A797" s="38"/>
      <c r="B797" s="38"/>
      <c r="C797" s="38"/>
      <c r="D797" s="38"/>
      <c r="E797" s="38"/>
      <c r="F797" s="32"/>
      <c r="G797" s="32"/>
      <c r="H797" s="32"/>
      <c r="I797" s="32"/>
      <c r="J797" s="32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</row>
    <row r="798" spans="1:31">
      <c r="A798" s="38"/>
      <c r="B798" s="38"/>
      <c r="C798" s="38"/>
      <c r="D798" s="38"/>
      <c r="E798" s="38"/>
      <c r="F798" s="32"/>
      <c r="G798" s="32"/>
      <c r="H798" s="32"/>
      <c r="I798" s="32"/>
      <c r="J798" s="32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</row>
    <row r="799" spans="1:31">
      <c r="A799" s="38"/>
      <c r="B799" s="38"/>
      <c r="C799" s="38"/>
      <c r="D799" s="38"/>
      <c r="E799" s="38"/>
      <c r="F799" s="32"/>
      <c r="G799" s="32"/>
      <c r="H799" s="32"/>
      <c r="I799" s="32"/>
      <c r="J799" s="32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</row>
    <row r="800" spans="1:31">
      <c r="A800" s="38"/>
      <c r="B800" s="38"/>
      <c r="C800" s="38"/>
      <c r="D800" s="38"/>
      <c r="E800" s="38"/>
      <c r="F800" s="32"/>
      <c r="G800" s="32"/>
      <c r="H800" s="32"/>
      <c r="I800" s="32"/>
      <c r="J800" s="32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</row>
    <row r="801" spans="1:31">
      <c r="A801" s="38"/>
      <c r="B801" s="38"/>
      <c r="C801" s="38"/>
      <c r="D801" s="38"/>
      <c r="E801" s="38"/>
      <c r="F801" s="32"/>
      <c r="G801" s="32"/>
      <c r="H801" s="32"/>
      <c r="I801" s="32"/>
      <c r="J801" s="32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</row>
    <row r="802" spans="1:31">
      <c r="A802" s="38"/>
      <c r="B802" s="38"/>
      <c r="C802" s="38"/>
      <c r="D802" s="38"/>
      <c r="E802" s="38"/>
      <c r="F802" s="32"/>
      <c r="G802" s="32"/>
      <c r="H802" s="32"/>
      <c r="I802" s="32"/>
      <c r="J802" s="32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</row>
    <row r="803" spans="1:31">
      <c r="A803" s="38"/>
      <c r="B803" s="38"/>
      <c r="C803" s="38"/>
      <c r="D803" s="38"/>
      <c r="E803" s="38"/>
      <c r="F803" s="32"/>
      <c r="G803" s="32"/>
      <c r="H803" s="32"/>
      <c r="I803" s="32"/>
      <c r="J803" s="32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</row>
    <row r="804" spans="1:31">
      <c r="A804" s="38"/>
      <c r="B804" s="38"/>
      <c r="C804" s="38"/>
      <c r="D804" s="38"/>
      <c r="E804" s="38"/>
      <c r="F804" s="32"/>
      <c r="G804" s="32"/>
      <c r="H804" s="32"/>
      <c r="I804" s="32"/>
      <c r="J804" s="32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</row>
    <row r="805" spans="1:31">
      <c r="A805" s="38"/>
      <c r="B805" s="38"/>
      <c r="C805" s="38"/>
      <c r="D805" s="38"/>
      <c r="E805" s="38"/>
      <c r="F805" s="32"/>
      <c r="G805" s="32"/>
      <c r="H805" s="32"/>
      <c r="I805" s="32"/>
      <c r="J805" s="32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</row>
    <row r="806" spans="1:31">
      <c r="A806" s="38"/>
      <c r="B806" s="38"/>
      <c r="C806" s="38"/>
      <c r="D806" s="38"/>
      <c r="E806" s="38"/>
      <c r="F806" s="32"/>
      <c r="G806" s="32"/>
      <c r="H806" s="32"/>
      <c r="I806" s="32"/>
      <c r="J806" s="32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</row>
    <row r="807" spans="1:31">
      <c r="A807" s="38"/>
      <c r="B807" s="38"/>
      <c r="C807" s="38"/>
      <c r="D807" s="38"/>
      <c r="E807" s="38"/>
      <c r="F807" s="32"/>
      <c r="G807" s="32"/>
      <c r="H807" s="32"/>
      <c r="I807" s="32"/>
      <c r="J807" s="32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</row>
    <row r="808" spans="1:31">
      <c r="A808" s="38"/>
      <c r="B808" s="38"/>
      <c r="C808" s="38"/>
      <c r="D808" s="38"/>
      <c r="E808" s="38"/>
      <c r="F808" s="32"/>
      <c r="G808" s="32"/>
      <c r="H808" s="32"/>
      <c r="I808" s="32"/>
      <c r="J808" s="32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</row>
    <row r="809" spans="1:31">
      <c r="A809" s="38"/>
      <c r="B809" s="38"/>
      <c r="C809" s="38"/>
      <c r="D809" s="38"/>
      <c r="E809" s="38"/>
      <c r="F809" s="32"/>
      <c r="G809" s="32"/>
      <c r="H809" s="32"/>
      <c r="I809" s="32"/>
      <c r="J809" s="32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</row>
    <row r="810" spans="1:31">
      <c r="A810" s="38"/>
      <c r="B810" s="38"/>
      <c r="C810" s="38"/>
      <c r="D810" s="38"/>
      <c r="E810" s="38"/>
      <c r="F810" s="32"/>
      <c r="G810" s="32"/>
      <c r="H810" s="32"/>
      <c r="I810" s="32"/>
      <c r="J810" s="32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</row>
    <row r="811" spans="1:31">
      <c r="A811" s="38"/>
      <c r="B811" s="38"/>
      <c r="C811" s="38"/>
      <c r="D811" s="38"/>
      <c r="E811" s="38"/>
      <c r="F811" s="32"/>
      <c r="G811" s="32"/>
      <c r="H811" s="32"/>
      <c r="I811" s="32"/>
      <c r="J811" s="32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</row>
    <row r="812" spans="1:31">
      <c r="A812" s="38"/>
      <c r="B812" s="38"/>
      <c r="C812" s="38"/>
      <c r="D812" s="38"/>
      <c r="E812" s="38"/>
      <c r="F812" s="32"/>
      <c r="G812" s="32"/>
      <c r="H812" s="32"/>
      <c r="I812" s="32"/>
      <c r="J812" s="32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</row>
    <row r="813" spans="1:31">
      <c r="A813" s="38"/>
      <c r="B813" s="38"/>
      <c r="C813" s="38"/>
      <c r="D813" s="38"/>
      <c r="E813" s="38"/>
      <c r="F813" s="32"/>
      <c r="G813" s="32"/>
      <c r="H813" s="32"/>
      <c r="I813" s="32"/>
      <c r="J813" s="32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</row>
    <row r="814" spans="1:31">
      <c r="A814" s="38"/>
      <c r="B814" s="38"/>
      <c r="C814" s="38"/>
      <c r="D814" s="38"/>
      <c r="E814" s="38"/>
      <c r="F814" s="32"/>
      <c r="G814" s="32"/>
      <c r="H814" s="32"/>
      <c r="I814" s="32"/>
      <c r="J814" s="32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</row>
    <row r="815" spans="1:31">
      <c r="A815" s="38"/>
      <c r="B815" s="38"/>
      <c r="C815" s="38"/>
      <c r="D815" s="38"/>
      <c r="E815" s="38"/>
      <c r="F815" s="32"/>
      <c r="G815" s="32"/>
      <c r="H815" s="32"/>
      <c r="I815" s="32"/>
      <c r="J815" s="32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</row>
    <row r="816" spans="1:31">
      <c r="A816" s="38"/>
      <c r="B816" s="38"/>
      <c r="C816" s="38"/>
      <c r="D816" s="38"/>
      <c r="E816" s="38"/>
      <c r="F816" s="32"/>
      <c r="G816" s="32"/>
      <c r="H816" s="32"/>
      <c r="I816" s="32"/>
      <c r="J816" s="32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</row>
    <row r="817" spans="1:31">
      <c r="A817" s="38"/>
      <c r="B817" s="38"/>
      <c r="C817" s="38"/>
      <c r="D817" s="38"/>
      <c r="E817" s="38"/>
      <c r="F817" s="32"/>
      <c r="G817" s="32"/>
      <c r="H817" s="32"/>
      <c r="I817" s="32"/>
      <c r="J817" s="32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</row>
    <row r="818" spans="1:31">
      <c r="A818" s="38"/>
      <c r="B818" s="38"/>
      <c r="C818" s="38"/>
      <c r="D818" s="38"/>
      <c r="E818" s="38"/>
      <c r="F818" s="32"/>
      <c r="G818" s="32"/>
      <c r="H818" s="32"/>
      <c r="I818" s="32"/>
      <c r="J818" s="32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</row>
    <row r="819" spans="1:31">
      <c r="A819" s="38"/>
      <c r="B819" s="38"/>
      <c r="C819" s="38"/>
      <c r="D819" s="38"/>
      <c r="E819" s="38"/>
      <c r="F819" s="32"/>
      <c r="G819" s="32"/>
      <c r="H819" s="32"/>
      <c r="I819" s="32"/>
      <c r="J819" s="32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</row>
    <row r="820" spans="1:31">
      <c r="A820" s="38"/>
      <c r="B820" s="38"/>
      <c r="C820" s="38"/>
      <c r="D820" s="38"/>
      <c r="E820" s="38"/>
      <c r="F820" s="32"/>
      <c r="G820" s="32"/>
      <c r="H820" s="32"/>
      <c r="I820" s="32"/>
      <c r="J820" s="32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</row>
    <row r="821" spans="1:31">
      <c r="A821" s="38"/>
      <c r="B821" s="38"/>
      <c r="C821" s="38"/>
      <c r="D821" s="38"/>
      <c r="E821" s="38"/>
      <c r="F821" s="32"/>
      <c r="G821" s="32"/>
      <c r="H821" s="32"/>
      <c r="I821" s="32"/>
      <c r="J821" s="32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</row>
    <row r="822" spans="1:31">
      <c r="A822" s="38"/>
      <c r="B822" s="38"/>
      <c r="C822" s="38"/>
      <c r="D822" s="38"/>
      <c r="E822" s="38"/>
      <c r="F822" s="32"/>
      <c r="G822" s="32"/>
      <c r="H822" s="32"/>
      <c r="I822" s="32"/>
      <c r="J822" s="32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</row>
    <row r="823" spans="1:31">
      <c r="A823" s="38"/>
      <c r="B823" s="38"/>
      <c r="C823" s="38"/>
      <c r="D823" s="38"/>
      <c r="E823" s="38"/>
      <c r="F823" s="32"/>
      <c r="G823" s="32"/>
      <c r="H823" s="32"/>
      <c r="I823" s="32"/>
      <c r="J823" s="32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</row>
    <row r="824" spans="1:31">
      <c r="A824" s="38"/>
      <c r="B824" s="38"/>
      <c r="C824" s="38"/>
      <c r="D824" s="38"/>
      <c r="E824" s="38"/>
      <c r="F824" s="32"/>
      <c r="G824" s="32"/>
      <c r="H824" s="32"/>
      <c r="I824" s="32"/>
      <c r="J824" s="32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</row>
    <row r="825" spans="1:31">
      <c r="A825" s="38"/>
      <c r="B825" s="38"/>
      <c r="C825" s="38"/>
      <c r="D825" s="38"/>
      <c r="E825" s="38"/>
      <c r="F825" s="32"/>
      <c r="G825" s="32"/>
      <c r="H825" s="32"/>
      <c r="I825" s="32"/>
      <c r="J825" s="32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</row>
    <row r="826" spans="1:31">
      <c r="A826" s="38"/>
      <c r="B826" s="38"/>
      <c r="C826" s="38"/>
      <c r="D826" s="38"/>
      <c r="E826" s="38"/>
      <c r="F826" s="32"/>
      <c r="G826" s="32"/>
      <c r="H826" s="32"/>
      <c r="I826" s="32"/>
      <c r="J826" s="32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</row>
    <row r="827" spans="1:31">
      <c r="A827" s="38"/>
      <c r="B827" s="38"/>
      <c r="C827" s="38"/>
      <c r="D827" s="38"/>
      <c r="E827" s="38"/>
      <c r="F827" s="32"/>
      <c r="G827" s="32"/>
      <c r="H827" s="32"/>
      <c r="I827" s="32"/>
      <c r="J827" s="32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</row>
    <row r="828" spans="1:31">
      <c r="A828" s="38"/>
      <c r="B828" s="38"/>
      <c r="C828" s="38"/>
      <c r="D828" s="38"/>
      <c r="E828" s="38"/>
      <c r="F828" s="32"/>
      <c r="G828" s="32"/>
      <c r="H828" s="32"/>
      <c r="I828" s="32"/>
      <c r="J828" s="32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</row>
    <row r="829" spans="1:31">
      <c r="A829" s="38"/>
      <c r="B829" s="38"/>
      <c r="C829" s="38"/>
      <c r="D829" s="38"/>
      <c r="E829" s="38"/>
      <c r="F829" s="32"/>
      <c r="G829" s="32"/>
      <c r="H829" s="32"/>
      <c r="I829" s="32"/>
      <c r="J829" s="32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</row>
    <row r="830" spans="1:31">
      <c r="A830" s="38"/>
      <c r="B830" s="38"/>
      <c r="C830" s="38"/>
      <c r="D830" s="38"/>
      <c r="E830" s="38"/>
      <c r="F830" s="32"/>
      <c r="G830" s="32"/>
      <c r="H830" s="32"/>
      <c r="I830" s="32"/>
      <c r="J830" s="32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</row>
    <row r="831" spans="1:31">
      <c r="A831" s="38"/>
      <c r="B831" s="38"/>
      <c r="C831" s="38"/>
      <c r="D831" s="38"/>
      <c r="E831" s="38"/>
      <c r="F831" s="32"/>
      <c r="G831" s="32"/>
      <c r="H831" s="32"/>
      <c r="I831" s="32"/>
      <c r="J831" s="32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</row>
    <row r="832" spans="1:31">
      <c r="A832" s="38"/>
      <c r="B832" s="38"/>
      <c r="C832" s="38"/>
      <c r="D832" s="38"/>
      <c r="E832" s="38"/>
      <c r="F832" s="32"/>
      <c r="G832" s="32"/>
      <c r="H832" s="32"/>
      <c r="I832" s="32"/>
      <c r="J832" s="32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</row>
    <row r="833" spans="1:31">
      <c r="A833" s="38"/>
      <c r="B833" s="38"/>
      <c r="C833" s="38"/>
      <c r="D833" s="38"/>
      <c r="E833" s="38"/>
      <c r="F833" s="32"/>
      <c r="G833" s="32"/>
      <c r="H833" s="32"/>
      <c r="I833" s="32"/>
      <c r="J833" s="32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</row>
    <row r="834" spans="1:31">
      <c r="A834" s="38"/>
      <c r="B834" s="38"/>
      <c r="C834" s="38"/>
      <c r="D834" s="38"/>
      <c r="E834" s="38"/>
      <c r="F834" s="32"/>
      <c r="G834" s="32"/>
      <c r="H834" s="32"/>
      <c r="I834" s="32"/>
      <c r="J834" s="32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</row>
    <row r="835" spans="1:31">
      <c r="A835" s="38"/>
      <c r="B835" s="38"/>
      <c r="C835" s="38"/>
      <c r="D835" s="38"/>
      <c r="E835" s="38"/>
      <c r="F835" s="32"/>
      <c r="G835" s="32"/>
      <c r="H835" s="32"/>
      <c r="I835" s="32"/>
      <c r="J835" s="32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</row>
    <row r="836" spans="1:31">
      <c r="A836" s="38"/>
      <c r="B836" s="38"/>
      <c r="C836" s="38"/>
      <c r="D836" s="38"/>
      <c r="E836" s="38"/>
      <c r="F836" s="32"/>
      <c r="G836" s="32"/>
      <c r="H836" s="32"/>
      <c r="I836" s="32"/>
      <c r="J836" s="32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</row>
    <row r="837" spans="1:31">
      <c r="A837" s="38"/>
      <c r="B837" s="38"/>
      <c r="C837" s="38"/>
      <c r="D837" s="38"/>
      <c r="E837" s="38"/>
      <c r="F837" s="32"/>
      <c r="G837" s="32"/>
      <c r="H837" s="32"/>
      <c r="I837" s="32"/>
      <c r="J837" s="32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</row>
    <row r="838" spans="1:31">
      <c r="A838" s="38"/>
      <c r="B838" s="38"/>
      <c r="C838" s="38"/>
      <c r="D838" s="38"/>
      <c r="E838" s="38"/>
      <c r="F838" s="32"/>
      <c r="G838" s="32"/>
      <c r="H838" s="32"/>
      <c r="I838" s="32"/>
      <c r="J838" s="32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</row>
    <row r="839" spans="1:31">
      <c r="A839" s="38"/>
      <c r="B839" s="38"/>
      <c r="C839" s="38"/>
      <c r="D839" s="38"/>
      <c r="E839" s="38"/>
      <c r="F839" s="32"/>
      <c r="G839" s="32"/>
      <c r="H839" s="32"/>
      <c r="I839" s="32"/>
      <c r="J839" s="32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</row>
    <row r="840" spans="1:31">
      <c r="A840" s="38"/>
      <c r="B840" s="38"/>
      <c r="C840" s="38"/>
      <c r="D840" s="38"/>
      <c r="E840" s="38"/>
      <c r="F840" s="32"/>
      <c r="G840" s="32"/>
      <c r="H840" s="32"/>
      <c r="I840" s="32"/>
      <c r="J840" s="32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</row>
    <row r="841" spans="1:31">
      <c r="A841" s="38"/>
      <c r="B841" s="38"/>
      <c r="C841" s="38"/>
      <c r="D841" s="38"/>
      <c r="E841" s="38"/>
      <c r="F841" s="32"/>
      <c r="G841" s="32"/>
      <c r="H841" s="32"/>
      <c r="I841" s="32"/>
      <c r="J841" s="32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</row>
    <row r="842" spans="1:31">
      <c r="A842" s="38"/>
      <c r="B842" s="38"/>
      <c r="C842" s="38"/>
      <c r="D842" s="38"/>
      <c r="E842" s="38"/>
      <c r="F842" s="32"/>
      <c r="G842" s="32"/>
      <c r="H842" s="32"/>
      <c r="I842" s="32"/>
      <c r="J842" s="32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</row>
    <row r="843" spans="1:31">
      <c r="A843" s="38"/>
      <c r="B843" s="38"/>
      <c r="C843" s="38"/>
      <c r="D843" s="38"/>
      <c r="E843" s="38"/>
      <c r="F843" s="32"/>
      <c r="G843" s="32"/>
      <c r="H843" s="32"/>
      <c r="I843" s="32"/>
      <c r="J843" s="32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</row>
    <row r="844" spans="1:31">
      <c r="A844" s="38"/>
      <c r="B844" s="38"/>
      <c r="C844" s="38"/>
      <c r="D844" s="38"/>
      <c r="E844" s="38"/>
      <c r="F844" s="32"/>
      <c r="G844" s="32"/>
      <c r="H844" s="32"/>
      <c r="I844" s="32"/>
      <c r="J844" s="32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</row>
    <row r="845" spans="1:31">
      <c r="A845" s="38"/>
      <c r="B845" s="38"/>
      <c r="C845" s="38"/>
      <c r="D845" s="38"/>
      <c r="E845" s="38"/>
      <c r="F845" s="32"/>
      <c r="G845" s="32"/>
      <c r="H845" s="32"/>
      <c r="I845" s="32"/>
      <c r="J845" s="32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</row>
    <row r="846" spans="1:31">
      <c r="A846" s="38"/>
      <c r="B846" s="38"/>
      <c r="C846" s="38"/>
      <c r="D846" s="38"/>
      <c r="E846" s="38"/>
      <c r="F846" s="32"/>
      <c r="G846" s="32"/>
      <c r="H846" s="32"/>
      <c r="I846" s="32"/>
      <c r="J846" s="32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</row>
    <row r="847" spans="1:31">
      <c r="A847" s="38"/>
      <c r="B847" s="38"/>
      <c r="C847" s="38"/>
      <c r="D847" s="38"/>
      <c r="E847" s="38"/>
      <c r="F847" s="32"/>
      <c r="G847" s="32"/>
      <c r="H847" s="32"/>
      <c r="I847" s="32"/>
      <c r="J847" s="32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</row>
    <row r="848" spans="1:31">
      <c r="A848" s="38"/>
      <c r="B848" s="38"/>
      <c r="C848" s="38"/>
      <c r="D848" s="38"/>
      <c r="E848" s="38"/>
      <c r="F848" s="32"/>
      <c r="G848" s="32"/>
      <c r="H848" s="32"/>
      <c r="I848" s="32"/>
      <c r="J848" s="32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</row>
    <row r="849" spans="1:31">
      <c r="A849" s="38"/>
      <c r="B849" s="38"/>
      <c r="C849" s="38"/>
      <c r="D849" s="38"/>
      <c r="E849" s="38"/>
      <c r="F849" s="32"/>
      <c r="G849" s="32"/>
      <c r="H849" s="32"/>
      <c r="I849" s="32"/>
      <c r="J849" s="32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</row>
    <row r="850" spans="1:31">
      <c r="A850" s="38"/>
      <c r="B850" s="38"/>
      <c r="C850" s="38"/>
      <c r="D850" s="38"/>
      <c r="E850" s="38"/>
      <c r="F850" s="32"/>
      <c r="G850" s="32"/>
      <c r="H850" s="32"/>
      <c r="I850" s="32"/>
      <c r="J850" s="32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</row>
    <row r="851" spans="1:31">
      <c r="A851" s="38"/>
      <c r="B851" s="38"/>
      <c r="C851" s="38"/>
      <c r="D851" s="38"/>
      <c r="E851" s="38"/>
      <c r="F851" s="32"/>
      <c r="G851" s="32"/>
      <c r="H851" s="32"/>
      <c r="I851" s="32"/>
      <c r="J851" s="32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</row>
    <row r="852" spans="1:31">
      <c r="A852" s="38"/>
      <c r="B852" s="38"/>
      <c r="C852" s="38"/>
      <c r="D852" s="38"/>
      <c r="E852" s="38"/>
      <c r="F852" s="32"/>
      <c r="G852" s="32"/>
      <c r="H852" s="32"/>
      <c r="I852" s="32"/>
      <c r="J852" s="32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</row>
    <row r="853" spans="1:31">
      <c r="A853" s="38"/>
      <c r="B853" s="38"/>
      <c r="C853" s="38"/>
      <c r="D853" s="38"/>
      <c r="E853" s="38"/>
      <c r="F853" s="32"/>
      <c r="G853" s="32"/>
      <c r="H853" s="32"/>
      <c r="I853" s="32"/>
      <c r="J853" s="32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</row>
    <row r="854" spans="1:31">
      <c r="A854" s="38"/>
      <c r="B854" s="38"/>
      <c r="C854" s="38"/>
      <c r="D854" s="38"/>
      <c r="E854" s="38"/>
      <c r="F854" s="32"/>
      <c r="G854" s="32"/>
      <c r="H854" s="32"/>
      <c r="I854" s="32"/>
      <c r="J854" s="32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</row>
    <row r="855" spans="1:31">
      <c r="A855" s="38"/>
      <c r="B855" s="38"/>
      <c r="C855" s="38"/>
      <c r="D855" s="38"/>
      <c r="E855" s="38"/>
      <c r="F855" s="32"/>
      <c r="G855" s="32"/>
      <c r="H855" s="32"/>
      <c r="I855" s="32"/>
      <c r="J855" s="32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</row>
    <row r="856" spans="1:31">
      <c r="A856" s="38"/>
      <c r="B856" s="38"/>
      <c r="C856" s="38"/>
      <c r="D856" s="38"/>
      <c r="E856" s="38"/>
      <c r="F856" s="32"/>
      <c r="G856" s="32"/>
      <c r="H856" s="32"/>
      <c r="I856" s="32"/>
      <c r="J856" s="32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</row>
    <row r="857" spans="1:31">
      <c r="A857" s="38"/>
      <c r="B857" s="38"/>
      <c r="C857" s="38"/>
      <c r="D857" s="38"/>
      <c r="E857" s="38"/>
      <c r="F857" s="32"/>
      <c r="G857" s="32"/>
      <c r="H857" s="32"/>
      <c r="I857" s="32"/>
      <c r="J857" s="32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</row>
    <row r="858" spans="1:31">
      <c r="A858" s="38"/>
      <c r="B858" s="38"/>
      <c r="C858" s="38"/>
      <c r="D858" s="38"/>
      <c r="E858" s="38"/>
      <c r="F858" s="32"/>
      <c r="G858" s="32"/>
      <c r="H858" s="32"/>
      <c r="I858" s="32"/>
      <c r="J858" s="32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</row>
    <row r="859" spans="1:31">
      <c r="A859" s="38"/>
      <c r="B859" s="38"/>
      <c r="C859" s="38"/>
      <c r="D859" s="38"/>
      <c r="E859" s="38"/>
      <c r="F859" s="32"/>
      <c r="G859" s="32"/>
      <c r="H859" s="32"/>
      <c r="I859" s="32"/>
      <c r="J859" s="32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</row>
    <row r="860" spans="1:31">
      <c r="A860" s="38"/>
      <c r="B860" s="38"/>
      <c r="C860" s="38"/>
      <c r="D860" s="38"/>
      <c r="E860" s="38"/>
      <c r="F860" s="32"/>
      <c r="G860" s="32"/>
      <c r="H860" s="32"/>
      <c r="I860" s="32"/>
      <c r="J860" s="32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</row>
    <row r="861" spans="1:31">
      <c r="A861" s="38"/>
      <c r="B861" s="38"/>
      <c r="C861" s="38"/>
      <c r="D861" s="38"/>
      <c r="E861" s="38"/>
      <c r="F861" s="32"/>
      <c r="G861" s="32"/>
      <c r="H861" s="32"/>
      <c r="I861" s="32"/>
      <c r="J861" s="32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</row>
    <row r="862" spans="1:31">
      <c r="A862" s="38"/>
      <c r="B862" s="38"/>
      <c r="C862" s="38"/>
      <c r="D862" s="38"/>
      <c r="E862" s="38"/>
      <c r="F862" s="32"/>
      <c r="G862" s="32"/>
      <c r="H862" s="32"/>
      <c r="I862" s="32"/>
      <c r="J862" s="32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</row>
    <row r="863" spans="1:31">
      <c r="A863" s="38"/>
      <c r="B863" s="38"/>
      <c r="C863" s="38"/>
      <c r="D863" s="38"/>
      <c r="E863" s="38"/>
      <c r="F863" s="32"/>
      <c r="G863" s="32"/>
      <c r="H863" s="32"/>
      <c r="I863" s="32"/>
      <c r="J863" s="32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</row>
    <row r="864" spans="1:31">
      <c r="A864" s="38"/>
      <c r="B864" s="38"/>
      <c r="C864" s="38"/>
      <c r="D864" s="38"/>
      <c r="E864" s="38"/>
      <c r="F864" s="32"/>
      <c r="G864" s="32"/>
      <c r="H864" s="32"/>
      <c r="I864" s="32"/>
      <c r="J864" s="32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</row>
    <row r="865" spans="1:31">
      <c r="A865" s="38"/>
      <c r="B865" s="38"/>
      <c r="C865" s="38"/>
      <c r="D865" s="38"/>
      <c r="E865" s="38"/>
      <c r="F865" s="32"/>
      <c r="G865" s="32"/>
      <c r="H865" s="32"/>
      <c r="I865" s="32"/>
      <c r="J865" s="32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</row>
    <row r="866" spans="1:31">
      <c r="A866" s="38"/>
      <c r="B866" s="38"/>
      <c r="C866" s="38"/>
      <c r="D866" s="38"/>
      <c r="E866" s="38"/>
      <c r="F866" s="32"/>
      <c r="G866" s="32"/>
      <c r="H866" s="32"/>
      <c r="I866" s="32"/>
      <c r="J866" s="32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</row>
    <row r="867" spans="1:31">
      <c r="A867" s="38"/>
      <c r="B867" s="38"/>
      <c r="C867" s="38"/>
      <c r="D867" s="38"/>
      <c r="E867" s="38"/>
      <c r="F867" s="32"/>
      <c r="G867" s="32"/>
      <c r="H867" s="32"/>
      <c r="I867" s="32"/>
      <c r="J867" s="32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</row>
    <row r="868" spans="1:31">
      <c r="A868" s="38"/>
      <c r="B868" s="38"/>
      <c r="C868" s="38"/>
      <c r="D868" s="38"/>
      <c r="E868" s="38"/>
      <c r="F868" s="32"/>
      <c r="G868" s="32"/>
      <c r="H868" s="32"/>
      <c r="I868" s="32"/>
      <c r="J868" s="32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</row>
    <row r="869" spans="1:31">
      <c r="A869" s="38"/>
      <c r="B869" s="38"/>
      <c r="C869" s="38"/>
      <c r="D869" s="38"/>
      <c r="E869" s="38"/>
      <c r="F869" s="32"/>
      <c r="G869" s="32"/>
      <c r="H869" s="32"/>
      <c r="I869" s="32"/>
      <c r="J869" s="32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</row>
    <row r="870" spans="1:31">
      <c r="A870" s="38"/>
      <c r="B870" s="38"/>
      <c r="C870" s="38"/>
      <c r="D870" s="38"/>
      <c r="E870" s="38"/>
      <c r="F870" s="32"/>
      <c r="G870" s="32"/>
      <c r="H870" s="32"/>
      <c r="I870" s="32"/>
      <c r="J870" s="32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</row>
    <row r="871" spans="1:31">
      <c r="A871" s="38"/>
      <c r="B871" s="38"/>
      <c r="C871" s="38"/>
      <c r="D871" s="38"/>
      <c r="E871" s="38"/>
      <c r="F871" s="32"/>
      <c r="G871" s="32"/>
      <c r="H871" s="32"/>
      <c r="I871" s="32"/>
      <c r="J871" s="32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</row>
    <row r="872" spans="1:31">
      <c r="A872" s="38"/>
      <c r="B872" s="38"/>
      <c r="C872" s="38"/>
      <c r="D872" s="38"/>
      <c r="E872" s="38"/>
      <c r="F872" s="32"/>
      <c r="G872" s="32"/>
      <c r="H872" s="32"/>
      <c r="I872" s="32"/>
      <c r="J872" s="32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</row>
    <row r="873" spans="1:31">
      <c r="A873" s="38"/>
      <c r="B873" s="38"/>
      <c r="C873" s="38"/>
      <c r="D873" s="38"/>
      <c r="E873" s="38"/>
      <c r="F873" s="32"/>
      <c r="G873" s="32"/>
      <c r="H873" s="32"/>
      <c r="I873" s="32"/>
      <c r="J873" s="32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</row>
    <row r="874" spans="1:31">
      <c r="A874" s="38"/>
      <c r="B874" s="38"/>
      <c r="C874" s="38"/>
      <c r="D874" s="38"/>
      <c r="E874" s="38"/>
      <c r="F874" s="32"/>
      <c r="G874" s="32"/>
      <c r="H874" s="32"/>
      <c r="I874" s="32"/>
      <c r="J874" s="32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</row>
    <row r="875" spans="1:31">
      <c r="A875" s="38"/>
      <c r="B875" s="38"/>
      <c r="C875" s="38"/>
      <c r="D875" s="38"/>
      <c r="E875" s="38"/>
      <c r="F875" s="32"/>
      <c r="G875" s="32"/>
      <c r="H875" s="32"/>
      <c r="I875" s="32"/>
      <c r="J875" s="32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</row>
    <row r="876" spans="1:31">
      <c r="A876" s="38"/>
      <c r="B876" s="38"/>
      <c r="C876" s="38"/>
      <c r="D876" s="38"/>
      <c r="E876" s="38"/>
      <c r="F876" s="32"/>
      <c r="G876" s="32"/>
      <c r="H876" s="32"/>
      <c r="I876" s="32"/>
      <c r="J876" s="32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</row>
    <row r="877" spans="1:31">
      <c r="A877" s="38"/>
      <c r="B877" s="38"/>
      <c r="C877" s="38"/>
      <c r="D877" s="38"/>
      <c r="E877" s="38"/>
      <c r="F877" s="32"/>
      <c r="G877" s="32"/>
      <c r="H877" s="32"/>
      <c r="I877" s="32"/>
      <c r="J877" s="32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</row>
    <row r="878" spans="1:31">
      <c r="A878" s="38"/>
      <c r="B878" s="38"/>
      <c r="C878" s="38"/>
      <c r="D878" s="38"/>
      <c r="E878" s="38"/>
      <c r="F878" s="32"/>
      <c r="G878" s="32"/>
      <c r="H878" s="32"/>
      <c r="I878" s="32"/>
      <c r="J878" s="32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</row>
    <row r="879" spans="1:31">
      <c r="A879" s="38"/>
      <c r="B879" s="38"/>
      <c r="C879" s="38"/>
      <c r="D879" s="38"/>
      <c r="E879" s="38"/>
      <c r="F879" s="32"/>
      <c r="G879" s="32"/>
      <c r="H879" s="32"/>
      <c r="I879" s="32"/>
      <c r="J879" s="32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</row>
    <row r="880" spans="1:31">
      <c r="A880" s="38"/>
      <c r="B880" s="38"/>
      <c r="C880" s="38"/>
      <c r="D880" s="38"/>
      <c r="E880" s="38"/>
      <c r="F880" s="32"/>
      <c r="G880" s="32"/>
      <c r="H880" s="32"/>
      <c r="I880" s="32"/>
      <c r="J880" s="32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</row>
    <row r="881" spans="1:31">
      <c r="A881" s="38"/>
      <c r="B881" s="38"/>
      <c r="C881" s="38"/>
      <c r="D881" s="38"/>
      <c r="E881" s="38"/>
      <c r="F881" s="32"/>
      <c r="G881" s="32"/>
      <c r="H881" s="32"/>
      <c r="I881" s="32"/>
      <c r="J881" s="32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</row>
    <row r="882" spans="1:31">
      <c r="A882" s="38"/>
      <c r="B882" s="38"/>
      <c r="C882" s="38"/>
      <c r="D882" s="38"/>
      <c r="E882" s="38"/>
      <c r="F882" s="32"/>
      <c r="G882" s="32"/>
      <c r="H882" s="32"/>
      <c r="I882" s="32"/>
      <c r="J882" s="32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</row>
    <row r="883" spans="1:31">
      <c r="A883" s="38"/>
      <c r="B883" s="38"/>
      <c r="C883" s="38"/>
      <c r="D883" s="38"/>
      <c r="E883" s="38"/>
      <c r="F883" s="32"/>
      <c r="G883" s="32"/>
      <c r="H883" s="32"/>
      <c r="I883" s="32"/>
      <c r="J883" s="32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</row>
    <row r="884" spans="1:31">
      <c r="A884" s="38"/>
      <c r="B884" s="38"/>
      <c r="C884" s="38"/>
      <c r="D884" s="38"/>
      <c r="E884" s="38"/>
      <c r="F884" s="32"/>
      <c r="G884" s="32"/>
      <c r="H884" s="32"/>
      <c r="I884" s="32"/>
      <c r="J884" s="32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</row>
    <row r="885" spans="1:31">
      <c r="A885" s="38"/>
      <c r="B885" s="38"/>
      <c r="C885" s="38"/>
      <c r="D885" s="38"/>
      <c r="E885" s="38"/>
      <c r="F885" s="32"/>
      <c r="G885" s="32"/>
      <c r="H885" s="32"/>
      <c r="I885" s="32"/>
      <c r="J885" s="32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</row>
    <row r="886" spans="1:31">
      <c r="A886" s="38"/>
      <c r="B886" s="38"/>
      <c r="C886" s="38"/>
      <c r="D886" s="38"/>
      <c r="E886" s="38"/>
      <c r="F886" s="32"/>
      <c r="G886" s="32"/>
      <c r="H886" s="32"/>
      <c r="I886" s="32"/>
      <c r="J886" s="32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</row>
    <row r="887" spans="1:31">
      <c r="A887" s="38"/>
      <c r="B887" s="38"/>
      <c r="C887" s="38"/>
      <c r="D887" s="38"/>
      <c r="E887" s="38"/>
      <c r="F887" s="32"/>
      <c r="G887" s="32"/>
      <c r="H887" s="32"/>
      <c r="I887" s="32"/>
      <c r="J887" s="32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</row>
    <row r="888" spans="1:31">
      <c r="A888" s="38"/>
      <c r="B888" s="38"/>
      <c r="C888" s="38"/>
      <c r="D888" s="38"/>
      <c r="E888" s="38"/>
      <c r="F888" s="32"/>
      <c r="G888" s="32"/>
      <c r="H888" s="32"/>
      <c r="I888" s="32"/>
      <c r="J888" s="32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</row>
    <row r="889" spans="1:31">
      <c r="A889" s="38"/>
      <c r="B889" s="38"/>
      <c r="C889" s="38"/>
      <c r="D889" s="38"/>
      <c r="E889" s="38"/>
      <c r="F889" s="32"/>
      <c r="G889" s="32"/>
      <c r="H889" s="32"/>
      <c r="I889" s="32"/>
      <c r="J889" s="32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</row>
    <row r="890" spans="1:31">
      <c r="A890" s="38"/>
      <c r="B890" s="38"/>
      <c r="C890" s="38"/>
      <c r="D890" s="38"/>
      <c r="E890" s="38"/>
      <c r="F890" s="32"/>
      <c r="G890" s="32"/>
      <c r="H890" s="32"/>
      <c r="I890" s="32"/>
      <c r="J890" s="32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</row>
    <row r="891" spans="1:31">
      <c r="A891" s="38"/>
      <c r="B891" s="38"/>
      <c r="C891" s="38"/>
      <c r="D891" s="38"/>
      <c r="E891" s="38"/>
      <c r="F891" s="32"/>
      <c r="G891" s="32"/>
      <c r="H891" s="32"/>
      <c r="I891" s="32"/>
      <c r="J891" s="32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</row>
    <row r="892" spans="1:31">
      <c r="A892" s="38"/>
      <c r="B892" s="38"/>
      <c r="C892" s="38"/>
      <c r="D892" s="38"/>
      <c r="E892" s="38"/>
      <c r="F892" s="32"/>
      <c r="G892" s="32"/>
      <c r="H892" s="32"/>
      <c r="I892" s="32"/>
      <c r="J892" s="32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</row>
    <row r="893" spans="1:31">
      <c r="A893" s="38"/>
      <c r="B893" s="38"/>
      <c r="C893" s="38"/>
      <c r="D893" s="38"/>
      <c r="E893" s="38"/>
      <c r="F893" s="32"/>
      <c r="G893" s="32"/>
      <c r="H893" s="32"/>
      <c r="I893" s="32"/>
      <c r="J893" s="32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</row>
    <row r="894" spans="1:31">
      <c r="A894" s="38"/>
      <c r="B894" s="38"/>
      <c r="C894" s="38"/>
      <c r="D894" s="38"/>
      <c r="E894" s="38"/>
      <c r="F894" s="32"/>
      <c r="G894" s="32"/>
      <c r="H894" s="32"/>
      <c r="I894" s="32"/>
      <c r="J894" s="32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</row>
    <row r="895" spans="1:31">
      <c r="A895" s="38"/>
      <c r="B895" s="38"/>
      <c r="C895" s="38"/>
      <c r="D895" s="38"/>
      <c r="E895" s="38"/>
      <c r="F895" s="32"/>
      <c r="G895" s="32"/>
      <c r="H895" s="32"/>
      <c r="I895" s="32"/>
      <c r="J895" s="32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</row>
    <row r="896" spans="1:31">
      <c r="A896" s="38"/>
      <c r="B896" s="38"/>
      <c r="C896" s="38"/>
      <c r="D896" s="38"/>
      <c r="E896" s="38"/>
      <c r="F896" s="32"/>
      <c r="G896" s="32"/>
      <c r="H896" s="32"/>
      <c r="I896" s="32"/>
      <c r="J896" s="32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</row>
    <row r="897" spans="1:31">
      <c r="A897" s="38"/>
      <c r="B897" s="38"/>
      <c r="C897" s="38"/>
      <c r="D897" s="38"/>
      <c r="E897" s="38"/>
      <c r="F897" s="32"/>
      <c r="G897" s="32"/>
      <c r="H897" s="32"/>
      <c r="I897" s="32"/>
      <c r="J897" s="32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</row>
    <row r="898" spans="1:31">
      <c r="A898" s="38"/>
      <c r="B898" s="38"/>
      <c r="C898" s="38"/>
      <c r="D898" s="38"/>
      <c r="E898" s="38"/>
      <c r="F898" s="32"/>
      <c r="G898" s="32"/>
      <c r="H898" s="32"/>
      <c r="I898" s="32"/>
      <c r="J898" s="32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</row>
    <row r="899" spans="1:31">
      <c r="A899" s="38"/>
      <c r="B899" s="38"/>
      <c r="C899" s="38"/>
      <c r="D899" s="38"/>
      <c r="E899" s="38"/>
      <c r="F899" s="32"/>
      <c r="G899" s="32"/>
      <c r="H899" s="32"/>
      <c r="I899" s="32"/>
      <c r="J899" s="32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</row>
    <row r="900" spans="1:31">
      <c r="A900" s="38"/>
      <c r="B900" s="38"/>
      <c r="C900" s="38"/>
      <c r="D900" s="38"/>
      <c r="E900" s="38"/>
      <c r="F900" s="32"/>
      <c r="G900" s="32"/>
      <c r="H900" s="32"/>
      <c r="I900" s="32"/>
      <c r="J900" s="32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</row>
    <row r="901" spans="1:31">
      <c r="A901" s="38"/>
      <c r="B901" s="38"/>
      <c r="C901" s="38"/>
      <c r="D901" s="38"/>
      <c r="E901" s="38"/>
      <c r="F901" s="32"/>
      <c r="G901" s="32"/>
      <c r="H901" s="32"/>
      <c r="I901" s="32"/>
      <c r="J901" s="32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</row>
    <row r="902" spans="1:31">
      <c r="A902" s="38"/>
      <c r="B902" s="38"/>
      <c r="C902" s="38"/>
      <c r="D902" s="38"/>
      <c r="E902" s="38"/>
      <c r="F902" s="32"/>
      <c r="G902" s="32"/>
      <c r="H902" s="32"/>
      <c r="I902" s="32"/>
      <c r="J902" s="32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</row>
    <row r="903" spans="1:31">
      <c r="A903" s="38"/>
      <c r="B903" s="38"/>
      <c r="C903" s="38"/>
      <c r="D903" s="38"/>
      <c r="E903" s="38"/>
      <c r="F903" s="32"/>
      <c r="G903" s="32"/>
      <c r="H903" s="32"/>
      <c r="I903" s="32"/>
      <c r="J903" s="32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</row>
    <row r="904" spans="1:31">
      <c r="A904" s="38"/>
      <c r="B904" s="38"/>
      <c r="C904" s="38"/>
      <c r="D904" s="38"/>
      <c r="E904" s="38"/>
      <c r="F904" s="32"/>
      <c r="G904" s="32"/>
      <c r="H904" s="32"/>
      <c r="I904" s="32"/>
      <c r="J904" s="32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</row>
    <row r="905" spans="1:31">
      <c r="A905" s="38"/>
      <c r="B905" s="38"/>
      <c r="C905" s="38"/>
      <c r="D905" s="38"/>
      <c r="E905" s="38"/>
      <c r="F905" s="32"/>
      <c r="G905" s="32"/>
      <c r="H905" s="32"/>
      <c r="I905" s="32"/>
      <c r="J905" s="32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</row>
    <row r="906" spans="1:31">
      <c r="A906" s="38"/>
      <c r="B906" s="38"/>
      <c r="C906" s="38"/>
      <c r="D906" s="38"/>
      <c r="E906" s="38"/>
      <c r="F906" s="32"/>
      <c r="G906" s="32"/>
      <c r="H906" s="32"/>
      <c r="I906" s="32"/>
      <c r="J906" s="32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</row>
    <row r="907" spans="1:31">
      <c r="A907" s="38"/>
      <c r="B907" s="38"/>
      <c r="C907" s="38"/>
      <c r="D907" s="38"/>
      <c r="E907" s="38"/>
      <c r="F907" s="32"/>
      <c r="G907" s="32"/>
      <c r="H907" s="32"/>
      <c r="I907" s="32"/>
      <c r="J907" s="32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</row>
    <row r="908" spans="1:31">
      <c r="A908" s="38"/>
      <c r="B908" s="38"/>
      <c r="C908" s="38"/>
      <c r="D908" s="38"/>
      <c r="E908" s="38"/>
      <c r="F908" s="32"/>
      <c r="G908" s="32"/>
      <c r="H908" s="32"/>
      <c r="I908" s="32"/>
      <c r="J908" s="32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</row>
    <row r="909" spans="1:31">
      <c r="A909" s="38"/>
      <c r="B909" s="38"/>
      <c r="C909" s="38"/>
      <c r="D909" s="38"/>
      <c r="E909" s="38"/>
      <c r="F909" s="32"/>
      <c r="G909" s="32"/>
      <c r="H909" s="32"/>
      <c r="I909" s="32"/>
      <c r="J909" s="32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</row>
    <row r="910" spans="1:31">
      <c r="A910" s="38"/>
      <c r="B910" s="38"/>
      <c r="C910" s="38"/>
      <c r="D910" s="38"/>
      <c r="E910" s="38"/>
      <c r="F910" s="32"/>
      <c r="G910" s="32"/>
      <c r="H910" s="32"/>
      <c r="I910" s="32"/>
      <c r="J910" s="32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</row>
    <row r="911" spans="1:31">
      <c r="A911" s="38"/>
      <c r="B911" s="38"/>
      <c r="C911" s="38"/>
      <c r="D911" s="38"/>
      <c r="E911" s="38"/>
      <c r="F911" s="32"/>
      <c r="G911" s="32"/>
      <c r="H911" s="32"/>
      <c r="I911" s="32"/>
      <c r="J911" s="32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</row>
    <row r="912" spans="1:31">
      <c r="A912" s="38"/>
      <c r="B912" s="38"/>
      <c r="C912" s="38"/>
      <c r="D912" s="38"/>
      <c r="E912" s="38"/>
      <c r="F912" s="32"/>
      <c r="G912" s="32"/>
      <c r="H912" s="32"/>
      <c r="I912" s="32"/>
      <c r="J912" s="32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</row>
    <row r="913" spans="1:31">
      <c r="A913" s="38"/>
      <c r="B913" s="38"/>
      <c r="C913" s="38"/>
      <c r="D913" s="38"/>
      <c r="E913" s="38"/>
      <c r="F913" s="32"/>
      <c r="G913" s="32"/>
      <c r="H913" s="32"/>
      <c r="I913" s="32"/>
      <c r="J913" s="32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</row>
    <row r="914" spans="1:31">
      <c r="A914" s="38"/>
      <c r="B914" s="38"/>
      <c r="C914" s="38"/>
      <c r="D914" s="38"/>
      <c r="E914" s="38"/>
      <c r="F914" s="32"/>
      <c r="G914" s="32"/>
      <c r="H914" s="32"/>
      <c r="I914" s="32"/>
      <c r="J914" s="32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</row>
    <row r="915" spans="1:31">
      <c r="A915" s="38"/>
      <c r="B915" s="38"/>
      <c r="C915" s="38"/>
      <c r="D915" s="38"/>
      <c r="E915" s="38"/>
      <c r="F915" s="32"/>
      <c r="G915" s="32"/>
      <c r="H915" s="32"/>
      <c r="I915" s="32"/>
      <c r="J915" s="32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</row>
    <row r="916" spans="1:31">
      <c r="A916" s="38"/>
      <c r="B916" s="38"/>
      <c r="C916" s="38"/>
      <c r="D916" s="38"/>
      <c r="E916" s="38"/>
      <c r="F916" s="32"/>
      <c r="G916" s="32"/>
      <c r="H916" s="32"/>
      <c r="I916" s="32"/>
      <c r="J916" s="32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</row>
    <row r="917" spans="1:31">
      <c r="A917" s="38"/>
      <c r="B917" s="38"/>
      <c r="C917" s="38"/>
      <c r="D917" s="38"/>
      <c r="E917" s="38"/>
      <c r="F917" s="32"/>
      <c r="G917" s="32"/>
      <c r="H917" s="32"/>
      <c r="I917" s="32"/>
      <c r="J917" s="32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</row>
    <row r="918" spans="1:31">
      <c r="A918" s="38"/>
      <c r="B918" s="38"/>
      <c r="C918" s="38"/>
      <c r="D918" s="38"/>
      <c r="E918" s="38"/>
      <c r="F918" s="32"/>
      <c r="G918" s="32"/>
      <c r="H918" s="32"/>
      <c r="I918" s="32"/>
      <c r="J918" s="32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</row>
    <row r="919" spans="1:31">
      <c r="A919" s="38"/>
      <c r="B919" s="38"/>
      <c r="C919" s="38"/>
      <c r="D919" s="38"/>
      <c r="E919" s="38"/>
      <c r="F919" s="32"/>
      <c r="G919" s="32"/>
      <c r="H919" s="32"/>
      <c r="I919" s="32"/>
      <c r="J919" s="32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</row>
    <row r="920" spans="1:31">
      <c r="A920" s="38"/>
      <c r="B920" s="38"/>
      <c r="C920" s="38"/>
      <c r="D920" s="38"/>
      <c r="E920" s="38"/>
      <c r="F920" s="32"/>
      <c r="G920" s="32"/>
      <c r="H920" s="32"/>
      <c r="I920" s="32"/>
      <c r="J920" s="32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</row>
    <row r="921" spans="1:31">
      <c r="A921" s="38"/>
      <c r="B921" s="38"/>
      <c r="C921" s="38"/>
      <c r="D921" s="38"/>
      <c r="E921" s="38"/>
      <c r="F921" s="32"/>
      <c r="G921" s="32"/>
      <c r="H921" s="32"/>
      <c r="I921" s="32"/>
      <c r="J921" s="32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</row>
    <row r="922" spans="1:31">
      <c r="A922" s="38"/>
      <c r="B922" s="38"/>
      <c r="C922" s="38"/>
      <c r="D922" s="38"/>
      <c r="E922" s="38"/>
      <c r="F922" s="32"/>
      <c r="G922" s="32"/>
      <c r="H922" s="32"/>
      <c r="I922" s="32"/>
      <c r="J922" s="32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</row>
    <row r="923" spans="1:31">
      <c r="A923" s="38"/>
      <c r="B923" s="38"/>
      <c r="C923" s="38"/>
      <c r="D923" s="38"/>
      <c r="E923" s="38"/>
      <c r="F923" s="32"/>
      <c r="G923" s="32"/>
      <c r="H923" s="32"/>
      <c r="I923" s="32"/>
      <c r="J923" s="32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</row>
    <row r="924" spans="1:31">
      <c r="A924" s="38"/>
      <c r="B924" s="38"/>
      <c r="C924" s="38"/>
      <c r="D924" s="38"/>
      <c r="E924" s="38"/>
      <c r="F924" s="32"/>
      <c r="G924" s="32"/>
      <c r="H924" s="32"/>
      <c r="I924" s="32"/>
      <c r="J924" s="32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</row>
    <row r="925" spans="1:31">
      <c r="A925" s="38"/>
      <c r="B925" s="38"/>
      <c r="C925" s="38"/>
      <c r="D925" s="38"/>
      <c r="E925" s="38"/>
      <c r="F925" s="32"/>
      <c r="G925" s="32"/>
      <c r="H925" s="32"/>
      <c r="I925" s="32"/>
      <c r="J925" s="32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</row>
    <row r="926" spans="1:31">
      <c r="A926" s="38"/>
      <c r="B926" s="38"/>
      <c r="C926" s="38"/>
      <c r="D926" s="38"/>
      <c r="E926" s="38"/>
      <c r="F926" s="32"/>
      <c r="G926" s="32"/>
      <c r="H926" s="32"/>
      <c r="I926" s="32"/>
      <c r="J926" s="32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</row>
    <row r="927" spans="1:31">
      <c r="A927" s="38"/>
      <c r="B927" s="38"/>
      <c r="C927" s="38"/>
      <c r="D927" s="38"/>
      <c r="E927" s="38"/>
      <c r="F927" s="32"/>
      <c r="G927" s="32"/>
      <c r="H927" s="32"/>
      <c r="I927" s="32"/>
      <c r="J927" s="32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</row>
    <row r="928" spans="1:31">
      <c r="A928" s="38"/>
      <c r="B928" s="38"/>
      <c r="C928" s="38"/>
      <c r="D928" s="38"/>
      <c r="E928" s="38"/>
      <c r="F928" s="32"/>
      <c r="G928" s="32"/>
      <c r="H928" s="32"/>
      <c r="I928" s="32"/>
      <c r="J928" s="32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</row>
    <row r="929" spans="1:31">
      <c r="A929" s="38"/>
      <c r="B929" s="38"/>
      <c r="C929" s="38"/>
      <c r="D929" s="38"/>
      <c r="E929" s="38"/>
      <c r="F929" s="32"/>
      <c r="G929" s="32"/>
      <c r="H929" s="32"/>
      <c r="I929" s="32"/>
      <c r="J929" s="32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</row>
    <row r="930" spans="1:31">
      <c r="A930" s="38"/>
      <c r="B930" s="38"/>
      <c r="C930" s="38"/>
      <c r="D930" s="38"/>
      <c r="E930" s="38"/>
      <c r="F930" s="32"/>
      <c r="G930" s="32"/>
      <c r="H930" s="32"/>
      <c r="I930" s="32"/>
      <c r="J930" s="32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</row>
    <row r="931" spans="1:31">
      <c r="A931" s="38"/>
      <c r="B931" s="38"/>
      <c r="C931" s="38"/>
      <c r="D931" s="38"/>
      <c r="E931" s="38"/>
      <c r="F931" s="32"/>
      <c r="G931" s="32"/>
      <c r="H931" s="32"/>
      <c r="I931" s="32"/>
      <c r="J931" s="32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</row>
    <row r="932" spans="1:31">
      <c r="A932" s="38"/>
      <c r="B932" s="38"/>
      <c r="C932" s="38"/>
      <c r="D932" s="38"/>
      <c r="E932" s="38"/>
      <c r="F932" s="32"/>
      <c r="G932" s="32"/>
      <c r="H932" s="32"/>
      <c r="I932" s="32"/>
      <c r="J932" s="32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</row>
    <row r="933" spans="1:31">
      <c r="A933" s="38"/>
      <c r="B933" s="38"/>
      <c r="C933" s="38"/>
      <c r="D933" s="38"/>
      <c r="E933" s="38"/>
      <c r="F933" s="32"/>
      <c r="G933" s="32"/>
      <c r="H933" s="32"/>
      <c r="I933" s="32"/>
      <c r="J933" s="32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</row>
    <row r="934" spans="1:31">
      <c r="A934" s="38"/>
      <c r="B934" s="38"/>
      <c r="C934" s="38"/>
      <c r="D934" s="38"/>
      <c r="E934" s="38"/>
      <c r="F934" s="32"/>
      <c r="G934" s="32"/>
      <c r="H934" s="32"/>
      <c r="I934" s="32"/>
      <c r="J934" s="32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</row>
    <row r="935" spans="1:31">
      <c r="A935" s="38"/>
      <c r="B935" s="38"/>
      <c r="C935" s="38"/>
      <c r="D935" s="38"/>
      <c r="E935" s="38"/>
      <c r="F935" s="32"/>
      <c r="G935" s="32"/>
      <c r="H935" s="32"/>
      <c r="I935" s="32"/>
      <c r="J935" s="32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</row>
    <row r="936" spans="1:31">
      <c r="A936" s="38"/>
      <c r="B936" s="38"/>
      <c r="C936" s="38"/>
      <c r="D936" s="38"/>
      <c r="E936" s="38"/>
      <c r="F936" s="32"/>
      <c r="G936" s="32"/>
      <c r="H936" s="32"/>
      <c r="I936" s="32"/>
      <c r="J936" s="32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</row>
    <row r="937" spans="1:31">
      <c r="A937" s="38"/>
      <c r="B937" s="38"/>
      <c r="C937" s="38"/>
      <c r="D937" s="38"/>
      <c r="E937" s="38"/>
      <c r="F937" s="32"/>
      <c r="G937" s="32"/>
      <c r="H937" s="32"/>
      <c r="I937" s="32"/>
      <c r="J937" s="32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</row>
    <row r="938" spans="1:31">
      <c r="A938" s="38"/>
      <c r="B938" s="38"/>
      <c r="C938" s="38"/>
      <c r="D938" s="38"/>
      <c r="E938" s="38"/>
      <c r="F938" s="32"/>
      <c r="G938" s="32"/>
      <c r="H938" s="32"/>
      <c r="I938" s="32"/>
      <c r="J938" s="32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</row>
    <row r="939" spans="1:31">
      <c r="A939" s="38"/>
      <c r="B939" s="38"/>
      <c r="C939" s="38"/>
      <c r="D939" s="38"/>
      <c r="E939" s="38"/>
      <c r="F939" s="32"/>
      <c r="G939" s="32"/>
      <c r="H939" s="32"/>
      <c r="I939" s="32"/>
      <c r="J939" s="32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</row>
    <row r="940" spans="1:31">
      <c r="A940" s="38"/>
      <c r="B940" s="38"/>
      <c r="C940" s="38"/>
      <c r="D940" s="38"/>
      <c r="E940" s="38"/>
      <c r="F940" s="32"/>
      <c r="G940" s="32"/>
      <c r="H940" s="32"/>
      <c r="I940" s="32"/>
      <c r="J940" s="32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</row>
    <row r="941" spans="1:31">
      <c r="A941" s="38"/>
      <c r="B941" s="38"/>
      <c r="C941" s="38"/>
      <c r="D941" s="38"/>
      <c r="E941" s="38"/>
      <c r="F941" s="32"/>
      <c r="G941" s="32"/>
      <c r="H941" s="32"/>
      <c r="I941" s="32"/>
      <c r="J941" s="32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</row>
    <row r="942" spans="1:31">
      <c r="A942" s="38"/>
      <c r="B942" s="38"/>
      <c r="C942" s="38"/>
      <c r="D942" s="38"/>
      <c r="E942" s="38"/>
      <c r="F942" s="32"/>
      <c r="G942" s="32"/>
      <c r="H942" s="32"/>
      <c r="I942" s="32"/>
      <c r="J942" s="32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</row>
    <row r="943" spans="1:31">
      <c r="A943" s="38"/>
      <c r="B943" s="38"/>
      <c r="C943" s="38"/>
      <c r="D943" s="38"/>
      <c r="E943" s="38"/>
      <c r="F943" s="32"/>
      <c r="G943" s="32"/>
      <c r="H943" s="32"/>
      <c r="I943" s="32"/>
      <c r="J943" s="32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</row>
    <row r="944" spans="1:31">
      <c r="A944" s="38"/>
      <c r="B944" s="38"/>
      <c r="C944" s="38"/>
      <c r="D944" s="38"/>
      <c r="E944" s="38"/>
      <c r="F944" s="32"/>
      <c r="G944" s="32"/>
      <c r="H944" s="32"/>
      <c r="I944" s="32"/>
      <c r="J944" s="32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</row>
    <row r="945" spans="1:31">
      <c r="A945" s="38"/>
      <c r="B945" s="38"/>
      <c r="C945" s="38"/>
      <c r="D945" s="38"/>
      <c r="E945" s="38"/>
      <c r="F945" s="32"/>
      <c r="G945" s="32"/>
      <c r="H945" s="32"/>
      <c r="I945" s="32"/>
      <c r="J945" s="32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</row>
    <row r="946" spans="1:31">
      <c r="A946" s="38"/>
      <c r="B946" s="38"/>
      <c r="C946" s="38"/>
      <c r="D946" s="38"/>
      <c r="E946" s="38"/>
      <c r="F946" s="32"/>
      <c r="G946" s="32"/>
      <c r="H946" s="32"/>
      <c r="I946" s="32"/>
      <c r="J946" s="32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</row>
    <row r="947" spans="1:31">
      <c r="A947" s="38"/>
      <c r="B947" s="38"/>
      <c r="C947" s="38"/>
      <c r="D947" s="38"/>
      <c r="E947" s="38"/>
      <c r="F947" s="32"/>
      <c r="G947" s="32"/>
      <c r="H947" s="32"/>
      <c r="I947" s="32"/>
      <c r="J947" s="32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</row>
    <row r="948" spans="1:31">
      <c r="A948" s="38"/>
      <c r="B948" s="38"/>
      <c r="C948" s="38"/>
      <c r="D948" s="38"/>
      <c r="E948" s="38"/>
      <c r="F948" s="32"/>
      <c r="G948" s="32"/>
      <c r="H948" s="32"/>
      <c r="I948" s="32"/>
      <c r="J948" s="32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</row>
    <row r="949" spans="1:31">
      <c r="A949" s="38"/>
      <c r="B949" s="38"/>
      <c r="C949" s="38"/>
      <c r="D949" s="38"/>
      <c r="E949" s="38"/>
      <c r="F949" s="32"/>
      <c r="G949" s="32"/>
      <c r="H949" s="32"/>
      <c r="I949" s="32"/>
      <c r="J949" s="32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</row>
    <row r="950" spans="1:31">
      <c r="A950" s="38"/>
      <c r="B950" s="38"/>
      <c r="C950" s="38"/>
      <c r="D950" s="38"/>
      <c r="E950" s="38"/>
      <c r="F950" s="32"/>
      <c r="G950" s="32"/>
      <c r="H950" s="32"/>
      <c r="I950" s="32"/>
      <c r="J950" s="32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</row>
    <row r="951" spans="1:31">
      <c r="A951" s="38"/>
      <c r="B951" s="38"/>
      <c r="C951" s="38"/>
      <c r="D951" s="38"/>
      <c r="E951" s="38"/>
      <c r="F951" s="32"/>
      <c r="G951" s="32"/>
      <c r="H951" s="32"/>
      <c r="I951" s="32"/>
      <c r="J951" s="32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</row>
    <row r="952" spans="1:31">
      <c r="A952" s="38"/>
      <c r="B952" s="38"/>
      <c r="C952" s="38"/>
      <c r="D952" s="38"/>
      <c r="E952" s="38"/>
      <c r="F952" s="32"/>
      <c r="G952" s="32"/>
      <c r="H952" s="32"/>
      <c r="I952" s="32"/>
      <c r="J952" s="32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</row>
    <row r="953" spans="1:31">
      <c r="A953" s="38"/>
      <c r="B953" s="38"/>
      <c r="C953" s="38"/>
      <c r="D953" s="38"/>
      <c r="E953" s="38"/>
      <c r="F953" s="32"/>
      <c r="G953" s="32"/>
      <c r="H953" s="32"/>
      <c r="I953" s="32"/>
      <c r="J953" s="32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</row>
    <row r="954" spans="1:31">
      <c r="A954" s="38"/>
      <c r="B954" s="38"/>
      <c r="C954" s="38"/>
      <c r="D954" s="38"/>
      <c r="E954" s="38"/>
      <c r="F954" s="32"/>
      <c r="G954" s="32"/>
      <c r="H954" s="32"/>
      <c r="I954" s="32"/>
      <c r="J954" s="32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</row>
    <row r="955" spans="1:31">
      <c r="A955" s="38"/>
      <c r="B955" s="38"/>
      <c r="C955" s="38"/>
      <c r="D955" s="38"/>
      <c r="E955" s="38"/>
      <c r="F955" s="32"/>
      <c r="G955" s="32"/>
      <c r="H955" s="32"/>
      <c r="I955" s="32"/>
      <c r="J955" s="32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</row>
    <row r="956" spans="1:31">
      <c r="A956" s="38"/>
      <c r="B956" s="38"/>
      <c r="C956" s="38"/>
      <c r="D956" s="38"/>
      <c r="E956" s="38"/>
      <c r="F956" s="32"/>
      <c r="G956" s="32"/>
      <c r="H956" s="32"/>
      <c r="I956" s="32"/>
      <c r="J956" s="32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</row>
    <row r="957" spans="1:31">
      <c r="A957" s="38"/>
      <c r="B957" s="38"/>
      <c r="C957" s="38"/>
      <c r="D957" s="38"/>
      <c r="E957" s="38"/>
      <c r="F957" s="32"/>
      <c r="G957" s="32"/>
      <c r="H957" s="32"/>
      <c r="I957" s="32"/>
      <c r="J957" s="32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</row>
    <row r="958" spans="1:31">
      <c r="A958" s="38"/>
      <c r="B958" s="38"/>
      <c r="C958" s="38"/>
      <c r="D958" s="38"/>
      <c r="E958" s="38"/>
      <c r="F958" s="32"/>
      <c r="G958" s="32"/>
      <c r="H958" s="32"/>
      <c r="I958" s="32"/>
      <c r="J958" s="32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</row>
    <row r="959" spans="1:31">
      <c r="A959" s="38"/>
      <c r="B959" s="38"/>
      <c r="C959" s="38"/>
      <c r="D959" s="38"/>
      <c r="E959" s="38"/>
      <c r="F959" s="32"/>
      <c r="G959" s="32"/>
      <c r="H959" s="32"/>
      <c r="I959" s="32"/>
      <c r="J959" s="32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</row>
    <row r="960" spans="1:31">
      <c r="A960" s="38"/>
      <c r="B960" s="38"/>
      <c r="C960" s="38"/>
      <c r="D960" s="38"/>
      <c r="E960" s="38"/>
      <c r="F960" s="32"/>
      <c r="G960" s="32"/>
      <c r="H960" s="32"/>
      <c r="I960" s="32"/>
      <c r="J960" s="32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</row>
    <row r="961" spans="1:31">
      <c r="A961" s="38"/>
      <c r="B961" s="38"/>
      <c r="C961" s="38"/>
      <c r="D961" s="38"/>
      <c r="E961" s="38"/>
      <c r="F961" s="32"/>
      <c r="G961" s="32"/>
      <c r="H961" s="32"/>
      <c r="I961" s="32"/>
      <c r="J961" s="32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</row>
    <row r="962" spans="1:31">
      <c r="A962" s="38"/>
      <c r="B962" s="38"/>
      <c r="C962" s="38"/>
      <c r="D962" s="38"/>
      <c r="E962" s="38"/>
      <c r="F962" s="32"/>
      <c r="G962" s="32"/>
      <c r="H962" s="32"/>
      <c r="I962" s="32"/>
      <c r="J962" s="32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</row>
    <row r="963" spans="1:31">
      <c r="A963" s="38"/>
      <c r="B963" s="38"/>
      <c r="C963" s="38"/>
      <c r="D963" s="38"/>
      <c r="E963" s="38"/>
      <c r="F963" s="32"/>
      <c r="G963" s="32"/>
      <c r="H963" s="32"/>
      <c r="I963" s="32"/>
      <c r="J963" s="32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</row>
    <row r="964" spans="1:31">
      <c r="A964" s="38"/>
      <c r="B964" s="38"/>
      <c r="C964" s="38"/>
      <c r="D964" s="38"/>
      <c r="E964" s="38"/>
      <c r="F964" s="32"/>
      <c r="G964" s="32"/>
      <c r="H964" s="32"/>
      <c r="I964" s="32"/>
      <c r="J964" s="32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</row>
    <row r="965" spans="1:31">
      <c r="A965" s="38"/>
      <c r="B965" s="38"/>
      <c r="C965" s="38"/>
      <c r="D965" s="38"/>
      <c r="E965" s="38"/>
      <c r="F965" s="32"/>
      <c r="G965" s="32"/>
      <c r="H965" s="32"/>
      <c r="I965" s="32"/>
      <c r="J965" s="32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</row>
    <row r="966" spans="1:31">
      <c r="A966" s="38"/>
      <c r="B966" s="38"/>
      <c r="C966" s="38"/>
      <c r="D966" s="38"/>
      <c r="E966" s="38"/>
      <c r="F966" s="32"/>
      <c r="G966" s="32"/>
      <c r="H966" s="32"/>
      <c r="I966" s="32"/>
      <c r="J966" s="32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</row>
    <row r="967" spans="1:31">
      <c r="A967" s="38"/>
      <c r="B967" s="38"/>
      <c r="C967" s="38"/>
      <c r="D967" s="38"/>
      <c r="E967" s="38"/>
      <c r="F967" s="32"/>
      <c r="G967" s="32"/>
      <c r="H967" s="32"/>
      <c r="I967" s="32"/>
      <c r="J967" s="32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</row>
    <row r="968" spans="1:31">
      <c r="A968" s="38"/>
      <c r="B968" s="38"/>
      <c r="C968" s="38"/>
      <c r="D968" s="38"/>
      <c r="E968" s="38"/>
      <c r="F968" s="32"/>
      <c r="G968" s="32"/>
      <c r="H968" s="32"/>
      <c r="I968" s="32"/>
      <c r="J968" s="32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</row>
    <row r="969" spans="1:31">
      <c r="A969" s="38"/>
      <c r="B969" s="38"/>
      <c r="C969" s="38"/>
      <c r="D969" s="38"/>
      <c r="E969" s="38"/>
      <c r="F969" s="32"/>
      <c r="G969" s="32"/>
      <c r="H969" s="32"/>
      <c r="I969" s="32"/>
      <c r="J969" s="32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</row>
    <row r="970" spans="1:31">
      <c r="A970" s="38"/>
      <c r="B970" s="38"/>
      <c r="C970" s="38"/>
      <c r="D970" s="38"/>
      <c r="E970" s="38"/>
      <c r="F970" s="32"/>
      <c r="G970" s="32"/>
      <c r="H970" s="32"/>
      <c r="I970" s="32"/>
      <c r="J970" s="32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</row>
    <row r="971" spans="1:31">
      <c r="A971" s="38"/>
      <c r="B971" s="38"/>
      <c r="C971" s="38"/>
      <c r="D971" s="38"/>
      <c r="E971" s="38"/>
      <c r="F971" s="32"/>
      <c r="G971" s="32"/>
      <c r="H971" s="32"/>
      <c r="I971" s="32"/>
      <c r="J971" s="32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</row>
    <row r="972" spans="1:31">
      <c r="A972" s="38"/>
      <c r="B972" s="38"/>
      <c r="C972" s="38"/>
      <c r="D972" s="38"/>
      <c r="E972" s="38"/>
      <c r="F972" s="32"/>
      <c r="G972" s="32"/>
      <c r="H972" s="32"/>
      <c r="I972" s="32"/>
      <c r="J972" s="32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</row>
    <row r="973" spans="1:31">
      <c r="A973" s="38"/>
      <c r="B973" s="38"/>
      <c r="C973" s="38"/>
      <c r="D973" s="38"/>
      <c r="E973" s="38"/>
      <c r="F973" s="32"/>
      <c r="G973" s="32"/>
      <c r="H973" s="32"/>
      <c r="I973" s="32"/>
      <c r="J973" s="32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</row>
    <row r="974" spans="1:31">
      <c r="A974" s="38"/>
      <c r="B974" s="38"/>
      <c r="C974" s="38"/>
      <c r="D974" s="38"/>
      <c r="E974" s="38"/>
      <c r="F974" s="32"/>
      <c r="G974" s="32"/>
      <c r="H974" s="32"/>
      <c r="I974" s="32"/>
      <c r="J974" s="32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</row>
    <row r="975" spans="1:31">
      <c r="A975" s="38"/>
      <c r="B975" s="38"/>
      <c r="C975" s="38"/>
      <c r="D975" s="38"/>
      <c r="E975" s="38"/>
      <c r="F975" s="32"/>
      <c r="G975" s="32"/>
      <c r="H975" s="32"/>
      <c r="I975" s="32"/>
      <c r="J975" s="32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</row>
    <row r="976" spans="1:31">
      <c r="A976" s="38"/>
      <c r="B976" s="38"/>
      <c r="C976" s="38"/>
      <c r="D976" s="38"/>
      <c r="E976" s="38"/>
      <c r="F976" s="32"/>
      <c r="G976" s="32"/>
      <c r="H976" s="32"/>
      <c r="I976" s="32"/>
      <c r="J976" s="32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</row>
    <row r="977" spans="1:31">
      <c r="A977" s="38"/>
      <c r="B977" s="38"/>
      <c r="C977" s="38"/>
      <c r="D977" s="38"/>
      <c r="E977" s="38"/>
      <c r="F977" s="32"/>
      <c r="G977" s="32"/>
      <c r="H977" s="32"/>
      <c r="I977" s="32"/>
      <c r="J977" s="32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</row>
    <row r="978" spans="1:31">
      <c r="A978" s="38"/>
      <c r="B978" s="38"/>
      <c r="C978" s="38"/>
      <c r="D978" s="38"/>
      <c r="E978" s="38"/>
      <c r="F978" s="32"/>
      <c r="G978" s="32"/>
      <c r="H978" s="32"/>
      <c r="I978" s="32"/>
      <c r="J978" s="32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</row>
    <row r="979" spans="1:31">
      <c r="A979" s="38"/>
      <c r="B979" s="38"/>
      <c r="C979" s="38"/>
      <c r="D979" s="38"/>
      <c r="E979" s="38"/>
      <c r="F979" s="32"/>
      <c r="G979" s="32"/>
      <c r="H979" s="32"/>
      <c r="I979" s="32"/>
      <c r="J979" s="32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</row>
    <row r="980" spans="1:31">
      <c r="A980" s="38"/>
      <c r="B980" s="38"/>
      <c r="C980" s="38"/>
      <c r="D980" s="38"/>
      <c r="E980" s="38"/>
      <c r="F980" s="32"/>
      <c r="G980" s="32"/>
      <c r="H980" s="32"/>
      <c r="I980" s="32"/>
      <c r="J980" s="32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</row>
    <row r="981" spans="1:31">
      <c r="A981" s="38"/>
      <c r="B981" s="38"/>
      <c r="C981" s="38"/>
      <c r="D981" s="38"/>
      <c r="E981" s="38"/>
      <c r="F981" s="32"/>
      <c r="G981" s="32"/>
      <c r="H981" s="32"/>
      <c r="I981" s="32"/>
      <c r="J981" s="32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</row>
    <row r="982" spans="1:31">
      <c r="A982" s="38"/>
      <c r="B982" s="38"/>
      <c r="C982" s="38"/>
      <c r="D982" s="38"/>
      <c r="E982" s="38"/>
      <c r="F982" s="32"/>
      <c r="G982" s="32"/>
      <c r="H982" s="32"/>
      <c r="I982" s="32"/>
      <c r="J982" s="32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</row>
    <row r="983" spans="1:31">
      <c r="A983" s="38"/>
      <c r="B983" s="38"/>
      <c r="C983" s="38"/>
      <c r="D983" s="38"/>
      <c r="E983" s="38"/>
      <c r="F983" s="32"/>
      <c r="G983" s="32"/>
      <c r="H983" s="32"/>
      <c r="I983" s="32"/>
      <c r="J983" s="32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</row>
    <row r="984" spans="1:31">
      <c r="A984" s="38"/>
      <c r="B984" s="38"/>
      <c r="C984" s="38"/>
      <c r="D984" s="38"/>
      <c r="E984" s="38"/>
      <c r="F984" s="32"/>
      <c r="G984" s="32"/>
      <c r="H984" s="32"/>
      <c r="I984" s="32"/>
      <c r="J984" s="32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</row>
    <row r="985" spans="1:31">
      <c r="A985" s="38"/>
      <c r="B985" s="38"/>
      <c r="C985" s="38"/>
      <c r="D985" s="38"/>
      <c r="E985" s="38"/>
      <c r="F985" s="32"/>
      <c r="G985" s="32"/>
      <c r="H985" s="32"/>
      <c r="I985" s="32"/>
      <c r="J985" s="32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</row>
    <row r="986" spans="1:31">
      <c r="A986" s="38"/>
      <c r="B986" s="38"/>
      <c r="C986" s="38"/>
      <c r="D986" s="38"/>
      <c r="E986" s="38"/>
      <c r="F986" s="32"/>
      <c r="G986" s="32"/>
      <c r="H986" s="32"/>
      <c r="I986" s="32"/>
      <c r="J986" s="32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</row>
    <row r="987" spans="1:31">
      <c r="A987" s="38"/>
      <c r="B987" s="38"/>
      <c r="C987" s="38"/>
      <c r="D987" s="38"/>
      <c r="E987" s="38"/>
      <c r="F987" s="32"/>
      <c r="G987" s="32"/>
      <c r="H987" s="32"/>
      <c r="I987" s="32"/>
      <c r="J987" s="32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</row>
    <row r="988" spans="1:31">
      <c r="A988" s="38"/>
      <c r="B988" s="38"/>
      <c r="C988" s="38"/>
      <c r="D988" s="38"/>
      <c r="E988" s="38"/>
      <c r="F988" s="32"/>
      <c r="G988" s="32"/>
      <c r="H988" s="32"/>
      <c r="I988" s="32"/>
      <c r="J988" s="32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</row>
    <row r="989" spans="1:31">
      <c r="A989" s="38"/>
      <c r="B989" s="38"/>
      <c r="C989" s="38"/>
      <c r="D989" s="38"/>
      <c r="E989" s="38"/>
      <c r="F989" s="32"/>
      <c r="G989" s="32"/>
      <c r="H989" s="32"/>
      <c r="I989" s="32"/>
      <c r="J989" s="32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</row>
    <row r="990" spans="1:31">
      <c r="A990" s="38"/>
      <c r="B990" s="38"/>
      <c r="C990" s="38"/>
      <c r="D990" s="38"/>
      <c r="E990" s="38"/>
      <c r="F990" s="32"/>
      <c r="G990" s="32"/>
      <c r="H990" s="32"/>
      <c r="I990" s="32"/>
      <c r="J990" s="32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</row>
    <row r="991" spans="1:31">
      <c r="A991" s="38"/>
      <c r="B991" s="38"/>
      <c r="C991" s="38"/>
      <c r="D991" s="38"/>
      <c r="E991" s="38"/>
      <c r="F991" s="32"/>
      <c r="G991" s="32"/>
      <c r="H991" s="32"/>
      <c r="I991" s="32"/>
      <c r="J991" s="32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</row>
    <row r="992" spans="1:31">
      <c r="A992" s="38"/>
      <c r="B992" s="38"/>
      <c r="C992" s="38"/>
      <c r="D992" s="38"/>
      <c r="E992" s="38"/>
      <c r="F992" s="32"/>
      <c r="G992" s="32"/>
      <c r="H992" s="32"/>
      <c r="I992" s="32"/>
      <c r="J992" s="32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</row>
    <row r="993" spans="1:31">
      <c r="A993" s="38"/>
      <c r="B993" s="38"/>
      <c r="C993" s="38"/>
      <c r="D993" s="38"/>
      <c r="E993" s="38"/>
      <c r="F993" s="32"/>
      <c r="G993" s="32"/>
      <c r="H993" s="32"/>
      <c r="I993" s="32"/>
      <c r="J993" s="32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</row>
    <row r="994" spans="1:31">
      <c r="A994" s="38"/>
      <c r="B994" s="38"/>
      <c r="C994" s="38"/>
      <c r="D994" s="38"/>
      <c r="E994" s="38"/>
      <c r="F994" s="32"/>
      <c r="G994" s="32"/>
      <c r="H994" s="32"/>
      <c r="I994" s="32"/>
      <c r="J994" s="32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</row>
    <row r="995" spans="1:31">
      <c r="A995" s="38"/>
      <c r="B995" s="38"/>
      <c r="C995" s="38"/>
      <c r="D995" s="38"/>
      <c r="E995" s="38"/>
      <c r="F995" s="32"/>
      <c r="G995" s="32"/>
      <c r="H995" s="32"/>
      <c r="I995" s="32"/>
      <c r="J995" s="32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</row>
    <row r="996" spans="1:31">
      <c r="A996" s="38"/>
      <c r="B996" s="38"/>
      <c r="C996" s="38"/>
      <c r="D996" s="38"/>
      <c r="E996" s="38"/>
      <c r="F996" s="32"/>
      <c r="G996" s="32"/>
      <c r="H996" s="32"/>
      <c r="I996" s="32"/>
      <c r="J996" s="32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</row>
    <row r="997" spans="1:31">
      <c r="A997" s="38"/>
      <c r="B997" s="38"/>
      <c r="C997" s="38"/>
      <c r="D997" s="38"/>
      <c r="E997" s="38"/>
      <c r="F997" s="32"/>
      <c r="G997" s="32"/>
      <c r="H997" s="32"/>
      <c r="I997" s="32"/>
      <c r="J997" s="32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</row>
    <row r="998" spans="1:31">
      <c r="A998" s="38"/>
      <c r="B998" s="38"/>
      <c r="C998" s="38"/>
      <c r="D998" s="38"/>
      <c r="E998" s="38"/>
      <c r="F998" s="32"/>
      <c r="G998" s="32"/>
      <c r="H998" s="32"/>
      <c r="I998" s="32"/>
      <c r="J998" s="32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</row>
    <row r="999" spans="1:31">
      <c r="A999" s="38"/>
      <c r="B999" s="38"/>
      <c r="C999" s="38"/>
      <c r="D999" s="38"/>
      <c r="E999" s="38"/>
      <c r="F999" s="32"/>
      <c r="G999" s="32"/>
      <c r="H999" s="32"/>
      <c r="I999" s="32"/>
      <c r="J999" s="32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</row>
    <row r="1000" spans="1:31">
      <c r="A1000" s="38"/>
      <c r="B1000" s="38"/>
      <c r="C1000" s="38"/>
      <c r="D1000" s="38"/>
      <c r="E1000" s="38"/>
      <c r="F1000" s="32"/>
      <c r="G1000" s="32"/>
      <c r="H1000" s="32"/>
      <c r="I1000" s="32"/>
      <c r="J1000" s="32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</row>
    <row r="1001" spans="1:31">
      <c r="A1001" s="38"/>
      <c r="B1001" s="38"/>
      <c r="C1001" s="38"/>
      <c r="D1001" s="38"/>
      <c r="E1001" s="38"/>
      <c r="F1001" s="32"/>
      <c r="G1001" s="32"/>
      <c r="H1001" s="32"/>
      <c r="I1001" s="32"/>
      <c r="J1001" s="32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</row>
    <row r="1002" spans="1:31">
      <c r="A1002" s="38"/>
      <c r="B1002" s="38"/>
      <c r="C1002" s="38"/>
      <c r="D1002" s="38"/>
      <c r="E1002" s="38"/>
      <c r="F1002" s="32"/>
      <c r="G1002" s="32"/>
      <c r="H1002" s="32"/>
      <c r="I1002" s="32"/>
      <c r="J1002" s="32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</row>
    <row r="1003" spans="1:31">
      <c r="A1003" s="38"/>
      <c r="B1003" s="38"/>
      <c r="C1003" s="38"/>
      <c r="D1003" s="38"/>
      <c r="E1003" s="38"/>
      <c r="F1003" s="32"/>
      <c r="G1003" s="32"/>
      <c r="H1003" s="32"/>
      <c r="I1003" s="32"/>
      <c r="J1003" s="32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</row>
    <row r="1004" spans="1:31">
      <c r="A1004" s="38"/>
      <c r="B1004" s="38"/>
      <c r="C1004" s="38"/>
      <c r="D1004" s="38"/>
      <c r="E1004" s="38"/>
      <c r="F1004" s="32"/>
      <c r="G1004" s="32"/>
      <c r="H1004" s="32"/>
      <c r="I1004" s="32"/>
      <c r="J1004" s="32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</row>
  </sheetData>
  <phoneticPr fontId="32" type="noConversion"/>
  <hyperlinks>
    <hyperlink ref="K2" r:id="rId1" xr:uid="{00000000-0004-0000-1000-000000000000}"/>
    <hyperlink ref="K3" r:id="rId2" xr:uid="{00000000-0004-0000-1000-000001000000}"/>
    <hyperlink ref="K4" r:id="rId3" xr:uid="{00000000-0004-0000-1000-000002000000}"/>
    <hyperlink ref="K5" r:id="rId4" xr:uid="{00000000-0004-0000-1000-000003000000}"/>
    <hyperlink ref="K6" r:id="rId5" xr:uid="{00000000-0004-0000-1000-000004000000}"/>
    <hyperlink ref="K7" r:id="rId6" xr:uid="{00000000-0004-0000-1000-000005000000}"/>
    <hyperlink ref="K8" r:id="rId7" xr:uid="{00000000-0004-0000-1000-000006000000}"/>
    <hyperlink ref="K9" r:id="rId8" xr:uid="{00000000-0004-0000-1000-000007000000}"/>
    <hyperlink ref="K10" r:id="rId9" xr:uid="{00000000-0004-0000-1000-000008000000}"/>
    <hyperlink ref="K11" r:id="rId10" xr:uid="{00000000-0004-0000-1000-000009000000}"/>
    <hyperlink ref="K12" r:id="rId11" xr:uid="{00000000-0004-0000-1000-00000A000000}"/>
    <hyperlink ref="K13" r:id="rId12" xr:uid="{00000000-0004-0000-1000-00000B000000}"/>
    <hyperlink ref="K14" r:id="rId13" xr:uid="{00000000-0004-0000-1000-00000C000000}"/>
    <hyperlink ref="K15" r:id="rId14" xr:uid="{00000000-0004-0000-1000-00000D000000}"/>
    <hyperlink ref="K16" r:id="rId15" xr:uid="{00000000-0004-0000-1000-00000E000000}"/>
    <hyperlink ref="K17" r:id="rId16" xr:uid="{00000000-0004-0000-1000-00000F000000}"/>
    <hyperlink ref="K18" r:id="rId17" xr:uid="{00000000-0004-0000-1000-000010000000}"/>
    <hyperlink ref="K19" r:id="rId18" xr:uid="{00000000-0004-0000-1000-000011000000}"/>
    <hyperlink ref="K20" r:id="rId19" xr:uid="{00000000-0004-0000-1000-000012000000}"/>
    <hyperlink ref="K21" r:id="rId20" xr:uid="{00000000-0004-0000-1000-000013000000}"/>
    <hyperlink ref="K22" r:id="rId21" xr:uid="{00000000-0004-0000-1000-000014000000}"/>
    <hyperlink ref="K23" r:id="rId22" xr:uid="{00000000-0004-0000-1000-000015000000}"/>
    <hyperlink ref="E24" r:id="rId23" xr:uid="{00000000-0004-0000-1000-000016000000}"/>
    <hyperlink ref="K24" r:id="rId24" xr:uid="{00000000-0004-0000-1000-000017000000}"/>
    <hyperlink ref="K25" r:id="rId25" xr:uid="{00000000-0004-0000-1000-000018000000}"/>
    <hyperlink ref="K26" r:id="rId26" xr:uid="{00000000-0004-0000-1000-000019000000}"/>
    <hyperlink ref="K27" r:id="rId27" xr:uid="{00000000-0004-0000-1000-00001A000000}"/>
    <hyperlink ref="K28" r:id="rId28" xr:uid="{00000000-0004-0000-1000-00001B000000}"/>
    <hyperlink ref="K29" r:id="rId29" xr:uid="{00000000-0004-0000-1000-00001C000000}"/>
    <hyperlink ref="K30" r:id="rId30" xr:uid="{00000000-0004-0000-1000-00001D000000}"/>
    <hyperlink ref="K31" r:id="rId31" xr:uid="{00000000-0004-0000-1000-00001E000000}"/>
    <hyperlink ref="K32" r:id="rId32" xr:uid="{00000000-0004-0000-1000-00001F000000}"/>
    <hyperlink ref="K33" r:id="rId33" xr:uid="{00000000-0004-0000-1000-000020000000}"/>
    <hyperlink ref="K34" r:id="rId34" xr:uid="{00000000-0004-0000-1000-000021000000}"/>
    <hyperlink ref="K35" r:id="rId35" xr:uid="{00000000-0004-0000-1000-000022000000}"/>
    <hyperlink ref="K36" r:id="rId36" xr:uid="{00000000-0004-0000-1000-000023000000}"/>
    <hyperlink ref="K37" r:id="rId37" xr:uid="{00000000-0004-0000-1000-000024000000}"/>
    <hyperlink ref="K38" r:id="rId38" xr:uid="{00000000-0004-0000-1000-000025000000}"/>
    <hyperlink ref="K39" r:id="rId39" xr:uid="{00000000-0004-0000-1000-000026000000}"/>
    <hyperlink ref="K40" r:id="rId40" xr:uid="{00000000-0004-0000-1000-000027000000}"/>
    <hyperlink ref="K41" r:id="rId41" xr:uid="{00000000-0004-0000-1000-000028000000}"/>
    <hyperlink ref="K42" r:id="rId42" xr:uid="{00000000-0004-0000-1000-000029000000}"/>
    <hyperlink ref="K43" r:id="rId43" xr:uid="{00000000-0004-0000-1000-00002A000000}"/>
    <hyperlink ref="K44" r:id="rId44" xr:uid="{00000000-0004-0000-1000-00002B000000}"/>
    <hyperlink ref="K45" r:id="rId45" xr:uid="{00000000-0004-0000-1000-00002C000000}"/>
    <hyperlink ref="K46" r:id="rId46" xr:uid="{00000000-0004-0000-1000-00002D000000}"/>
    <hyperlink ref="K47" r:id="rId47" xr:uid="{00000000-0004-0000-1000-00002E000000}"/>
    <hyperlink ref="K48" r:id="rId48" xr:uid="{00000000-0004-0000-1000-00002F000000}"/>
    <hyperlink ref="K49" r:id="rId49" xr:uid="{00000000-0004-0000-1000-000030000000}"/>
    <hyperlink ref="K50" r:id="rId50" xr:uid="{00000000-0004-0000-1000-000031000000}"/>
    <hyperlink ref="K51" r:id="rId51" xr:uid="{00000000-0004-0000-1000-000032000000}"/>
    <hyperlink ref="K52" r:id="rId52" xr:uid="{00000000-0004-0000-1000-000033000000}"/>
    <hyperlink ref="K53" r:id="rId53" xr:uid="{00000000-0004-0000-1000-000034000000}"/>
    <hyperlink ref="K54" r:id="rId54" xr:uid="{00000000-0004-0000-1000-000035000000}"/>
    <hyperlink ref="K55" r:id="rId55" xr:uid="{00000000-0004-0000-1000-000036000000}"/>
    <hyperlink ref="K56" r:id="rId56" xr:uid="{00000000-0004-0000-1000-000037000000}"/>
    <hyperlink ref="K57" r:id="rId57" xr:uid="{00000000-0004-0000-1000-000038000000}"/>
    <hyperlink ref="K58" r:id="rId58" xr:uid="{00000000-0004-0000-1000-000039000000}"/>
    <hyperlink ref="K59" r:id="rId59" xr:uid="{00000000-0004-0000-1000-00003A000000}"/>
    <hyperlink ref="K60" r:id="rId60" xr:uid="{00000000-0004-0000-1000-00003B000000}"/>
    <hyperlink ref="K61" r:id="rId61" xr:uid="{00000000-0004-0000-1000-00003C000000}"/>
    <hyperlink ref="K62" r:id="rId62" xr:uid="{00000000-0004-0000-1000-00003D000000}"/>
    <hyperlink ref="K63" r:id="rId63" xr:uid="{00000000-0004-0000-1000-00003E000000}"/>
    <hyperlink ref="K64" r:id="rId64" xr:uid="{00000000-0004-0000-1000-00003F000000}"/>
    <hyperlink ref="K65" r:id="rId65" xr:uid="{00000000-0004-0000-1000-000040000000}"/>
    <hyperlink ref="K66" r:id="rId66" xr:uid="{00000000-0004-0000-1000-000041000000}"/>
    <hyperlink ref="K67" r:id="rId67" xr:uid="{00000000-0004-0000-1000-000042000000}"/>
    <hyperlink ref="K68" r:id="rId68" xr:uid="{00000000-0004-0000-1000-000043000000}"/>
    <hyperlink ref="K69" r:id="rId69" xr:uid="{00000000-0004-0000-1000-000044000000}"/>
    <hyperlink ref="K70" r:id="rId70" xr:uid="{00000000-0004-0000-1000-000045000000}"/>
    <hyperlink ref="K71" r:id="rId71" xr:uid="{00000000-0004-0000-1000-000046000000}"/>
    <hyperlink ref="K72" r:id="rId72" xr:uid="{00000000-0004-0000-1000-000047000000}"/>
    <hyperlink ref="K73" r:id="rId73" xr:uid="{00000000-0004-0000-1000-000048000000}"/>
    <hyperlink ref="K74" r:id="rId74" xr:uid="{00000000-0004-0000-1000-000049000000}"/>
    <hyperlink ref="K75" r:id="rId75" xr:uid="{00000000-0004-0000-1000-00004A000000}"/>
    <hyperlink ref="K76" r:id="rId76" xr:uid="{00000000-0004-0000-1000-00004B000000}"/>
    <hyperlink ref="K77" r:id="rId77" xr:uid="{00000000-0004-0000-1000-00004C000000}"/>
    <hyperlink ref="K78" r:id="rId78" xr:uid="{00000000-0004-0000-1000-00004D000000}"/>
    <hyperlink ref="K79" r:id="rId79" xr:uid="{00000000-0004-0000-1000-00004E000000}"/>
    <hyperlink ref="K80" r:id="rId80" xr:uid="{00000000-0004-0000-1000-00004F000000}"/>
    <hyperlink ref="K81" r:id="rId81" xr:uid="{00000000-0004-0000-1000-000050000000}"/>
    <hyperlink ref="K82" r:id="rId82" xr:uid="{00000000-0004-0000-1000-000051000000}"/>
    <hyperlink ref="K83" r:id="rId83" xr:uid="{00000000-0004-0000-1000-000052000000}"/>
    <hyperlink ref="K84" r:id="rId84" xr:uid="{00000000-0004-0000-1000-000053000000}"/>
    <hyperlink ref="K85" r:id="rId85" xr:uid="{00000000-0004-0000-1000-000054000000}"/>
    <hyperlink ref="K86" r:id="rId86" xr:uid="{00000000-0004-0000-1000-000055000000}"/>
    <hyperlink ref="K87" r:id="rId87" xr:uid="{00000000-0004-0000-1000-000056000000}"/>
    <hyperlink ref="K88" r:id="rId88" xr:uid="{00000000-0004-0000-1000-000057000000}"/>
    <hyperlink ref="K89" r:id="rId89" xr:uid="{00000000-0004-0000-1000-000058000000}"/>
    <hyperlink ref="K90" r:id="rId90" xr:uid="{00000000-0004-0000-1000-000059000000}"/>
    <hyperlink ref="K91" r:id="rId91" xr:uid="{00000000-0004-0000-1000-00005A000000}"/>
    <hyperlink ref="K92" r:id="rId92" xr:uid="{00000000-0004-0000-1000-00005B000000}"/>
    <hyperlink ref="K93" r:id="rId93" xr:uid="{00000000-0004-0000-1000-00005C000000}"/>
    <hyperlink ref="K94" r:id="rId94" xr:uid="{00000000-0004-0000-1000-00005D000000}"/>
    <hyperlink ref="K95" r:id="rId95" xr:uid="{00000000-0004-0000-1000-00005E000000}"/>
    <hyperlink ref="K96" r:id="rId96" xr:uid="{00000000-0004-0000-1000-00005F000000}"/>
    <hyperlink ref="K97" r:id="rId97" xr:uid="{00000000-0004-0000-1000-000060000000}"/>
    <hyperlink ref="K98" r:id="rId98" xr:uid="{00000000-0004-0000-1000-000061000000}"/>
    <hyperlink ref="K99" r:id="rId99" xr:uid="{00000000-0004-0000-1000-000062000000}"/>
    <hyperlink ref="K100" r:id="rId100" xr:uid="{00000000-0004-0000-1000-000063000000}"/>
    <hyperlink ref="K101" r:id="rId101" xr:uid="{00000000-0004-0000-1000-000064000000}"/>
    <hyperlink ref="K102" r:id="rId102" xr:uid="{00000000-0004-0000-1000-000065000000}"/>
    <hyperlink ref="K103" r:id="rId103" xr:uid="{00000000-0004-0000-1000-000066000000}"/>
    <hyperlink ref="K104" r:id="rId104" xr:uid="{00000000-0004-0000-1000-000067000000}"/>
  </hyperlinks>
  <pageMargins left="0.7" right="0.7" top="0.75" bottom="0.75" header="0.3" footer="0.3"/>
  <legacyDrawing r:id="rId10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F100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/>
  <cols>
    <col min="1" max="1" width="4.85546875" customWidth="1"/>
    <col min="2" max="2" width="29" customWidth="1"/>
    <col min="3" max="3" width="35.42578125" customWidth="1"/>
    <col min="4" max="4" width="22.85546875" customWidth="1"/>
    <col min="5" max="5" width="37.42578125" customWidth="1"/>
    <col min="6" max="8" width="8.28515625" customWidth="1"/>
    <col min="9" max="9" width="45.5703125" customWidth="1"/>
  </cols>
  <sheetData>
    <row r="1" spans="1:32">
      <c r="A1" s="1" t="s">
        <v>0</v>
      </c>
      <c r="B1" s="2" t="s">
        <v>1</v>
      </c>
      <c r="C1" s="3" t="s">
        <v>4005</v>
      </c>
      <c r="D1" s="3" t="s">
        <v>4006</v>
      </c>
      <c r="E1" s="3" t="s">
        <v>4007</v>
      </c>
      <c r="F1" s="3" t="s">
        <v>4008</v>
      </c>
      <c r="G1" s="3" t="s">
        <v>4009</v>
      </c>
      <c r="H1" s="3" t="s">
        <v>3947</v>
      </c>
      <c r="I1" s="2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4">
        <v>1</v>
      </c>
      <c r="B2" s="1" t="s">
        <v>3</v>
      </c>
      <c r="C2" s="5" t="s">
        <v>457</v>
      </c>
      <c r="D2" s="5" t="s">
        <v>4010</v>
      </c>
      <c r="E2" s="6" t="str">
        <f t="shared" ref="E2:E208" si="0">"https://www.threads.com/" &amp;D2 &amp; "/"</f>
        <v>https://www.threads.com/@power3067830678/</v>
      </c>
      <c r="F2" s="7"/>
      <c r="G2" s="7"/>
      <c r="H2" s="7"/>
      <c r="I2" s="8" t="s">
        <v>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>
      <c r="A3" s="4">
        <v>1</v>
      </c>
      <c r="B3" s="1" t="s">
        <v>3</v>
      </c>
      <c r="C3" s="5" t="s">
        <v>4011</v>
      </c>
      <c r="D3" s="5" t="s">
        <v>4012</v>
      </c>
      <c r="E3" s="6" t="str">
        <f t="shared" si="0"/>
        <v>https://www.threads.com/@notorious_taiwan/</v>
      </c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>
      <c r="A4" s="4">
        <v>2</v>
      </c>
      <c r="B4" s="1" t="s">
        <v>5</v>
      </c>
      <c r="C4" s="5" t="s">
        <v>6</v>
      </c>
      <c r="D4" s="5" t="s">
        <v>4013</v>
      </c>
      <c r="E4" s="6" t="str">
        <f t="shared" si="0"/>
        <v>https://www.threads.com/@yga0721/</v>
      </c>
      <c r="F4" s="7"/>
      <c r="G4" s="7"/>
      <c r="H4" s="7"/>
      <c r="I4" s="8" t="s">
        <v>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>
      <c r="A5" s="4">
        <v>3</v>
      </c>
      <c r="B5" s="1" t="s">
        <v>8</v>
      </c>
      <c r="C5" s="5" t="s">
        <v>462</v>
      </c>
      <c r="D5" s="5" t="s">
        <v>4014</v>
      </c>
      <c r="E5" s="6" t="str">
        <f t="shared" si="0"/>
        <v>https://www.threads.com/@2uncle987/</v>
      </c>
      <c r="F5" s="7"/>
      <c r="G5" s="7"/>
      <c r="H5" s="7"/>
      <c r="I5" s="8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>
      <c r="A6" s="4">
        <v>4</v>
      </c>
      <c r="B6" s="1" t="s">
        <v>10</v>
      </c>
      <c r="C6" s="10" t="s">
        <v>10</v>
      </c>
      <c r="D6" s="5" t="s">
        <v>4015</v>
      </c>
      <c r="E6" s="6" t="str">
        <f t="shared" si="0"/>
        <v>https://www.threads.com/@tsaigray2018/</v>
      </c>
      <c r="F6" s="9"/>
      <c r="G6" s="9"/>
      <c r="H6" s="9"/>
      <c r="I6" s="8" t="s">
        <v>11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>
      <c r="A7" s="4">
        <v>5</v>
      </c>
      <c r="B7" s="11" t="s">
        <v>12</v>
      </c>
      <c r="C7" s="78"/>
      <c r="D7" s="5"/>
      <c r="E7" s="6" t="str">
        <f t="shared" si="0"/>
        <v>https://www.threads.com//</v>
      </c>
      <c r="F7" s="9"/>
      <c r="G7" s="9"/>
      <c r="H7" s="9"/>
      <c r="I7" s="8" t="s">
        <v>13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>
      <c r="A8" s="4">
        <v>6</v>
      </c>
      <c r="B8" s="1" t="s">
        <v>14</v>
      </c>
      <c r="C8" s="5" t="s">
        <v>471</v>
      </c>
      <c r="D8" s="5" t="s">
        <v>4016</v>
      </c>
      <c r="E8" s="6" t="str">
        <f t="shared" si="0"/>
        <v>https://www.threads.com/@shasha77.daily/</v>
      </c>
      <c r="F8" s="9"/>
      <c r="G8" s="9"/>
      <c r="H8" s="9"/>
      <c r="I8" s="8" t="s">
        <v>16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>
      <c r="A9" s="4">
        <v>7</v>
      </c>
      <c r="B9" s="11" t="s">
        <v>17</v>
      </c>
      <c r="C9" s="78"/>
      <c r="D9" s="5"/>
      <c r="E9" s="6" t="str">
        <f t="shared" si="0"/>
        <v>https://www.threads.com//</v>
      </c>
      <c r="F9" s="9"/>
      <c r="G9" s="9"/>
      <c r="H9" s="9"/>
      <c r="I9" s="8" t="s">
        <v>18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>
      <c r="A10" s="4">
        <v>8</v>
      </c>
      <c r="B10" s="1" t="s">
        <v>19</v>
      </c>
      <c r="C10" s="5" t="s">
        <v>477</v>
      </c>
      <c r="D10" s="5" t="s">
        <v>4017</v>
      </c>
      <c r="E10" s="6" t="str">
        <f t="shared" si="0"/>
        <v>https://www.threads.com/@mrhisbro/</v>
      </c>
      <c r="F10" s="9"/>
      <c r="G10" s="9"/>
      <c r="H10" s="9"/>
      <c r="I10" s="8" t="s">
        <v>20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>
      <c r="A11" s="4">
        <v>9</v>
      </c>
      <c r="B11" s="1" t="s">
        <v>21</v>
      </c>
      <c r="C11" s="5" t="s">
        <v>21</v>
      </c>
      <c r="D11" s="5" t="s">
        <v>4018</v>
      </c>
      <c r="E11" s="6" t="str">
        <f t="shared" si="0"/>
        <v>https://www.threads.com/@big_star_ken/</v>
      </c>
      <c r="F11" s="9"/>
      <c r="G11" s="9"/>
      <c r="H11" s="9"/>
      <c r="I11" s="8" t="s">
        <v>22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>
      <c r="A12" s="4">
        <v>10</v>
      </c>
      <c r="B12" s="1" t="s">
        <v>23</v>
      </c>
      <c r="C12" s="5"/>
      <c r="D12" s="5"/>
      <c r="E12" s="6" t="str">
        <f t="shared" si="0"/>
        <v>https://www.threads.com//</v>
      </c>
      <c r="F12" s="9"/>
      <c r="G12" s="9"/>
      <c r="H12" s="9"/>
      <c r="I12" s="8" t="s">
        <v>24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>
      <c r="A13" s="4">
        <v>11</v>
      </c>
      <c r="B13" s="1" t="s">
        <v>25</v>
      </c>
      <c r="C13" s="7"/>
      <c r="D13" s="5"/>
      <c r="E13" s="6" t="str">
        <f t="shared" si="0"/>
        <v>https://www.threads.com//</v>
      </c>
      <c r="F13" s="9"/>
      <c r="G13" s="9"/>
      <c r="H13" s="9"/>
      <c r="I13" s="8" t="s">
        <v>26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>
      <c r="A14" s="4">
        <v>12</v>
      </c>
      <c r="B14" s="1" t="s">
        <v>27</v>
      </c>
      <c r="C14" s="5"/>
      <c r="D14" s="5"/>
      <c r="E14" s="6" t="str">
        <f t="shared" si="0"/>
        <v>https://www.threads.com//</v>
      </c>
      <c r="F14" s="9"/>
      <c r="G14" s="9"/>
      <c r="H14" s="9"/>
      <c r="I14" s="8" t="s">
        <v>28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>
      <c r="A15" s="4">
        <v>13</v>
      </c>
      <c r="B15" s="1" t="s">
        <v>29</v>
      </c>
      <c r="C15" s="5"/>
      <c r="D15" s="5"/>
      <c r="E15" s="6" t="str">
        <f t="shared" si="0"/>
        <v>https://www.threads.com//</v>
      </c>
      <c r="F15" s="7"/>
      <c r="G15" s="7"/>
      <c r="H15" s="7"/>
      <c r="I15" s="8" t="s">
        <v>30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>
      <c r="A16" s="4">
        <v>14</v>
      </c>
      <c r="B16" s="1" t="s">
        <v>31</v>
      </c>
      <c r="C16" s="5"/>
      <c r="D16" s="5"/>
      <c r="E16" s="6" t="str">
        <f t="shared" si="0"/>
        <v>https://www.threads.com//</v>
      </c>
      <c r="F16" s="9"/>
      <c r="G16" s="9"/>
      <c r="H16" s="9"/>
      <c r="I16" s="8" t="s">
        <v>33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>
      <c r="A17" s="4">
        <v>15</v>
      </c>
      <c r="B17" s="1" t="s">
        <v>34</v>
      </c>
      <c r="C17" s="5"/>
      <c r="D17" s="5"/>
      <c r="E17" s="6" t="str">
        <f t="shared" si="0"/>
        <v>https://www.threads.com//</v>
      </c>
      <c r="F17" s="9"/>
      <c r="G17" s="9"/>
      <c r="H17" s="9"/>
      <c r="I17" s="8" t="s">
        <v>35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>
      <c r="A18" s="4">
        <v>16</v>
      </c>
      <c r="B18" s="1" t="s">
        <v>36</v>
      </c>
      <c r="C18" s="5"/>
      <c r="D18" s="5"/>
      <c r="E18" s="6" t="str">
        <f t="shared" si="0"/>
        <v>https://www.threads.com//</v>
      </c>
      <c r="F18" s="9"/>
      <c r="G18" s="9"/>
      <c r="H18" s="9"/>
      <c r="I18" s="8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>
      <c r="A19" s="4">
        <v>17</v>
      </c>
      <c r="B19" s="1" t="s">
        <v>38</v>
      </c>
      <c r="C19" s="5"/>
      <c r="D19" s="5"/>
      <c r="E19" s="6" t="str">
        <f t="shared" si="0"/>
        <v>https://www.threads.com//</v>
      </c>
      <c r="F19" s="9"/>
      <c r="G19" s="9"/>
      <c r="H19" s="9"/>
      <c r="I19" s="8" t="s">
        <v>39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>
      <c r="A20" s="4">
        <v>18</v>
      </c>
      <c r="B20" s="1" t="s">
        <v>40</v>
      </c>
      <c r="C20" s="5"/>
      <c r="D20" s="5"/>
      <c r="E20" s="6" t="str">
        <f t="shared" si="0"/>
        <v>https://www.threads.com//</v>
      </c>
      <c r="F20" s="9"/>
      <c r="G20" s="9"/>
      <c r="H20" s="9"/>
      <c r="I20" s="8" t="s">
        <v>41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>
      <c r="A21" s="4">
        <v>19</v>
      </c>
      <c r="B21" s="1" t="s">
        <v>42</v>
      </c>
      <c r="C21" s="5"/>
      <c r="D21" s="5"/>
      <c r="E21" s="6" t="str">
        <f t="shared" si="0"/>
        <v>https://www.threads.com//</v>
      </c>
      <c r="F21" s="9"/>
      <c r="G21" s="9"/>
      <c r="H21" s="9"/>
      <c r="I21" s="8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>
      <c r="A22" s="4">
        <v>20</v>
      </c>
      <c r="B22" s="1" t="s">
        <v>45</v>
      </c>
      <c r="C22" s="83" t="s">
        <v>45</v>
      </c>
      <c r="D22" s="20" t="s">
        <v>4019</v>
      </c>
      <c r="E22" s="6" t="str">
        <f t="shared" si="0"/>
        <v>https://www.threads.com/@namewee/</v>
      </c>
      <c r="F22" s="9"/>
      <c r="G22" s="9"/>
      <c r="H22" s="9"/>
      <c r="I22" s="8" t="s">
        <v>46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>
      <c r="A23" s="4">
        <v>21</v>
      </c>
      <c r="B23" s="1" t="s">
        <v>47</v>
      </c>
      <c r="C23" s="5" t="s">
        <v>48</v>
      </c>
      <c r="D23" s="5" t="s">
        <v>4020</v>
      </c>
      <c r="E23" s="6" t="str">
        <f t="shared" si="0"/>
        <v>https://www.threads.com/@andy1994x/</v>
      </c>
      <c r="F23" s="9"/>
      <c r="G23" s="9"/>
      <c r="H23" s="9"/>
      <c r="I23" s="8" t="s">
        <v>49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>
      <c r="A24" s="4">
        <v>22</v>
      </c>
      <c r="B24" s="1" t="s">
        <v>50</v>
      </c>
      <c r="C24" s="5" t="s">
        <v>4021</v>
      </c>
      <c r="D24" s="5" t="s">
        <v>4022</v>
      </c>
      <c r="E24" s="6" t="str">
        <f t="shared" si="0"/>
        <v>https://www.threads.com/@chialing_maze/</v>
      </c>
      <c r="F24" s="9"/>
      <c r="G24" s="9"/>
      <c r="H24" s="9"/>
      <c r="I24" s="8" t="s">
        <v>51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>
      <c r="A25" s="4">
        <v>23</v>
      </c>
      <c r="B25" s="1" t="s">
        <v>52</v>
      </c>
      <c r="C25" s="5" t="s">
        <v>4023</v>
      </c>
      <c r="D25" s="5" t="s">
        <v>4024</v>
      </c>
      <c r="E25" s="6" t="str">
        <f t="shared" si="0"/>
        <v>https://www.threads.com/@yu.young_fate/</v>
      </c>
      <c r="F25" s="9"/>
      <c r="G25" s="9"/>
      <c r="H25" s="9"/>
      <c r="I25" s="8" t="s">
        <v>54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>
      <c r="A26" s="4">
        <v>24</v>
      </c>
      <c r="B26" s="1" t="s">
        <v>55</v>
      </c>
      <c r="C26" s="5"/>
      <c r="D26" s="5"/>
      <c r="E26" s="6" t="str">
        <f t="shared" si="0"/>
        <v>https://www.threads.com//</v>
      </c>
      <c r="F26" s="9"/>
      <c r="G26" s="9"/>
      <c r="H26" s="9"/>
      <c r="I26" s="8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>
      <c r="A27" s="4">
        <v>25</v>
      </c>
      <c r="B27" s="1" t="s">
        <v>57</v>
      </c>
      <c r="C27" s="5"/>
      <c r="D27" s="5"/>
      <c r="E27" s="6" t="str">
        <f t="shared" si="0"/>
        <v>https://www.threads.com//</v>
      </c>
      <c r="F27" s="9"/>
      <c r="G27" s="9"/>
      <c r="H27" s="9"/>
      <c r="I27" s="8" t="s">
        <v>59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>
      <c r="A28" s="4">
        <v>26</v>
      </c>
      <c r="B28" s="1" t="s">
        <v>60</v>
      </c>
      <c r="C28" s="79" t="s">
        <v>61</v>
      </c>
      <c r="D28" s="20" t="s">
        <v>4025</v>
      </c>
      <c r="E28" s="6" t="str">
        <f t="shared" si="0"/>
        <v>https://www.threads.com/@froggychiu/</v>
      </c>
      <c r="F28" s="9"/>
      <c r="G28" s="9"/>
      <c r="H28" s="9"/>
      <c r="I28" s="8" t="s">
        <v>62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>
      <c r="A29" s="4">
        <v>27</v>
      </c>
      <c r="B29" s="1" t="s">
        <v>63</v>
      </c>
      <c r="C29" s="5"/>
      <c r="D29" s="5"/>
      <c r="E29" s="6" t="str">
        <f t="shared" si="0"/>
        <v>https://www.threads.com//</v>
      </c>
      <c r="F29" s="9"/>
      <c r="G29" s="9"/>
      <c r="H29" s="9"/>
      <c r="I29" s="8" t="s">
        <v>64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>
      <c r="A30" s="4">
        <v>28</v>
      </c>
      <c r="B30" s="1" t="s">
        <v>65</v>
      </c>
      <c r="C30" s="7"/>
      <c r="D30" s="5"/>
      <c r="E30" s="6" t="str">
        <f t="shared" si="0"/>
        <v>https://www.threads.com//</v>
      </c>
      <c r="F30" s="9"/>
      <c r="G30" s="9"/>
      <c r="H30" s="9"/>
      <c r="I30" s="8" t="s">
        <v>66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>
      <c r="A31" s="4">
        <v>29</v>
      </c>
      <c r="B31" s="1" t="s">
        <v>67</v>
      </c>
      <c r="C31" s="7"/>
      <c r="D31" s="5"/>
      <c r="E31" s="6" t="str">
        <f t="shared" si="0"/>
        <v>https://www.threads.com//</v>
      </c>
      <c r="F31" s="9"/>
      <c r="G31" s="9"/>
      <c r="H31" s="9"/>
      <c r="I31" s="8" t="s">
        <v>69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>
      <c r="A32" s="4">
        <v>30</v>
      </c>
      <c r="B32" s="1" t="s">
        <v>70</v>
      </c>
      <c r="C32" s="7"/>
      <c r="D32" s="5"/>
      <c r="E32" s="6" t="str">
        <f t="shared" si="0"/>
        <v>https://www.threads.com//</v>
      </c>
      <c r="F32" s="9"/>
      <c r="G32" s="9"/>
      <c r="H32" s="9"/>
      <c r="I32" s="8" t="s">
        <v>71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>
      <c r="A33" s="4">
        <v>31</v>
      </c>
      <c r="B33" s="1" t="s">
        <v>72</v>
      </c>
      <c r="C33" s="7"/>
      <c r="D33" s="5"/>
      <c r="E33" s="6" t="str">
        <f t="shared" si="0"/>
        <v>https://www.threads.com//</v>
      </c>
      <c r="F33" s="9"/>
      <c r="G33" s="9"/>
      <c r="H33" s="9"/>
      <c r="I33" s="8" t="s">
        <v>74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4">
        <v>32</v>
      </c>
      <c r="B34" s="1" t="s">
        <v>76</v>
      </c>
      <c r="C34" s="7"/>
      <c r="D34" s="5"/>
      <c r="E34" s="6" t="str">
        <f t="shared" si="0"/>
        <v>https://www.threads.com//</v>
      </c>
      <c r="F34" s="9"/>
      <c r="G34" s="9"/>
      <c r="H34" s="9"/>
      <c r="I34" s="8" t="s">
        <v>77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4">
        <v>33</v>
      </c>
      <c r="B35" s="1" t="s">
        <v>78</v>
      </c>
      <c r="C35" s="7"/>
      <c r="D35" s="5"/>
      <c r="E35" s="6" t="str">
        <f t="shared" si="0"/>
        <v>https://www.threads.com//</v>
      </c>
      <c r="F35" s="9"/>
      <c r="G35" s="9"/>
      <c r="H35" s="9"/>
      <c r="I35" s="8" t="s">
        <v>79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4">
        <v>34</v>
      </c>
      <c r="B36" s="1" t="s">
        <v>80</v>
      </c>
      <c r="C36" s="7"/>
      <c r="D36" s="5"/>
      <c r="E36" s="6" t="str">
        <f t="shared" si="0"/>
        <v>https://www.threads.com//</v>
      </c>
      <c r="F36" s="9"/>
      <c r="G36" s="9"/>
      <c r="H36" s="9"/>
      <c r="I36" s="8" t="s">
        <v>81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4">
        <v>35</v>
      </c>
      <c r="B37" s="1" t="s">
        <v>82</v>
      </c>
      <c r="C37" s="80"/>
      <c r="D37" s="20"/>
      <c r="E37" s="6" t="str">
        <f t="shared" si="0"/>
        <v>https://www.threads.com//</v>
      </c>
      <c r="F37" s="9"/>
      <c r="G37" s="9"/>
      <c r="H37" s="9"/>
      <c r="I37" s="8" t="s">
        <v>83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4">
        <v>36</v>
      </c>
      <c r="B38" s="1" t="s">
        <v>84</v>
      </c>
      <c r="C38" s="7"/>
      <c r="D38" s="5"/>
      <c r="E38" s="6" t="str">
        <f t="shared" si="0"/>
        <v>https://www.threads.com//</v>
      </c>
      <c r="F38" s="9"/>
      <c r="G38" s="9"/>
      <c r="H38" s="9"/>
      <c r="I38" s="8" t="s">
        <v>85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4">
        <v>37</v>
      </c>
      <c r="B39" s="1" t="s">
        <v>86</v>
      </c>
      <c r="C39" s="7"/>
      <c r="D39" s="5"/>
      <c r="E39" s="6" t="str">
        <f t="shared" si="0"/>
        <v>https://www.threads.com//</v>
      </c>
      <c r="F39" s="9"/>
      <c r="G39" s="9"/>
      <c r="H39" s="9"/>
      <c r="I39" s="8" t="s">
        <v>87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 s="4">
        <v>38</v>
      </c>
      <c r="B40" s="1" t="s">
        <v>88</v>
      </c>
      <c r="C40" s="7"/>
      <c r="D40" s="5"/>
      <c r="E40" s="6" t="str">
        <f t="shared" si="0"/>
        <v>https://www.threads.com//</v>
      </c>
      <c r="F40" s="9"/>
      <c r="G40" s="9"/>
      <c r="H40" s="9"/>
      <c r="I40" s="8" t="s">
        <v>90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4">
        <v>39</v>
      </c>
      <c r="B41" s="1" t="s">
        <v>91</v>
      </c>
      <c r="C41" s="7"/>
      <c r="D41" s="5"/>
      <c r="E41" s="6" t="str">
        <f t="shared" si="0"/>
        <v>https://www.threads.com//</v>
      </c>
      <c r="F41" s="9"/>
      <c r="G41" s="9"/>
      <c r="H41" s="9"/>
      <c r="I41" s="8" t="s">
        <v>93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4">
        <v>40</v>
      </c>
      <c r="B42" s="1" t="s">
        <v>94</v>
      </c>
      <c r="C42" s="7"/>
      <c r="D42" s="5"/>
      <c r="E42" s="6" t="str">
        <f t="shared" si="0"/>
        <v>https://www.threads.com//</v>
      </c>
      <c r="F42" s="9"/>
      <c r="G42" s="9"/>
      <c r="H42" s="9"/>
      <c r="I42" s="8" t="s">
        <v>95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4">
        <v>41</v>
      </c>
      <c r="B43" s="1" t="s">
        <v>96</v>
      </c>
      <c r="C43" s="7"/>
      <c r="D43" s="5"/>
      <c r="E43" s="6" t="str">
        <f t="shared" si="0"/>
        <v>https://www.threads.com//</v>
      </c>
      <c r="F43" s="9"/>
      <c r="G43" s="9"/>
      <c r="H43" s="9"/>
      <c r="I43" s="8" t="s">
        <v>98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4">
        <v>42</v>
      </c>
      <c r="B44" s="1" t="s">
        <v>99</v>
      </c>
      <c r="C44" s="7"/>
      <c r="D44" s="5"/>
      <c r="E44" s="6" t="str">
        <f t="shared" si="0"/>
        <v>https://www.threads.com//</v>
      </c>
      <c r="F44" s="9"/>
      <c r="G44" s="9"/>
      <c r="H44" s="9"/>
      <c r="I44" s="8" t="s">
        <v>100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4">
        <v>43</v>
      </c>
      <c r="B45" s="1" t="s">
        <v>101</v>
      </c>
      <c r="C45" s="7"/>
      <c r="D45" s="5"/>
      <c r="E45" s="6" t="str">
        <f t="shared" si="0"/>
        <v>https://www.threads.com//</v>
      </c>
      <c r="F45" s="9"/>
      <c r="G45" s="9"/>
      <c r="H45" s="9"/>
      <c r="I45" s="8" t="s">
        <v>102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4">
        <v>44</v>
      </c>
      <c r="B46" s="1" t="s">
        <v>103</v>
      </c>
      <c r="C46" s="7"/>
      <c r="D46" s="5"/>
      <c r="E46" s="6" t="str">
        <f t="shared" si="0"/>
        <v>https://www.threads.com//</v>
      </c>
      <c r="F46" s="9"/>
      <c r="G46" s="9"/>
      <c r="H46" s="9"/>
      <c r="I46" s="8" t="s">
        <v>104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4">
        <v>45</v>
      </c>
      <c r="B47" s="1" t="s">
        <v>105</v>
      </c>
      <c r="C47" s="7"/>
      <c r="D47" s="5"/>
      <c r="E47" s="6" t="str">
        <f t="shared" si="0"/>
        <v>https://www.threads.com//</v>
      </c>
      <c r="F47" s="9"/>
      <c r="G47" s="9"/>
      <c r="H47" s="9"/>
      <c r="I47" s="8" t="s">
        <v>106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4">
        <v>46</v>
      </c>
      <c r="B48" s="1" t="s">
        <v>107</v>
      </c>
      <c r="C48" s="7"/>
      <c r="D48" s="5"/>
      <c r="E48" s="6" t="str">
        <f t="shared" si="0"/>
        <v>https://www.threads.com//</v>
      </c>
      <c r="F48" s="9"/>
      <c r="G48" s="9"/>
      <c r="H48" s="9"/>
      <c r="I48" s="8" t="s">
        <v>108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4">
        <v>47</v>
      </c>
      <c r="B49" s="1" t="s">
        <v>109</v>
      </c>
      <c r="C49" s="7"/>
      <c r="D49" s="5"/>
      <c r="E49" s="6" t="str">
        <f t="shared" si="0"/>
        <v>https://www.threads.com//</v>
      </c>
      <c r="F49" s="9"/>
      <c r="G49" s="9"/>
      <c r="H49" s="9"/>
      <c r="I49" s="8" t="s">
        <v>110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4">
        <v>48</v>
      </c>
      <c r="B50" s="1" t="s">
        <v>111</v>
      </c>
      <c r="C50" s="7"/>
      <c r="D50" s="5"/>
      <c r="E50" s="6" t="str">
        <f t="shared" si="0"/>
        <v>https://www.threads.com//</v>
      </c>
      <c r="F50" s="9"/>
      <c r="G50" s="9"/>
      <c r="H50" s="9"/>
      <c r="I50" s="8" t="s">
        <v>112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4">
        <v>49</v>
      </c>
      <c r="B51" s="1" t="s">
        <v>113</v>
      </c>
      <c r="C51" s="7"/>
      <c r="D51" s="5"/>
      <c r="E51" s="6" t="str">
        <f t="shared" si="0"/>
        <v>https://www.threads.com//</v>
      </c>
      <c r="F51" s="9"/>
      <c r="G51" s="9"/>
      <c r="H51" s="9"/>
      <c r="I51" s="8" t="s">
        <v>114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4">
        <v>50</v>
      </c>
      <c r="B52" s="1" t="s">
        <v>115</v>
      </c>
      <c r="C52" s="7"/>
      <c r="D52" s="5"/>
      <c r="E52" s="6" t="str">
        <f t="shared" si="0"/>
        <v>https://www.threads.com//</v>
      </c>
      <c r="F52" s="9"/>
      <c r="G52" s="9"/>
      <c r="H52" s="9"/>
      <c r="I52" s="8" t="s">
        <v>116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4">
        <v>51</v>
      </c>
      <c r="B53" s="1" t="s">
        <v>117</v>
      </c>
      <c r="C53" s="7"/>
      <c r="D53" s="5"/>
      <c r="E53" s="6" t="str">
        <f t="shared" si="0"/>
        <v>https://www.threads.com//</v>
      </c>
      <c r="F53" s="9"/>
      <c r="G53" s="9"/>
      <c r="H53" s="9"/>
      <c r="I53" s="8" t="s">
        <v>118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4">
        <v>52</v>
      </c>
      <c r="B54" s="1" t="s">
        <v>119</v>
      </c>
      <c r="C54" s="7"/>
      <c r="D54" s="5"/>
      <c r="E54" s="6" t="str">
        <f t="shared" si="0"/>
        <v>https://www.threads.com//</v>
      </c>
      <c r="F54" s="9"/>
      <c r="G54" s="9"/>
      <c r="H54" s="9"/>
      <c r="I54" s="8" t="s">
        <v>120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4">
        <v>53</v>
      </c>
      <c r="B55" s="1" t="s">
        <v>121</v>
      </c>
      <c r="C55" s="7"/>
      <c r="D55" s="5"/>
      <c r="E55" s="6" t="str">
        <f t="shared" si="0"/>
        <v>https://www.threads.com//</v>
      </c>
      <c r="F55" s="6"/>
      <c r="G55" s="6"/>
      <c r="H55" s="6"/>
      <c r="I55" s="8" t="s">
        <v>122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4">
        <v>54</v>
      </c>
      <c r="B56" s="1" t="s">
        <v>123</v>
      </c>
      <c r="C56" s="7"/>
      <c r="D56" s="5"/>
      <c r="E56" s="6" t="str">
        <f t="shared" si="0"/>
        <v>https://www.threads.com//</v>
      </c>
      <c r="F56" s="9"/>
      <c r="G56" s="9"/>
      <c r="H56" s="9"/>
      <c r="I56" s="8" t="s">
        <v>124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4">
        <v>54</v>
      </c>
      <c r="B57" s="1" t="s">
        <v>123</v>
      </c>
      <c r="C57" s="7"/>
      <c r="D57" s="5"/>
      <c r="E57" s="6" t="str">
        <f t="shared" si="0"/>
        <v>https://www.threads.com//</v>
      </c>
      <c r="F57" s="9"/>
      <c r="G57" s="9"/>
      <c r="H57" s="9"/>
      <c r="I57" s="8" t="s">
        <v>124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4">
        <v>54</v>
      </c>
      <c r="B58" s="1" t="s">
        <v>123</v>
      </c>
      <c r="C58" s="7"/>
      <c r="D58" s="5"/>
      <c r="E58" s="6" t="str">
        <f t="shared" si="0"/>
        <v>https://www.threads.com//</v>
      </c>
      <c r="F58" s="9"/>
      <c r="G58" s="9"/>
      <c r="H58" s="9"/>
      <c r="I58" s="8" t="s">
        <v>124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4">
        <v>55</v>
      </c>
      <c r="B59" s="1" t="s">
        <v>125</v>
      </c>
      <c r="C59" s="7"/>
      <c r="D59" s="5"/>
      <c r="E59" s="6" t="str">
        <f t="shared" si="0"/>
        <v>https://www.threads.com//</v>
      </c>
      <c r="F59" s="9"/>
      <c r="G59" s="9"/>
      <c r="H59" s="9"/>
      <c r="I59" s="8" t="s">
        <v>126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4">
        <v>56</v>
      </c>
      <c r="B60" s="1" t="s">
        <v>97</v>
      </c>
      <c r="C60" s="7"/>
      <c r="D60" s="5"/>
      <c r="E60" s="6" t="str">
        <f t="shared" si="0"/>
        <v>https://www.threads.com//</v>
      </c>
      <c r="F60" s="9"/>
      <c r="G60" s="9"/>
      <c r="H60" s="9"/>
      <c r="I60" s="8" t="s">
        <v>127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4">
        <v>57</v>
      </c>
      <c r="B61" s="1" t="s">
        <v>128</v>
      </c>
      <c r="C61" s="7"/>
      <c r="D61" s="5"/>
      <c r="E61" s="6" t="str">
        <f t="shared" si="0"/>
        <v>https://www.threads.com//</v>
      </c>
      <c r="F61" s="9"/>
      <c r="G61" s="9"/>
      <c r="H61" s="9"/>
      <c r="I61" s="8" t="s">
        <v>130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4">
        <v>58</v>
      </c>
      <c r="B62" s="1" t="s">
        <v>131</v>
      </c>
      <c r="C62" s="7"/>
      <c r="D62" s="5"/>
      <c r="E62" s="6" t="str">
        <f t="shared" si="0"/>
        <v>https://www.threads.com//</v>
      </c>
      <c r="F62" s="9"/>
      <c r="G62" s="9"/>
      <c r="H62" s="9"/>
      <c r="I62" s="8" t="s">
        <v>132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4">
        <v>59</v>
      </c>
      <c r="B63" s="1" t="s">
        <v>133</v>
      </c>
      <c r="C63" s="7"/>
      <c r="D63" s="5"/>
      <c r="E63" s="6" t="str">
        <f t="shared" si="0"/>
        <v>https://www.threads.com//</v>
      </c>
      <c r="F63" s="9"/>
      <c r="G63" s="9"/>
      <c r="H63" s="9"/>
      <c r="I63" s="8" t="s">
        <v>134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4">
        <v>60</v>
      </c>
      <c r="B64" s="1" t="s">
        <v>135</v>
      </c>
      <c r="C64" s="7"/>
      <c r="D64" s="5"/>
      <c r="E64" s="6" t="str">
        <f t="shared" si="0"/>
        <v>https://www.threads.com//</v>
      </c>
      <c r="F64" s="9"/>
      <c r="G64" s="9"/>
      <c r="H64" s="9"/>
      <c r="I64" s="8" t="s">
        <v>136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4">
        <v>61</v>
      </c>
      <c r="B65" s="1" t="s">
        <v>137</v>
      </c>
      <c r="C65" s="7"/>
      <c r="D65" s="5"/>
      <c r="E65" s="6" t="str">
        <f t="shared" si="0"/>
        <v>https://www.threads.com//</v>
      </c>
      <c r="F65" s="9"/>
      <c r="G65" s="9"/>
      <c r="H65" s="9"/>
      <c r="I65" s="8" t="s">
        <v>138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4">
        <v>62</v>
      </c>
      <c r="B66" s="1" t="s">
        <v>139</v>
      </c>
      <c r="C66" s="7"/>
      <c r="D66" s="5"/>
      <c r="E66" s="6" t="str">
        <f t="shared" si="0"/>
        <v>https://www.threads.com//</v>
      </c>
      <c r="F66" s="9"/>
      <c r="G66" s="9"/>
      <c r="H66" s="9"/>
      <c r="I66" s="8" t="s">
        <v>141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4">
        <v>63</v>
      </c>
      <c r="B67" s="1" t="s">
        <v>142</v>
      </c>
      <c r="C67" s="7"/>
      <c r="D67" s="5"/>
      <c r="E67" s="6" t="str">
        <f t="shared" si="0"/>
        <v>https://www.threads.com//</v>
      </c>
      <c r="F67" s="9"/>
      <c r="G67" s="9"/>
      <c r="H67" s="9"/>
      <c r="I67" s="8" t="s">
        <v>144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4">
        <v>64</v>
      </c>
      <c r="B68" s="1" t="s">
        <v>145</v>
      </c>
      <c r="C68" s="7"/>
      <c r="D68" s="5"/>
      <c r="E68" s="6" t="str">
        <f t="shared" si="0"/>
        <v>https://www.threads.com//</v>
      </c>
      <c r="F68" s="9"/>
      <c r="G68" s="9"/>
      <c r="H68" s="9"/>
      <c r="I68" s="8" t="s">
        <v>146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4">
        <v>65</v>
      </c>
      <c r="B69" s="1" t="s">
        <v>147</v>
      </c>
      <c r="C69" s="7"/>
      <c r="D69" s="5"/>
      <c r="E69" s="6" t="str">
        <f t="shared" si="0"/>
        <v>https://www.threads.com//</v>
      </c>
      <c r="F69" s="9"/>
      <c r="G69" s="9"/>
      <c r="H69" s="9"/>
      <c r="I69" s="8" t="s">
        <v>148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4">
        <v>66</v>
      </c>
      <c r="B70" s="1" t="s">
        <v>149</v>
      </c>
      <c r="C70" s="7"/>
      <c r="D70" s="5"/>
      <c r="E70" s="6" t="str">
        <f t="shared" si="0"/>
        <v>https://www.threads.com//</v>
      </c>
      <c r="F70" s="9"/>
      <c r="G70" s="9"/>
      <c r="H70" s="9"/>
      <c r="I70" s="8" t="s">
        <v>150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4">
        <v>67</v>
      </c>
      <c r="B71" s="1" t="s">
        <v>151</v>
      </c>
      <c r="C71" s="7"/>
      <c r="D71" s="5"/>
      <c r="E71" s="6" t="str">
        <f t="shared" si="0"/>
        <v>https://www.threads.com//</v>
      </c>
      <c r="F71" s="9"/>
      <c r="G71" s="9"/>
      <c r="H71" s="9"/>
      <c r="I71" s="8" t="s">
        <v>152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4">
        <v>68</v>
      </c>
      <c r="B72" s="1" t="s">
        <v>153</v>
      </c>
      <c r="C72" s="7"/>
      <c r="D72" s="5"/>
      <c r="E72" s="6" t="str">
        <f t="shared" si="0"/>
        <v>https://www.threads.com//</v>
      </c>
      <c r="F72" s="9"/>
      <c r="G72" s="9"/>
      <c r="H72" s="9"/>
      <c r="I72" s="8" t="s">
        <v>154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4">
        <v>69</v>
      </c>
      <c r="B73" s="1" t="s">
        <v>155</v>
      </c>
      <c r="C73" s="7"/>
      <c r="D73" s="5"/>
      <c r="E73" s="6" t="str">
        <f t="shared" si="0"/>
        <v>https://www.threads.com//</v>
      </c>
      <c r="F73" s="9"/>
      <c r="G73" s="9"/>
      <c r="H73" s="9"/>
      <c r="I73" s="8" t="s">
        <v>156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4">
        <v>70</v>
      </c>
      <c r="B74" s="1" t="s">
        <v>157</v>
      </c>
      <c r="C74" s="7"/>
      <c r="D74" s="5"/>
      <c r="E74" s="6" t="str">
        <f t="shared" si="0"/>
        <v>https://www.threads.com//</v>
      </c>
      <c r="F74" s="9"/>
      <c r="G74" s="9"/>
      <c r="H74" s="9"/>
      <c r="I74" s="8" t="s">
        <v>158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4">
        <v>71</v>
      </c>
      <c r="B75" s="1" t="s">
        <v>159</v>
      </c>
      <c r="C75" s="7"/>
      <c r="D75" s="5"/>
      <c r="E75" s="6" t="str">
        <f t="shared" si="0"/>
        <v>https://www.threads.com//</v>
      </c>
      <c r="F75" s="9"/>
      <c r="G75" s="9"/>
      <c r="H75" s="9"/>
      <c r="I75" s="8" t="s">
        <v>160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4">
        <v>72</v>
      </c>
      <c r="B76" s="1" t="s">
        <v>161</v>
      </c>
      <c r="C76" s="7"/>
      <c r="D76" s="5"/>
      <c r="E76" s="6" t="str">
        <f t="shared" si="0"/>
        <v>https://www.threads.com//</v>
      </c>
      <c r="F76" s="9"/>
      <c r="G76" s="9"/>
      <c r="H76" s="9"/>
      <c r="I76" s="8" t="s">
        <v>162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4">
        <v>73</v>
      </c>
      <c r="B77" s="1" t="s">
        <v>163</v>
      </c>
      <c r="C77" s="7"/>
      <c r="D77" s="5"/>
      <c r="E77" s="6" t="str">
        <f t="shared" si="0"/>
        <v>https://www.threads.com//</v>
      </c>
      <c r="F77" s="9"/>
      <c r="G77" s="9"/>
      <c r="H77" s="9"/>
      <c r="I77" s="8" t="s">
        <v>164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4">
        <v>74</v>
      </c>
      <c r="B78" s="1" t="s">
        <v>165</v>
      </c>
      <c r="C78" s="7"/>
      <c r="D78" s="5"/>
      <c r="E78" s="6" t="str">
        <f t="shared" si="0"/>
        <v>https://www.threads.com//</v>
      </c>
      <c r="F78" s="9"/>
      <c r="G78" s="9"/>
      <c r="H78" s="9"/>
      <c r="I78" s="8" t="s">
        <v>166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4">
        <v>75</v>
      </c>
      <c r="B79" s="1" t="s">
        <v>167</v>
      </c>
      <c r="C79" s="7"/>
      <c r="D79" s="5"/>
      <c r="E79" s="6" t="str">
        <f t="shared" si="0"/>
        <v>https://www.threads.com//</v>
      </c>
      <c r="F79" s="9"/>
      <c r="G79" s="9"/>
      <c r="H79" s="9"/>
      <c r="I79" s="8" t="s">
        <v>168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4">
        <v>76</v>
      </c>
      <c r="B80" s="1" t="s">
        <v>169</v>
      </c>
      <c r="C80" s="7"/>
      <c r="D80" s="5"/>
      <c r="E80" s="6" t="str">
        <f t="shared" si="0"/>
        <v>https://www.threads.com//</v>
      </c>
      <c r="F80" s="9"/>
      <c r="G80" s="9"/>
      <c r="H80" s="9"/>
      <c r="I80" s="8" t="s">
        <v>170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4">
        <v>77</v>
      </c>
      <c r="B81" s="1" t="s">
        <v>171</v>
      </c>
      <c r="C81" s="7"/>
      <c r="D81" s="5"/>
      <c r="E81" s="6" t="str">
        <f t="shared" si="0"/>
        <v>https://www.threads.com//</v>
      </c>
      <c r="F81" s="9"/>
      <c r="G81" s="9"/>
      <c r="H81" s="9"/>
      <c r="I81" s="8" t="s">
        <v>172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4">
        <v>78</v>
      </c>
      <c r="B82" s="1" t="s">
        <v>173</v>
      </c>
      <c r="C82" s="7"/>
      <c r="D82" s="5"/>
      <c r="E82" s="6" t="str">
        <f t="shared" si="0"/>
        <v>https://www.threads.com//</v>
      </c>
      <c r="F82" s="9"/>
      <c r="G82" s="9"/>
      <c r="H82" s="9"/>
      <c r="I82" s="8" t="s">
        <v>174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4">
        <v>79</v>
      </c>
      <c r="B83" s="1" t="s">
        <v>175</v>
      </c>
      <c r="C83" s="7"/>
      <c r="D83" s="5"/>
      <c r="E83" s="6" t="str">
        <f t="shared" si="0"/>
        <v>https://www.threads.com//</v>
      </c>
      <c r="F83" s="9"/>
      <c r="G83" s="9"/>
      <c r="H83" s="9"/>
      <c r="I83" s="8" t="s">
        <v>176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4">
        <v>80</v>
      </c>
      <c r="B84" s="1" t="s">
        <v>177</v>
      </c>
      <c r="C84" s="7"/>
      <c r="D84" s="5"/>
      <c r="E84" s="6" t="str">
        <f t="shared" si="0"/>
        <v>https://www.threads.com//</v>
      </c>
      <c r="F84" s="9"/>
      <c r="G84" s="9"/>
      <c r="H84" s="9"/>
      <c r="I84" s="8" t="s">
        <v>178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4">
        <v>81</v>
      </c>
      <c r="B85" s="1" t="s">
        <v>179</v>
      </c>
      <c r="C85" s="7"/>
      <c r="D85" s="5"/>
      <c r="E85" s="6" t="str">
        <f t="shared" si="0"/>
        <v>https://www.threads.com//</v>
      </c>
      <c r="F85" s="9"/>
      <c r="G85" s="9"/>
      <c r="H85" s="9"/>
      <c r="I85" s="8" t="s">
        <v>180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4">
        <v>82</v>
      </c>
      <c r="B86" s="1" t="s">
        <v>181</v>
      </c>
      <c r="C86" s="7"/>
      <c r="D86" s="5"/>
      <c r="E86" s="6" t="str">
        <f t="shared" si="0"/>
        <v>https://www.threads.com//</v>
      </c>
      <c r="F86" s="9"/>
      <c r="G86" s="9"/>
      <c r="H86" s="9"/>
      <c r="I86" s="8" t="s">
        <v>182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4">
        <v>83</v>
      </c>
      <c r="B87" s="1" t="s">
        <v>183</v>
      </c>
      <c r="C87" s="7"/>
      <c r="D87" s="5"/>
      <c r="E87" s="6" t="str">
        <f t="shared" si="0"/>
        <v>https://www.threads.com//</v>
      </c>
      <c r="F87" s="9"/>
      <c r="G87" s="9"/>
      <c r="H87" s="9"/>
      <c r="I87" s="8" t="s">
        <v>184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4">
        <v>84</v>
      </c>
      <c r="B88" s="1" t="s">
        <v>185</v>
      </c>
      <c r="C88" s="7"/>
      <c r="D88" s="5"/>
      <c r="E88" s="6" t="str">
        <f t="shared" si="0"/>
        <v>https://www.threads.com//</v>
      </c>
      <c r="F88" s="9"/>
      <c r="G88" s="9"/>
      <c r="H88" s="9"/>
      <c r="I88" s="8" t="s">
        <v>186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4">
        <v>85</v>
      </c>
      <c r="B89" s="1" t="s">
        <v>187</v>
      </c>
      <c r="C89" s="7"/>
      <c r="D89" s="5"/>
      <c r="E89" s="6" t="str">
        <f t="shared" si="0"/>
        <v>https://www.threads.com//</v>
      </c>
      <c r="F89" s="9"/>
      <c r="G89" s="9"/>
      <c r="H89" s="9"/>
      <c r="I89" s="8" t="s">
        <v>188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4">
        <v>86</v>
      </c>
      <c r="B90" s="1" t="s">
        <v>189</v>
      </c>
      <c r="C90" s="7"/>
      <c r="D90" s="5"/>
      <c r="E90" s="6" t="str">
        <f t="shared" si="0"/>
        <v>https://www.threads.com//</v>
      </c>
      <c r="F90" s="9"/>
      <c r="G90" s="9"/>
      <c r="H90" s="9"/>
      <c r="I90" s="8" t="s">
        <v>190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4">
        <v>87</v>
      </c>
      <c r="B91" s="1" t="s">
        <v>191</v>
      </c>
      <c r="C91" s="7"/>
      <c r="D91" s="5"/>
      <c r="E91" s="6" t="str">
        <f t="shared" si="0"/>
        <v>https://www.threads.com//</v>
      </c>
      <c r="F91" s="9"/>
      <c r="G91" s="9"/>
      <c r="H91" s="9"/>
      <c r="I91" s="8" t="s">
        <v>192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4">
        <v>87</v>
      </c>
      <c r="B92" s="1" t="s">
        <v>191</v>
      </c>
      <c r="C92" s="7"/>
      <c r="D92" s="5"/>
      <c r="E92" s="6" t="str">
        <f t="shared" si="0"/>
        <v>https://www.threads.com//</v>
      </c>
      <c r="F92" s="9"/>
      <c r="G92" s="9"/>
      <c r="H92" s="9"/>
      <c r="I92" s="8" t="s">
        <v>192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4">
        <v>88</v>
      </c>
      <c r="B93" s="1" t="s">
        <v>193</v>
      </c>
      <c r="C93" s="7"/>
      <c r="D93" s="5"/>
      <c r="E93" s="6" t="str">
        <f t="shared" si="0"/>
        <v>https://www.threads.com//</v>
      </c>
      <c r="F93" s="9"/>
      <c r="G93" s="9"/>
      <c r="H93" s="9"/>
      <c r="I93" s="8" t="s">
        <v>194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4">
        <v>89</v>
      </c>
      <c r="B94" s="1" t="s">
        <v>195</v>
      </c>
      <c r="C94" s="7"/>
      <c r="D94" s="5"/>
      <c r="E94" s="6" t="str">
        <f t="shared" si="0"/>
        <v>https://www.threads.com//</v>
      </c>
      <c r="F94" s="9"/>
      <c r="G94" s="9"/>
      <c r="H94" s="9"/>
      <c r="I94" s="8" t="s">
        <v>196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4">
        <v>90</v>
      </c>
      <c r="B95" s="1" t="s">
        <v>197</v>
      </c>
      <c r="C95" s="7"/>
      <c r="D95" s="5"/>
      <c r="E95" s="6" t="str">
        <f t="shared" si="0"/>
        <v>https://www.threads.com//</v>
      </c>
      <c r="F95" s="9"/>
      <c r="G95" s="9"/>
      <c r="H95" s="9"/>
      <c r="I95" s="8" t="s">
        <v>198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4">
        <v>91</v>
      </c>
      <c r="B96" s="1" t="s">
        <v>199</v>
      </c>
      <c r="C96" s="7"/>
      <c r="D96" s="5"/>
      <c r="E96" s="6" t="str">
        <f t="shared" si="0"/>
        <v>https://www.threads.com//</v>
      </c>
      <c r="F96" s="9"/>
      <c r="G96" s="9"/>
      <c r="H96" s="9"/>
      <c r="I96" s="8" t="s">
        <v>200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4">
        <v>92</v>
      </c>
      <c r="B97" s="1" t="s">
        <v>201</v>
      </c>
      <c r="C97" s="7"/>
      <c r="D97" s="5"/>
      <c r="E97" s="6" t="str">
        <f t="shared" si="0"/>
        <v>https://www.threads.com//</v>
      </c>
      <c r="F97" s="9"/>
      <c r="G97" s="9"/>
      <c r="H97" s="9"/>
      <c r="I97" s="8" t="s">
        <v>202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4">
        <v>93</v>
      </c>
      <c r="B98" s="1" t="s">
        <v>203</v>
      </c>
      <c r="C98" s="7"/>
      <c r="D98" s="5"/>
      <c r="E98" s="6" t="str">
        <f t="shared" si="0"/>
        <v>https://www.threads.com//</v>
      </c>
      <c r="F98" s="9"/>
      <c r="G98" s="9"/>
      <c r="H98" s="9"/>
      <c r="I98" s="8" t="s">
        <v>204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4">
        <v>94</v>
      </c>
      <c r="B99" s="11" t="s">
        <v>205</v>
      </c>
      <c r="C99" s="81"/>
      <c r="D99" s="5"/>
      <c r="E99" s="6" t="str">
        <f t="shared" si="0"/>
        <v>https://www.threads.com//</v>
      </c>
      <c r="F99" s="9"/>
      <c r="G99" s="7"/>
      <c r="H99" s="9"/>
      <c r="I99" s="8" t="s">
        <v>206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4">
        <v>95</v>
      </c>
      <c r="B100" s="1" t="s">
        <v>207</v>
      </c>
      <c r="C100" s="7"/>
      <c r="D100" s="5"/>
      <c r="E100" s="6" t="str">
        <f t="shared" si="0"/>
        <v>https://www.threads.com//</v>
      </c>
      <c r="F100" s="9"/>
      <c r="G100" s="9"/>
      <c r="H100" s="9"/>
      <c r="I100" s="8" t="s">
        <v>209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4">
        <v>96</v>
      </c>
      <c r="B101" s="1" t="s">
        <v>210</v>
      </c>
      <c r="C101" s="7"/>
      <c r="D101" s="5"/>
      <c r="E101" s="6" t="str">
        <f t="shared" si="0"/>
        <v>https://www.threads.com//</v>
      </c>
      <c r="F101" s="9"/>
      <c r="G101" s="9"/>
      <c r="H101" s="9"/>
      <c r="I101" s="8" t="s">
        <v>211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4">
        <v>97</v>
      </c>
      <c r="B102" s="1" t="s">
        <v>212</v>
      </c>
      <c r="C102" s="7"/>
      <c r="D102" s="5"/>
      <c r="E102" s="6" t="str">
        <f t="shared" si="0"/>
        <v>https://www.threads.com//</v>
      </c>
      <c r="F102" s="9"/>
      <c r="G102" s="9"/>
      <c r="H102" s="9"/>
      <c r="I102" s="8" t="s">
        <v>214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4">
        <v>98</v>
      </c>
      <c r="B103" s="1" t="s">
        <v>215</v>
      </c>
      <c r="C103" s="7"/>
      <c r="D103" s="5"/>
      <c r="E103" s="6" t="str">
        <f t="shared" si="0"/>
        <v>https://www.threads.com//</v>
      </c>
      <c r="F103" s="9"/>
      <c r="G103" s="9"/>
      <c r="H103" s="9"/>
      <c r="I103" s="8" t="s">
        <v>216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4">
        <v>99</v>
      </c>
      <c r="B104" s="1" t="s">
        <v>217</v>
      </c>
      <c r="C104" s="7"/>
      <c r="D104" s="5"/>
      <c r="E104" s="6" t="str">
        <f t="shared" si="0"/>
        <v>https://www.threads.com//</v>
      </c>
      <c r="F104" s="9"/>
      <c r="G104" s="9"/>
      <c r="H104" s="9"/>
      <c r="I104" s="8" t="s">
        <v>218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4">
        <v>100</v>
      </c>
      <c r="B105" s="1" t="s">
        <v>219</v>
      </c>
      <c r="C105" s="7"/>
      <c r="D105" s="5"/>
      <c r="E105" s="6" t="str">
        <f t="shared" si="0"/>
        <v>https://www.threads.com//</v>
      </c>
      <c r="F105" s="9"/>
      <c r="G105" s="9"/>
      <c r="H105" s="9"/>
      <c r="I105" s="8" t="s">
        <v>220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4">
        <v>101</v>
      </c>
      <c r="B106" s="1" t="s">
        <v>221</v>
      </c>
      <c r="C106" s="7"/>
      <c r="D106" s="20"/>
      <c r="E106" s="6" t="str">
        <f t="shared" si="0"/>
        <v>https://www.threads.com//</v>
      </c>
      <c r="F106" s="9"/>
      <c r="G106" s="9"/>
      <c r="H106" s="9"/>
      <c r="I106" s="8" t="s">
        <v>223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4">
        <v>102</v>
      </c>
      <c r="B107" s="1" t="s">
        <v>224</v>
      </c>
      <c r="C107" s="7"/>
      <c r="D107" s="5"/>
      <c r="E107" s="6" t="str">
        <f t="shared" si="0"/>
        <v>https://www.threads.com//</v>
      </c>
      <c r="F107" s="9"/>
      <c r="G107" s="9"/>
      <c r="H107" s="9"/>
      <c r="I107" s="8" t="s">
        <v>225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4">
        <v>103</v>
      </c>
      <c r="B108" s="1" t="s">
        <v>226</v>
      </c>
      <c r="C108" s="7"/>
      <c r="D108" s="5"/>
      <c r="E108" s="6" t="str">
        <f t="shared" si="0"/>
        <v>https://www.threads.com//</v>
      </c>
      <c r="F108" s="9"/>
      <c r="G108" s="9"/>
      <c r="H108" s="9"/>
      <c r="I108" s="8" t="s">
        <v>227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4">
        <v>104</v>
      </c>
      <c r="B109" s="1" t="s">
        <v>228</v>
      </c>
      <c r="C109" s="7"/>
      <c r="D109" s="5"/>
      <c r="E109" s="6" t="str">
        <f t="shared" si="0"/>
        <v>https://www.threads.com//</v>
      </c>
      <c r="F109" s="9"/>
      <c r="G109" s="9"/>
      <c r="H109" s="9"/>
      <c r="I109" s="8" t="s">
        <v>229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4">
        <v>105</v>
      </c>
      <c r="B110" s="1" t="s">
        <v>230</v>
      </c>
      <c r="C110" s="7"/>
      <c r="D110" s="5"/>
      <c r="E110" s="6" t="str">
        <f t="shared" si="0"/>
        <v>https://www.threads.com//</v>
      </c>
      <c r="F110" s="7"/>
      <c r="G110" s="7"/>
      <c r="H110" s="7"/>
      <c r="I110" s="8" t="s">
        <v>231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4">
        <v>106</v>
      </c>
      <c r="B111" s="11" t="s">
        <v>232</v>
      </c>
      <c r="C111" s="12"/>
      <c r="D111" s="5"/>
      <c r="E111" s="6" t="str">
        <f t="shared" si="0"/>
        <v>https://www.threads.com//</v>
      </c>
      <c r="F111" s="9"/>
      <c r="G111" s="7"/>
      <c r="H111" s="9"/>
      <c r="I111" s="8" t="s">
        <v>233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4">
        <v>107</v>
      </c>
      <c r="B112" s="1" t="s">
        <v>234</v>
      </c>
      <c r="C112" s="7"/>
      <c r="D112" s="5"/>
      <c r="E112" s="6" t="str">
        <f t="shared" si="0"/>
        <v>https://www.threads.com//</v>
      </c>
      <c r="F112" s="9"/>
      <c r="G112" s="9"/>
      <c r="H112" s="9"/>
      <c r="I112" s="8" t="s">
        <v>236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4">
        <v>108</v>
      </c>
      <c r="B113" s="1" t="s">
        <v>237</v>
      </c>
      <c r="C113" s="7"/>
      <c r="D113" s="5"/>
      <c r="E113" s="6" t="str">
        <f t="shared" si="0"/>
        <v>https://www.threads.com//</v>
      </c>
      <c r="F113" s="9"/>
      <c r="G113" s="9"/>
      <c r="H113" s="9"/>
      <c r="I113" s="8" t="s">
        <v>239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4">
        <v>109</v>
      </c>
      <c r="B114" s="1" t="s">
        <v>240</v>
      </c>
      <c r="C114" s="7"/>
      <c r="D114" s="5"/>
      <c r="E114" s="6" t="str">
        <f t="shared" si="0"/>
        <v>https://www.threads.com//</v>
      </c>
      <c r="F114" s="9"/>
      <c r="G114" s="9"/>
      <c r="H114" s="9"/>
      <c r="I114" s="8" t="s">
        <v>241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4">
        <v>110</v>
      </c>
      <c r="B115" s="1" t="s">
        <v>242</v>
      </c>
      <c r="C115" s="7"/>
      <c r="D115" s="5"/>
      <c r="E115" s="6" t="str">
        <f t="shared" si="0"/>
        <v>https://www.threads.com//</v>
      </c>
      <c r="F115" s="9"/>
      <c r="G115" s="9"/>
      <c r="H115" s="9"/>
      <c r="I115" s="8" t="s">
        <v>244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4">
        <v>111</v>
      </c>
      <c r="B116" s="1" t="s">
        <v>245</v>
      </c>
      <c r="C116" s="7"/>
      <c r="D116" s="5"/>
      <c r="E116" s="6" t="str">
        <f t="shared" si="0"/>
        <v>https://www.threads.com//</v>
      </c>
      <c r="F116" s="9"/>
      <c r="G116" s="9"/>
      <c r="H116" s="9"/>
      <c r="I116" s="8" t="s">
        <v>247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>
      <c r="A117" s="4">
        <v>112</v>
      </c>
      <c r="B117" s="1" t="s">
        <v>248</v>
      </c>
      <c r="C117" s="7"/>
      <c r="D117" s="5"/>
      <c r="E117" s="6" t="str">
        <f t="shared" si="0"/>
        <v>https://www.threads.com//</v>
      </c>
      <c r="F117" s="9"/>
      <c r="G117" s="9"/>
      <c r="H117" s="9"/>
      <c r="I117" s="8" t="s">
        <v>249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>
      <c r="A118" s="4">
        <v>113</v>
      </c>
      <c r="B118" s="25" t="s">
        <v>250</v>
      </c>
      <c r="C118" s="82"/>
      <c r="D118" s="5"/>
      <c r="E118" s="6" t="str">
        <f t="shared" si="0"/>
        <v>https://www.threads.com//</v>
      </c>
      <c r="F118" s="9"/>
      <c r="G118" s="7"/>
      <c r="H118" s="9"/>
      <c r="I118" s="8" t="s">
        <v>251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>
      <c r="A119" s="4">
        <v>114</v>
      </c>
      <c r="B119" s="11" t="s">
        <v>252</v>
      </c>
      <c r="C119" s="81"/>
      <c r="D119" s="5"/>
      <c r="E119" s="6" t="str">
        <f t="shared" si="0"/>
        <v>https://www.threads.com//</v>
      </c>
      <c r="F119" s="9"/>
      <c r="G119" s="7"/>
      <c r="H119" s="9"/>
      <c r="I119" s="8" t="s">
        <v>253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>
      <c r="A120" s="4">
        <v>115</v>
      </c>
      <c r="B120" s="1" t="s">
        <v>254</v>
      </c>
      <c r="C120" s="7"/>
      <c r="D120" s="5"/>
      <c r="E120" s="6" t="str">
        <f t="shared" si="0"/>
        <v>https://www.threads.com//</v>
      </c>
      <c r="F120" s="9"/>
      <c r="G120" s="9"/>
      <c r="H120" s="9"/>
      <c r="I120" s="8" t="s">
        <v>255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>
      <c r="A121" s="4">
        <v>116</v>
      </c>
      <c r="B121" s="1" t="s">
        <v>256</v>
      </c>
      <c r="C121" s="7"/>
      <c r="D121" s="5"/>
      <c r="E121" s="6" t="str">
        <f t="shared" si="0"/>
        <v>https://www.threads.com//</v>
      </c>
      <c r="F121" s="9"/>
      <c r="G121" s="9"/>
      <c r="H121" s="9"/>
      <c r="I121" s="8" t="s">
        <v>257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>
      <c r="A122" s="4">
        <v>117</v>
      </c>
      <c r="B122" s="1" t="s">
        <v>258</v>
      </c>
      <c r="C122" s="7"/>
      <c r="D122" s="5"/>
      <c r="E122" s="6" t="str">
        <f t="shared" si="0"/>
        <v>https://www.threads.com//</v>
      </c>
      <c r="F122" s="9"/>
      <c r="G122" s="9"/>
      <c r="H122" s="9"/>
      <c r="I122" s="8" t="s">
        <v>260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>
      <c r="A123" s="4">
        <v>118</v>
      </c>
      <c r="B123" s="1" t="s">
        <v>261</v>
      </c>
      <c r="C123" s="7"/>
      <c r="D123" s="5"/>
      <c r="E123" s="6" t="str">
        <f t="shared" si="0"/>
        <v>https://www.threads.com//</v>
      </c>
      <c r="F123" s="9"/>
      <c r="G123" s="9"/>
      <c r="H123" s="9"/>
      <c r="I123" s="8" t="s">
        <v>263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>
      <c r="A124" s="4">
        <v>119</v>
      </c>
      <c r="B124" s="1" t="s">
        <v>264</v>
      </c>
      <c r="C124" s="7"/>
      <c r="D124" s="5"/>
      <c r="E124" s="6" t="str">
        <f t="shared" si="0"/>
        <v>https://www.threads.com//</v>
      </c>
      <c r="F124" s="9"/>
      <c r="G124" s="9"/>
      <c r="H124" s="9"/>
      <c r="I124" s="8" t="s">
        <v>265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>
      <c r="A125" s="4">
        <v>120</v>
      </c>
      <c r="B125" s="1" t="s">
        <v>266</v>
      </c>
      <c r="C125" s="7"/>
      <c r="D125" s="5"/>
      <c r="E125" s="6" t="str">
        <f t="shared" si="0"/>
        <v>https://www.threads.com//</v>
      </c>
      <c r="F125" s="9"/>
      <c r="G125" s="9"/>
      <c r="H125" s="9"/>
      <c r="I125" s="8" t="s">
        <v>268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>
      <c r="A126" s="4">
        <v>121</v>
      </c>
      <c r="B126" s="1" t="s">
        <v>269</v>
      </c>
      <c r="C126" s="7"/>
      <c r="D126" s="5"/>
      <c r="E126" s="6" t="str">
        <f t="shared" si="0"/>
        <v>https://www.threads.com//</v>
      </c>
      <c r="F126" s="9"/>
      <c r="G126" s="9"/>
      <c r="H126" s="9"/>
      <c r="I126" s="8" t="s">
        <v>270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>
      <c r="A127" s="4">
        <v>122</v>
      </c>
      <c r="B127" s="1" t="s">
        <v>271</v>
      </c>
      <c r="C127" s="7"/>
      <c r="D127" s="5"/>
      <c r="E127" s="6" t="str">
        <f t="shared" si="0"/>
        <v>https://www.threads.com//</v>
      </c>
      <c r="F127" s="9"/>
      <c r="G127" s="9"/>
      <c r="H127" s="9"/>
      <c r="I127" s="8" t="s">
        <v>273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>
      <c r="A128" s="4">
        <v>122</v>
      </c>
      <c r="B128" s="1" t="s">
        <v>271</v>
      </c>
      <c r="C128" s="7"/>
      <c r="D128" s="5"/>
      <c r="E128" s="6" t="str">
        <f t="shared" si="0"/>
        <v>https://www.threads.com//</v>
      </c>
      <c r="F128" s="9"/>
      <c r="G128" s="9"/>
      <c r="H128" s="9"/>
      <c r="I128" s="8" t="s">
        <v>273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>
      <c r="A129" s="4">
        <v>123</v>
      </c>
      <c r="B129" s="1" t="s">
        <v>274</v>
      </c>
      <c r="C129" s="7"/>
      <c r="D129" s="5"/>
      <c r="E129" s="6" t="str">
        <f t="shared" si="0"/>
        <v>https://www.threads.com//</v>
      </c>
      <c r="F129" s="9"/>
      <c r="G129" s="9"/>
      <c r="H129" s="9"/>
      <c r="I129" s="8" t="s">
        <v>276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>
      <c r="A130" s="4">
        <v>124</v>
      </c>
      <c r="B130" s="1" t="s">
        <v>277</v>
      </c>
      <c r="C130" s="7"/>
      <c r="D130" s="5"/>
      <c r="E130" s="6" t="str">
        <f t="shared" si="0"/>
        <v>https://www.threads.com//</v>
      </c>
      <c r="F130" s="9"/>
      <c r="G130" s="9"/>
      <c r="H130" s="9"/>
      <c r="I130" s="8" t="s">
        <v>278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>
      <c r="A131" s="4">
        <v>125</v>
      </c>
      <c r="B131" s="1" t="s">
        <v>279</v>
      </c>
      <c r="C131" s="7"/>
      <c r="D131" s="5"/>
      <c r="E131" s="6" t="str">
        <f t="shared" si="0"/>
        <v>https://www.threads.com//</v>
      </c>
      <c r="F131" s="9"/>
      <c r="G131" s="9"/>
      <c r="H131" s="9"/>
      <c r="I131" s="8" t="s">
        <v>281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>
      <c r="A132" s="4">
        <v>126</v>
      </c>
      <c r="B132" s="1" t="s">
        <v>282</v>
      </c>
      <c r="C132" s="7"/>
      <c r="D132" s="5"/>
      <c r="E132" s="6" t="str">
        <f t="shared" si="0"/>
        <v>https://www.threads.com//</v>
      </c>
      <c r="F132" s="9"/>
      <c r="G132" s="9"/>
      <c r="H132" s="9"/>
      <c r="I132" s="8" t="s">
        <v>283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>
      <c r="A133" s="4">
        <v>127</v>
      </c>
      <c r="B133" s="1" t="s">
        <v>284</v>
      </c>
      <c r="C133" s="7"/>
      <c r="D133" s="5"/>
      <c r="E133" s="6" t="str">
        <f t="shared" si="0"/>
        <v>https://www.threads.com//</v>
      </c>
      <c r="F133" s="9"/>
      <c r="G133" s="9"/>
      <c r="H133" s="9"/>
      <c r="I133" s="8" t="s">
        <v>285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>
      <c r="A134" s="4">
        <v>128</v>
      </c>
      <c r="B134" s="1" t="s">
        <v>286</v>
      </c>
      <c r="C134" s="7"/>
      <c r="D134" s="5"/>
      <c r="E134" s="6" t="str">
        <f t="shared" si="0"/>
        <v>https://www.threads.com//</v>
      </c>
      <c r="F134" s="9"/>
      <c r="G134" s="9"/>
      <c r="H134" s="9"/>
      <c r="I134" s="8" t="s">
        <v>287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>
      <c r="A135" s="4">
        <v>129</v>
      </c>
      <c r="B135" s="1" t="s">
        <v>288</v>
      </c>
      <c r="C135" s="7"/>
      <c r="D135" s="5"/>
      <c r="E135" s="6" t="str">
        <f t="shared" si="0"/>
        <v>https://www.threads.com//</v>
      </c>
      <c r="F135" s="9"/>
      <c r="G135" s="9"/>
      <c r="H135" s="9"/>
      <c r="I135" s="8" t="s">
        <v>289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>
      <c r="A136" s="4">
        <v>130</v>
      </c>
      <c r="B136" s="1" t="s">
        <v>290</v>
      </c>
      <c r="C136" s="7"/>
      <c r="D136" s="5"/>
      <c r="E136" s="6" t="str">
        <f t="shared" si="0"/>
        <v>https://www.threads.com//</v>
      </c>
      <c r="F136" s="9"/>
      <c r="G136" s="9"/>
      <c r="H136" s="9"/>
      <c r="I136" s="8" t="s">
        <v>291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>
      <c r="A137" s="4">
        <v>131</v>
      </c>
      <c r="B137" s="1" t="s">
        <v>292</v>
      </c>
      <c r="C137" s="7"/>
      <c r="D137" s="5"/>
      <c r="E137" s="6" t="str">
        <f t="shared" si="0"/>
        <v>https://www.threads.com//</v>
      </c>
      <c r="F137" s="9"/>
      <c r="G137" s="9"/>
      <c r="H137" s="9"/>
      <c r="I137" s="8" t="s">
        <v>293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>
      <c r="A138" s="4">
        <v>131</v>
      </c>
      <c r="B138" s="1" t="s">
        <v>292</v>
      </c>
      <c r="C138" s="7"/>
      <c r="D138" s="5"/>
      <c r="E138" s="6" t="str">
        <f t="shared" si="0"/>
        <v>https://www.threads.com//</v>
      </c>
      <c r="F138" s="9"/>
      <c r="G138" s="9"/>
      <c r="H138" s="9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>
      <c r="A139" s="4">
        <v>132</v>
      </c>
      <c r="B139" s="1" t="s">
        <v>294</v>
      </c>
      <c r="C139" s="7"/>
      <c r="D139" s="5"/>
      <c r="E139" s="6" t="str">
        <f t="shared" si="0"/>
        <v>https://www.threads.com//</v>
      </c>
      <c r="F139" s="9"/>
      <c r="G139" s="9"/>
      <c r="H139" s="9"/>
      <c r="I139" s="8" t="s">
        <v>296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>
      <c r="A140" s="4">
        <v>133</v>
      </c>
      <c r="B140" s="1" t="s">
        <v>297</v>
      </c>
      <c r="C140" s="7"/>
      <c r="D140" s="5"/>
      <c r="E140" s="6" t="str">
        <f t="shared" si="0"/>
        <v>https://www.threads.com//</v>
      </c>
      <c r="F140" s="9"/>
      <c r="G140" s="9"/>
      <c r="H140" s="9"/>
      <c r="I140" s="8" t="s">
        <v>298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>
      <c r="A141" s="4">
        <v>134</v>
      </c>
      <c r="B141" s="1" t="s">
        <v>299</v>
      </c>
      <c r="C141" s="7"/>
      <c r="D141" s="5"/>
      <c r="E141" s="6" t="str">
        <f t="shared" si="0"/>
        <v>https://www.threads.com//</v>
      </c>
      <c r="F141" s="9"/>
      <c r="G141" s="9"/>
      <c r="H141" s="9"/>
      <c r="I141" s="8" t="s">
        <v>300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>
      <c r="A142" s="4">
        <v>135</v>
      </c>
      <c r="B142" s="1" t="s">
        <v>301</v>
      </c>
      <c r="C142" s="7"/>
      <c r="D142" s="5"/>
      <c r="E142" s="6" t="str">
        <f t="shared" si="0"/>
        <v>https://www.threads.com//</v>
      </c>
      <c r="F142" s="9"/>
      <c r="G142" s="9"/>
      <c r="H142" s="9"/>
      <c r="I142" s="8" t="s">
        <v>302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>
      <c r="A143" s="4">
        <v>136</v>
      </c>
      <c r="B143" s="1" t="s">
        <v>303</v>
      </c>
      <c r="C143" s="7"/>
      <c r="D143" s="5"/>
      <c r="E143" s="6" t="str">
        <f t="shared" si="0"/>
        <v>https://www.threads.com//</v>
      </c>
      <c r="F143" s="9"/>
      <c r="G143" s="9"/>
      <c r="H143" s="9"/>
      <c r="I143" s="8" t="s">
        <v>304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>
      <c r="A144" s="4">
        <v>137</v>
      </c>
      <c r="B144" s="1" t="s">
        <v>305</v>
      </c>
      <c r="C144" s="7"/>
      <c r="D144" s="5"/>
      <c r="E144" s="6" t="str">
        <f t="shared" si="0"/>
        <v>https://www.threads.com//</v>
      </c>
      <c r="F144" s="9"/>
      <c r="G144" s="9"/>
      <c r="H144" s="9"/>
      <c r="I144" s="8" t="s">
        <v>306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>
      <c r="A145" s="4">
        <v>138</v>
      </c>
      <c r="B145" s="1" t="s">
        <v>307</v>
      </c>
      <c r="C145" s="7"/>
      <c r="D145" s="5"/>
      <c r="E145" s="6" t="str">
        <f t="shared" si="0"/>
        <v>https://www.threads.com//</v>
      </c>
      <c r="F145" s="9"/>
      <c r="G145" s="9"/>
      <c r="H145" s="9"/>
      <c r="I145" s="8" t="s">
        <v>308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>
      <c r="A146" s="4">
        <v>139</v>
      </c>
      <c r="B146" s="1" t="s">
        <v>309</v>
      </c>
      <c r="C146" s="7"/>
      <c r="D146" s="5"/>
      <c r="E146" s="6" t="str">
        <f t="shared" si="0"/>
        <v>https://www.threads.com//</v>
      </c>
      <c r="F146" s="9"/>
      <c r="G146" s="9"/>
      <c r="H146" s="9"/>
      <c r="I146" s="8" t="s">
        <v>310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>
      <c r="A147" s="4">
        <v>140</v>
      </c>
      <c r="B147" s="1" t="s">
        <v>311</v>
      </c>
      <c r="C147" s="7"/>
      <c r="D147" s="5"/>
      <c r="E147" s="6" t="str">
        <f t="shared" si="0"/>
        <v>https://www.threads.com//</v>
      </c>
      <c r="F147" s="9"/>
      <c r="G147" s="9"/>
      <c r="H147" s="9"/>
      <c r="I147" s="8" t="s">
        <v>312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>
      <c r="A148" s="4">
        <v>141</v>
      </c>
      <c r="B148" s="11" t="s">
        <v>313</v>
      </c>
      <c r="C148" s="81"/>
      <c r="D148" s="5"/>
      <c r="E148" s="6" t="str">
        <f t="shared" si="0"/>
        <v>https://www.threads.com//</v>
      </c>
      <c r="F148" s="9"/>
      <c r="G148" s="7"/>
      <c r="H148" s="9"/>
      <c r="I148" s="8" t="s">
        <v>314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>
      <c r="A149" s="4">
        <v>142</v>
      </c>
      <c r="B149" s="1" t="s">
        <v>315</v>
      </c>
      <c r="C149" s="7"/>
      <c r="D149" s="5"/>
      <c r="E149" s="6" t="str">
        <f t="shared" si="0"/>
        <v>https://www.threads.com//</v>
      </c>
      <c r="F149" s="9"/>
      <c r="G149" s="9"/>
      <c r="H149" s="9"/>
      <c r="I149" s="8" t="s">
        <v>317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>
      <c r="A150" s="4">
        <v>143</v>
      </c>
      <c r="B150" s="1" t="s">
        <v>318</v>
      </c>
      <c r="C150" s="7"/>
      <c r="D150" s="5"/>
      <c r="E150" s="6" t="str">
        <f t="shared" si="0"/>
        <v>https://www.threads.com//</v>
      </c>
      <c r="F150" s="9"/>
      <c r="G150" s="9"/>
      <c r="H150" s="9"/>
      <c r="I150" s="8" t="s">
        <v>319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>
      <c r="A151" s="4">
        <v>144</v>
      </c>
      <c r="B151" s="11" t="s">
        <v>320</v>
      </c>
      <c r="C151" s="81"/>
      <c r="D151" s="5"/>
      <c r="E151" s="6" t="str">
        <f t="shared" si="0"/>
        <v>https://www.threads.com//</v>
      </c>
      <c r="F151" s="9"/>
      <c r="G151" s="7"/>
      <c r="H151" s="9"/>
      <c r="I151" s="8" t="s">
        <v>321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>
      <c r="A152" s="4">
        <v>145</v>
      </c>
      <c r="B152" s="1" t="s">
        <v>322</v>
      </c>
      <c r="C152" s="7"/>
      <c r="D152" s="5"/>
      <c r="E152" s="6" t="str">
        <f t="shared" si="0"/>
        <v>https://www.threads.com//</v>
      </c>
      <c r="F152" s="9"/>
      <c r="G152" s="9"/>
      <c r="H152" s="9"/>
      <c r="I152" s="8" t="s">
        <v>323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>
      <c r="A153" s="4">
        <v>146</v>
      </c>
      <c r="B153" s="1" t="s">
        <v>324</v>
      </c>
      <c r="C153" s="7"/>
      <c r="D153" s="5"/>
      <c r="E153" s="6" t="str">
        <f t="shared" si="0"/>
        <v>https://www.threads.com//</v>
      </c>
      <c r="F153" s="9"/>
      <c r="G153" s="9"/>
      <c r="H153" s="9"/>
      <c r="I153" s="8" t="s">
        <v>326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>
      <c r="A154" s="4">
        <v>147</v>
      </c>
      <c r="B154" s="1" t="s">
        <v>327</v>
      </c>
      <c r="C154" s="7"/>
      <c r="D154" s="5"/>
      <c r="E154" s="6" t="str">
        <f t="shared" si="0"/>
        <v>https://www.threads.com//</v>
      </c>
      <c r="F154" s="9"/>
      <c r="G154" s="9"/>
      <c r="H154" s="9"/>
      <c r="I154" s="8" t="s">
        <v>328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>
      <c r="A155" s="4">
        <v>148</v>
      </c>
      <c r="B155" s="1" t="s">
        <v>329</v>
      </c>
      <c r="C155" s="7"/>
      <c r="D155" s="5"/>
      <c r="E155" s="6" t="str">
        <f t="shared" si="0"/>
        <v>https://www.threads.com//</v>
      </c>
      <c r="F155" s="9"/>
      <c r="G155" s="9"/>
      <c r="H155" s="9"/>
      <c r="I155" s="8" t="s">
        <v>330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>
      <c r="A156" s="4">
        <v>149</v>
      </c>
      <c r="B156" s="1" t="s">
        <v>331</v>
      </c>
      <c r="C156" s="7"/>
      <c r="D156" s="5"/>
      <c r="E156" s="6" t="str">
        <f t="shared" si="0"/>
        <v>https://www.threads.com//</v>
      </c>
      <c r="F156" s="9"/>
      <c r="G156" s="9"/>
      <c r="H156" s="9"/>
      <c r="I156" s="8" t="s">
        <v>332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>
      <c r="A157" s="4">
        <v>150</v>
      </c>
      <c r="B157" s="1" t="s">
        <v>333</v>
      </c>
      <c r="C157" s="7"/>
      <c r="D157" s="5"/>
      <c r="E157" s="6" t="str">
        <f t="shared" si="0"/>
        <v>https://www.threads.com//</v>
      </c>
      <c r="F157" s="9"/>
      <c r="G157" s="9"/>
      <c r="H157" s="9"/>
      <c r="I157" s="8" t="s">
        <v>334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>
      <c r="A158" s="4">
        <v>151</v>
      </c>
      <c r="B158" s="1" t="s">
        <v>335</v>
      </c>
      <c r="C158" s="7"/>
      <c r="D158" s="5"/>
      <c r="E158" s="6" t="str">
        <f t="shared" si="0"/>
        <v>https://www.threads.com//</v>
      </c>
      <c r="F158" s="9"/>
      <c r="G158" s="9"/>
      <c r="H158" s="9"/>
      <c r="I158" s="8" t="s">
        <v>336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>
      <c r="A159" s="4">
        <v>152</v>
      </c>
      <c r="B159" s="1" t="s">
        <v>337</v>
      </c>
      <c r="C159" s="7"/>
      <c r="D159" s="5"/>
      <c r="E159" s="6" t="str">
        <f t="shared" si="0"/>
        <v>https://www.threads.com//</v>
      </c>
      <c r="F159" s="9"/>
      <c r="G159" s="9"/>
      <c r="H159" s="9"/>
      <c r="I159" s="8" t="s">
        <v>338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>
      <c r="A160" s="4">
        <v>153</v>
      </c>
      <c r="B160" s="1" t="s">
        <v>339</v>
      </c>
      <c r="C160" s="7"/>
      <c r="D160" s="5"/>
      <c r="E160" s="6" t="str">
        <f t="shared" si="0"/>
        <v>https://www.threads.com//</v>
      </c>
      <c r="F160" s="9"/>
      <c r="G160" s="9"/>
      <c r="H160" s="9"/>
      <c r="I160" s="8" t="s">
        <v>341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>
      <c r="A161" s="4">
        <v>154</v>
      </c>
      <c r="B161" s="1" t="s">
        <v>342</v>
      </c>
      <c r="C161" s="7"/>
      <c r="D161" s="5"/>
      <c r="E161" s="6" t="str">
        <f t="shared" si="0"/>
        <v>https://www.threads.com//</v>
      </c>
      <c r="F161" s="9"/>
      <c r="G161" s="9"/>
      <c r="H161" s="9"/>
      <c r="I161" s="8" t="s">
        <v>344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>
      <c r="A162" s="4">
        <v>155</v>
      </c>
      <c r="B162" s="1" t="s">
        <v>345</v>
      </c>
      <c r="C162" s="7"/>
      <c r="D162" s="5"/>
      <c r="E162" s="6" t="str">
        <f t="shared" si="0"/>
        <v>https://www.threads.com//</v>
      </c>
      <c r="F162" s="9"/>
      <c r="G162" s="9"/>
      <c r="H162" s="9"/>
      <c r="I162" s="8" t="s">
        <v>346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>
      <c r="A163" s="4">
        <v>156</v>
      </c>
      <c r="B163" s="1" t="s">
        <v>347</v>
      </c>
      <c r="C163" s="7"/>
      <c r="D163" s="5"/>
      <c r="E163" s="6" t="str">
        <f t="shared" si="0"/>
        <v>https://www.threads.com//</v>
      </c>
      <c r="F163" s="9"/>
      <c r="G163" s="9"/>
      <c r="H163" s="9"/>
      <c r="I163" s="8" t="s">
        <v>348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>
      <c r="A164" s="4">
        <v>157</v>
      </c>
      <c r="B164" s="11" t="s">
        <v>349</v>
      </c>
      <c r="C164" s="12"/>
      <c r="D164" s="5"/>
      <c r="E164" s="6" t="str">
        <f t="shared" si="0"/>
        <v>https://www.threads.com//</v>
      </c>
      <c r="F164" s="9"/>
      <c r="G164" s="7"/>
      <c r="H164" s="9"/>
      <c r="I164" s="8" t="s">
        <v>350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>
      <c r="A165" s="4">
        <v>158</v>
      </c>
      <c r="B165" s="1" t="s">
        <v>351</v>
      </c>
      <c r="C165" s="7"/>
      <c r="D165" s="5"/>
      <c r="E165" s="6" t="str">
        <f t="shared" si="0"/>
        <v>https://www.threads.com//</v>
      </c>
      <c r="F165" s="9"/>
      <c r="G165" s="9"/>
      <c r="H165" s="9"/>
      <c r="I165" s="8" t="s">
        <v>352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>
      <c r="A166" s="4">
        <v>159</v>
      </c>
      <c r="B166" s="1" t="s">
        <v>353</v>
      </c>
      <c r="C166" s="7"/>
      <c r="D166" s="5"/>
      <c r="E166" s="6" t="str">
        <f t="shared" si="0"/>
        <v>https://www.threads.com//</v>
      </c>
      <c r="F166" s="9"/>
      <c r="G166" s="9"/>
      <c r="H166" s="9"/>
      <c r="I166" s="8" t="s">
        <v>355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>
      <c r="A167" s="4">
        <v>160</v>
      </c>
      <c r="B167" s="13" t="s">
        <v>356</v>
      </c>
      <c r="C167" s="14"/>
      <c r="D167" s="5"/>
      <c r="E167" s="6" t="str">
        <f t="shared" si="0"/>
        <v>https://www.threads.com//</v>
      </c>
      <c r="F167" s="9"/>
      <c r="G167" s="7"/>
      <c r="H167" s="7" t="s">
        <v>357</v>
      </c>
      <c r="I167" s="8" t="s">
        <v>358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>
      <c r="A168" s="4">
        <v>161</v>
      </c>
      <c r="B168" s="1" t="s">
        <v>359</v>
      </c>
      <c r="C168" s="7"/>
      <c r="D168" s="5"/>
      <c r="E168" s="6" t="str">
        <f t="shared" si="0"/>
        <v>https://www.threads.com//</v>
      </c>
      <c r="F168" s="9"/>
      <c r="G168" s="9"/>
      <c r="H168" s="9"/>
      <c r="I168" s="8" t="s">
        <v>361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>
      <c r="A169" s="4">
        <v>162</v>
      </c>
      <c r="B169" s="1" t="s">
        <v>362</v>
      </c>
      <c r="C169" s="7"/>
      <c r="D169" s="5"/>
      <c r="E169" s="6" t="str">
        <f t="shared" si="0"/>
        <v>https://www.threads.com//</v>
      </c>
      <c r="F169" s="9"/>
      <c r="G169" s="9"/>
      <c r="H169" s="9"/>
      <c r="I169" s="8" t="s">
        <v>363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>
      <c r="A170" s="4">
        <v>162</v>
      </c>
      <c r="B170" s="1" t="s">
        <v>362</v>
      </c>
      <c r="C170" s="7"/>
      <c r="D170" s="5"/>
      <c r="E170" s="6" t="str">
        <f t="shared" si="0"/>
        <v>https://www.threads.com//</v>
      </c>
      <c r="F170" s="9"/>
      <c r="G170" s="9"/>
      <c r="H170" s="9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>
      <c r="A171" s="4">
        <v>163</v>
      </c>
      <c r="B171" s="1" t="s">
        <v>364</v>
      </c>
      <c r="C171" s="7"/>
      <c r="D171" s="5"/>
      <c r="E171" s="6" t="str">
        <f t="shared" si="0"/>
        <v>https://www.threads.com//</v>
      </c>
      <c r="F171" s="9"/>
      <c r="G171" s="9"/>
      <c r="H171" s="9"/>
      <c r="I171" s="8" t="s">
        <v>365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>
      <c r="A172" s="4">
        <v>164</v>
      </c>
      <c r="B172" s="1" t="s">
        <v>366</v>
      </c>
      <c r="C172" s="7"/>
      <c r="D172" s="5"/>
      <c r="E172" s="6" t="str">
        <f t="shared" si="0"/>
        <v>https://www.threads.com//</v>
      </c>
      <c r="F172" s="9"/>
      <c r="G172" s="9"/>
      <c r="H172" s="9"/>
      <c r="I172" s="8" t="s">
        <v>367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>
      <c r="A173" s="4">
        <v>165</v>
      </c>
      <c r="B173" s="1" t="s">
        <v>368</v>
      </c>
      <c r="C173" s="7"/>
      <c r="D173" s="5"/>
      <c r="E173" s="6" t="str">
        <f t="shared" si="0"/>
        <v>https://www.threads.com//</v>
      </c>
      <c r="F173" s="9"/>
      <c r="G173" s="9"/>
      <c r="H173" s="9"/>
      <c r="I173" s="8" t="s">
        <v>369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>
      <c r="A174" s="4">
        <v>166</v>
      </c>
      <c r="B174" s="1" t="s">
        <v>370</v>
      </c>
      <c r="C174" s="7"/>
      <c r="D174" s="5"/>
      <c r="E174" s="6" t="str">
        <f t="shared" si="0"/>
        <v>https://www.threads.com//</v>
      </c>
      <c r="F174" s="9"/>
      <c r="G174" s="9"/>
      <c r="H174" s="9"/>
      <c r="I174" s="8" t="s">
        <v>371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>
      <c r="A175" s="4">
        <v>167</v>
      </c>
      <c r="B175" s="1" t="s">
        <v>372</v>
      </c>
      <c r="C175" s="7"/>
      <c r="D175" s="5"/>
      <c r="E175" s="6" t="str">
        <f t="shared" si="0"/>
        <v>https://www.threads.com//</v>
      </c>
      <c r="F175" s="9"/>
      <c r="G175" s="9"/>
      <c r="H175" s="9"/>
      <c r="I175" s="8" t="s">
        <v>373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>
      <c r="A176" s="4">
        <v>168</v>
      </c>
      <c r="B176" s="1" t="s">
        <v>374</v>
      </c>
      <c r="C176" s="7"/>
      <c r="D176" s="5"/>
      <c r="E176" s="6" t="str">
        <f t="shared" si="0"/>
        <v>https://www.threads.com//</v>
      </c>
      <c r="F176" s="9"/>
      <c r="G176" s="9"/>
      <c r="H176" s="9"/>
      <c r="I176" s="8" t="s">
        <v>376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>
      <c r="A177" s="4">
        <v>169</v>
      </c>
      <c r="B177" s="1" t="s">
        <v>377</v>
      </c>
      <c r="C177" s="7"/>
      <c r="D177" s="5"/>
      <c r="E177" s="6" t="str">
        <f t="shared" si="0"/>
        <v>https://www.threads.com//</v>
      </c>
      <c r="F177" s="9"/>
      <c r="G177" s="9"/>
      <c r="H177" s="9"/>
      <c r="I177" s="8" t="s">
        <v>378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>
      <c r="A178" s="4">
        <v>170</v>
      </c>
      <c r="B178" s="1" t="s">
        <v>379</v>
      </c>
      <c r="C178" s="7"/>
      <c r="D178" s="5"/>
      <c r="E178" s="6" t="str">
        <f t="shared" si="0"/>
        <v>https://www.threads.com//</v>
      </c>
      <c r="F178" s="9"/>
      <c r="G178" s="9"/>
      <c r="H178" s="9"/>
      <c r="I178" s="8" t="s">
        <v>380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>
      <c r="A179" s="4">
        <v>171</v>
      </c>
      <c r="B179" s="1" t="s">
        <v>381</v>
      </c>
      <c r="C179" s="7"/>
      <c r="D179" s="5"/>
      <c r="E179" s="6" t="str">
        <f t="shared" si="0"/>
        <v>https://www.threads.com//</v>
      </c>
      <c r="F179" s="9"/>
      <c r="G179" s="9"/>
      <c r="H179" s="9"/>
      <c r="I179" s="8" t="s">
        <v>382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>
      <c r="A180" s="4">
        <v>172</v>
      </c>
      <c r="B180" s="1" t="s">
        <v>383</v>
      </c>
      <c r="C180" s="7"/>
      <c r="D180" s="5"/>
      <c r="E180" s="6" t="str">
        <f t="shared" si="0"/>
        <v>https://www.threads.com//</v>
      </c>
      <c r="F180" s="9"/>
      <c r="G180" s="9"/>
      <c r="H180" s="9"/>
      <c r="I180" s="8" t="s">
        <v>384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>
      <c r="A181" s="4">
        <v>173</v>
      </c>
      <c r="B181" s="13" t="s">
        <v>385</v>
      </c>
      <c r="C181" s="14"/>
      <c r="D181" s="5"/>
      <c r="E181" s="6" t="str">
        <f t="shared" si="0"/>
        <v>https://www.threads.com//</v>
      </c>
      <c r="F181" s="9"/>
      <c r="G181" s="7"/>
      <c r="H181" s="7" t="s">
        <v>357</v>
      </c>
      <c r="I181" s="8" t="s">
        <v>386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>
      <c r="A182" s="4">
        <v>174</v>
      </c>
      <c r="B182" s="1" t="s">
        <v>387</v>
      </c>
      <c r="C182" s="7"/>
      <c r="D182" s="5"/>
      <c r="E182" s="6" t="str">
        <f t="shared" si="0"/>
        <v>https://www.threads.com//</v>
      </c>
      <c r="F182" s="9"/>
      <c r="G182" s="9"/>
      <c r="H182" s="9"/>
      <c r="I182" s="8" t="s">
        <v>388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>
      <c r="A183" s="4">
        <v>175</v>
      </c>
      <c r="B183" s="1" t="s">
        <v>389</v>
      </c>
      <c r="C183" s="7"/>
      <c r="D183" s="5"/>
      <c r="E183" s="6" t="str">
        <f t="shared" si="0"/>
        <v>https://www.threads.com//</v>
      </c>
      <c r="F183" s="9"/>
      <c r="G183" s="9"/>
      <c r="H183" s="9"/>
      <c r="I183" s="8" t="s">
        <v>391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>
      <c r="A184" s="4">
        <v>176</v>
      </c>
      <c r="B184" s="1" t="s">
        <v>392</v>
      </c>
      <c r="C184" s="7"/>
      <c r="D184" s="5"/>
      <c r="E184" s="6" t="str">
        <f t="shared" si="0"/>
        <v>https://www.threads.com//</v>
      </c>
      <c r="F184" s="9"/>
      <c r="G184" s="9"/>
      <c r="H184" s="9"/>
      <c r="I184" s="8" t="s">
        <v>393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>
      <c r="A185" s="4">
        <v>177</v>
      </c>
      <c r="B185" s="1" t="s">
        <v>394</v>
      </c>
      <c r="C185" s="7"/>
      <c r="D185" s="5"/>
      <c r="E185" s="6" t="str">
        <f t="shared" si="0"/>
        <v>https://www.threads.com//</v>
      </c>
      <c r="F185" s="9"/>
      <c r="G185" s="9"/>
      <c r="H185" s="9"/>
      <c r="I185" s="8" t="s">
        <v>395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>
      <c r="A186" s="4">
        <v>178</v>
      </c>
      <c r="B186" s="1" t="s">
        <v>396</v>
      </c>
      <c r="C186" s="7"/>
      <c r="D186" s="5"/>
      <c r="E186" s="6" t="str">
        <f t="shared" si="0"/>
        <v>https://www.threads.com//</v>
      </c>
      <c r="F186" s="7"/>
      <c r="G186" s="7"/>
      <c r="H186" s="7"/>
      <c r="I186" s="8" t="s">
        <v>397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>
      <c r="A187" s="4">
        <v>179</v>
      </c>
      <c r="B187" s="1" t="s">
        <v>398</v>
      </c>
      <c r="C187" s="7"/>
      <c r="D187" s="5"/>
      <c r="E187" s="6" t="str">
        <f t="shared" si="0"/>
        <v>https://www.threads.com//</v>
      </c>
      <c r="F187" s="9"/>
      <c r="G187" s="9"/>
      <c r="H187" s="9"/>
      <c r="I187" s="8" t="s">
        <v>399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>
      <c r="A188" s="4">
        <v>180</v>
      </c>
      <c r="B188" s="1" t="s">
        <v>400</v>
      </c>
      <c r="C188" s="7"/>
      <c r="D188" s="5"/>
      <c r="E188" s="6" t="str">
        <f t="shared" si="0"/>
        <v>https://www.threads.com//</v>
      </c>
      <c r="F188" s="9"/>
      <c r="G188" s="9"/>
      <c r="H188" s="9"/>
      <c r="I188" s="8" t="s">
        <v>401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>
      <c r="A189" s="4">
        <v>181</v>
      </c>
      <c r="B189" s="1" t="s">
        <v>402</v>
      </c>
      <c r="C189" s="7"/>
      <c r="D189" s="5"/>
      <c r="E189" s="6" t="str">
        <f t="shared" si="0"/>
        <v>https://www.threads.com//</v>
      </c>
      <c r="F189" s="9"/>
      <c r="G189" s="9"/>
      <c r="H189" s="9"/>
      <c r="I189" s="8" t="s">
        <v>403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>
      <c r="A190" s="4">
        <v>182</v>
      </c>
      <c r="B190" s="1" t="s">
        <v>404</v>
      </c>
      <c r="C190" s="7"/>
      <c r="D190" s="5"/>
      <c r="E190" s="6" t="str">
        <f t="shared" si="0"/>
        <v>https://www.threads.com//</v>
      </c>
      <c r="F190" s="9"/>
      <c r="G190" s="9"/>
      <c r="H190" s="9"/>
      <c r="I190" s="8" t="s">
        <v>405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>
      <c r="A191" s="4">
        <v>183</v>
      </c>
      <c r="B191" s="1" t="s">
        <v>406</v>
      </c>
      <c r="C191" s="7"/>
      <c r="D191" s="5"/>
      <c r="E191" s="6" t="str">
        <f t="shared" si="0"/>
        <v>https://www.threads.com//</v>
      </c>
      <c r="F191" s="9"/>
      <c r="G191" s="9"/>
      <c r="H191" s="9"/>
      <c r="I191" s="8" t="s">
        <v>407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>
      <c r="A192" s="4">
        <v>184</v>
      </c>
      <c r="B192" s="1" t="s">
        <v>408</v>
      </c>
      <c r="C192" s="7"/>
      <c r="D192" s="5"/>
      <c r="E192" s="6" t="str">
        <f t="shared" si="0"/>
        <v>https://www.threads.com//</v>
      </c>
      <c r="F192" s="9"/>
      <c r="G192" s="9"/>
      <c r="H192" s="9"/>
      <c r="I192" s="8" t="s">
        <v>409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>
      <c r="A193" s="4">
        <v>185</v>
      </c>
      <c r="B193" s="1" t="s">
        <v>410</v>
      </c>
      <c r="C193" s="7"/>
      <c r="D193" s="5"/>
      <c r="E193" s="6" t="str">
        <f t="shared" si="0"/>
        <v>https://www.threads.com//</v>
      </c>
      <c r="F193" s="9"/>
      <c r="G193" s="9"/>
      <c r="H193" s="9"/>
      <c r="I193" s="8" t="s">
        <v>411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>
      <c r="A194" s="4">
        <v>186</v>
      </c>
      <c r="B194" s="1" t="s">
        <v>412</v>
      </c>
      <c r="C194" s="7"/>
      <c r="D194" s="5"/>
      <c r="E194" s="6" t="str">
        <f t="shared" si="0"/>
        <v>https://www.threads.com//</v>
      </c>
      <c r="F194" s="9"/>
      <c r="G194" s="9"/>
      <c r="H194" s="9"/>
      <c r="I194" s="8" t="s">
        <v>414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>
      <c r="A195" s="4">
        <v>187</v>
      </c>
      <c r="B195" s="1" t="s">
        <v>415</v>
      </c>
      <c r="C195" s="7"/>
      <c r="D195" s="5"/>
      <c r="E195" s="6" t="str">
        <f t="shared" si="0"/>
        <v>https://www.threads.com//</v>
      </c>
      <c r="F195" s="9"/>
      <c r="G195" s="9"/>
      <c r="H195" s="9"/>
      <c r="I195" s="8" t="s">
        <v>417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>
      <c r="A196" s="4">
        <v>188</v>
      </c>
      <c r="B196" s="1" t="s">
        <v>418</v>
      </c>
      <c r="C196" s="7"/>
      <c r="D196" s="5"/>
      <c r="E196" s="6" t="str">
        <f t="shared" si="0"/>
        <v>https://www.threads.com//</v>
      </c>
      <c r="F196" s="9"/>
      <c r="G196" s="9"/>
      <c r="H196" s="9"/>
      <c r="I196" s="8" t="s">
        <v>420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>
      <c r="A197" s="4">
        <v>189</v>
      </c>
      <c r="B197" s="1" t="s">
        <v>421</v>
      </c>
      <c r="C197" s="7"/>
      <c r="D197" s="5"/>
      <c r="E197" s="6" t="str">
        <f t="shared" si="0"/>
        <v>https://www.threads.com//</v>
      </c>
      <c r="F197" s="9"/>
      <c r="G197" s="9"/>
      <c r="H197" s="9"/>
      <c r="I197" s="8" t="s">
        <v>422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>
      <c r="A198" s="4">
        <v>190</v>
      </c>
      <c r="B198" s="1" t="s">
        <v>423</v>
      </c>
      <c r="C198" s="7"/>
      <c r="D198" s="5"/>
      <c r="E198" s="6" t="str">
        <f t="shared" si="0"/>
        <v>https://www.threads.com//</v>
      </c>
      <c r="F198" s="9"/>
      <c r="G198" s="9"/>
      <c r="H198" s="9"/>
      <c r="I198" s="8" t="s">
        <v>424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>
      <c r="A199" s="4">
        <v>191</v>
      </c>
      <c r="B199" s="1" t="s">
        <v>425</v>
      </c>
      <c r="C199" s="7"/>
      <c r="D199" s="5"/>
      <c r="E199" s="6" t="str">
        <f t="shared" si="0"/>
        <v>https://www.threads.com//</v>
      </c>
      <c r="F199" s="9"/>
      <c r="G199" s="9"/>
      <c r="H199" s="9"/>
      <c r="I199" s="8" t="s">
        <v>427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>
      <c r="A200" s="4">
        <v>192</v>
      </c>
      <c r="B200" s="1" t="s">
        <v>428</v>
      </c>
      <c r="C200" s="7"/>
      <c r="D200" s="5"/>
      <c r="E200" s="6" t="str">
        <f t="shared" si="0"/>
        <v>https://www.threads.com//</v>
      </c>
      <c r="F200" s="9"/>
      <c r="G200" s="9"/>
      <c r="H200" s="9"/>
      <c r="I200" s="8" t="s">
        <v>430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>
      <c r="A201" s="4">
        <v>193</v>
      </c>
      <c r="B201" s="1" t="s">
        <v>431</v>
      </c>
      <c r="C201" s="7"/>
      <c r="D201" s="5"/>
      <c r="E201" s="6" t="str">
        <f t="shared" si="0"/>
        <v>https://www.threads.com//</v>
      </c>
      <c r="F201" s="9"/>
      <c r="G201" s="9"/>
      <c r="H201" s="9"/>
      <c r="I201" s="8" t="s">
        <v>432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>
      <c r="A202" s="4">
        <v>194</v>
      </c>
      <c r="B202" s="1" t="s">
        <v>433</v>
      </c>
      <c r="C202" s="7"/>
      <c r="D202" s="5"/>
      <c r="E202" s="6" t="str">
        <f t="shared" si="0"/>
        <v>https://www.threads.com//</v>
      </c>
      <c r="F202" s="9"/>
      <c r="G202" s="9"/>
      <c r="H202" s="9"/>
      <c r="I202" s="8" t="s">
        <v>434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>
      <c r="A203" s="4">
        <v>195</v>
      </c>
      <c r="B203" s="1" t="s">
        <v>435</v>
      </c>
      <c r="C203" s="7"/>
      <c r="D203" s="5"/>
      <c r="E203" s="6" t="str">
        <f t="shared" si="0"/>
        <v>https://www.threads.com//</v>
      </c>
      <c r="F203" s="9"/>
      <c r="G203" s="9"/>
      <c r="H203" s="9"/>
      <c r="I203" s="8" t="s">
        <v>436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>
      <c r="A204" s="4">
        <v>196</v>
      </c>
      <c r="B204" s="1" t="s">
        <v>437</v>
      </c>
      <c r="C204" s="7"/>
      <c r="D204" s="5"/>
      <c r="E204" s="6" t="str">
        <f t="shared" si="0"/>
        <v>https://www.threads.com//</v>
      </c>
      <c r="F204" s="9"/>
      <c r="G204" s="9"/>
      <c r="H204" s="9"/>
      <c r="I204" s="8" t="s">
        <v>439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>
      <c r="A205" s="4">
        <v>197</v>
      </c>
      <c r="B205" s="1" t="s">
        <v>440</v>
      </c>
      <c r="C205" s="7"/>
      <c r="D205" s="5"/>
      <c r="E205" s="6" t="str">
        <f t="shared" si="0"/>
        <v>https://www.threads.com//</v>
      </c>
      <c r="F205" s="9"/>
      <c r="G205" s="9"/>
      <c r="H205" s="9"/>
      <c r="I205" s="8" t="s">
        <v>441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>
      <c r="A206" s="4">
        <v>198</v>
      </c>
      <c r="B206" s="1" t="s">
        <v>442</v>
      </c>
      <c r="C206" s="7"/>
      <c r="D206" s="5"/>
      <c r="E206" s="6" t="str">
        <f t="shared" si="0"/>
        <v>https://www.threads.com//</v>
      </c>
      <c r="F206" s="9"/>
      <c r="G206" s="9"/>
      <c r="H206" s="9"/>
      <c r="I206" s="8" t="s">
        <v>443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>
      <c r="A207" s="4">
        <v>199</v>
      </c>
      <c r="B207" s="1" t="s">
        <v>444</v>
      </c>
      <c r="C207" s="7"/>
      <c r="D207" s="5"/>
      <c r="E207" s="6" t="str">
        <f t="shared" si="0"/>
        <v>https://www.threads.com//</v>
      </c>
      <c r="F207" s="9"/>
      <c r="G207" s="9"/>
      <c r="H207" s="9"/>
      <c r="I207" s="8" t="s">
        <v>446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>
      <c r="A208" s="4">
        <v>200</v>
      </c>
      <c r="B208" s="1" t="s">
        <v>447</v>
      </c>
      <c r="C208" s="7"/>
      <c r="D208" s="5"/>
      <c r="E208" s="6" t="str">
        <f t="shared" si="0"/>
        <v>https://www.threads.com//</v>
      </c>
      <c r="F208" s="9"/>
      <c r="G208" s="9"/>
      <c r="H208" s="9"/>
      <c r="I208" s="8" t="s">
        <v>448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>
      <c r="A209" s="1"/>
      <c r="B209" s="1"/>
      <c r="C209" s="16"/>
      <c r="D209" s="16"/>
      <c r="E209" s="5"/>
      <c r="F209" s="16"/>
      <c r="G209" s="16"/>
      <c r="H209" s="1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>
      <c r="A210" s="1"/>
      <c r="B210" s="1"/>
      <c r="C210" s="16"/>
      <c r="D210" s="16"/>
      <c r="E210" s="5"/>
      <c r="F210" s="16"/>
      <c r="G210" s="16"/>
      <c r="H210" s="1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>
      <c r="A211" s="1"/>
      <c r="B211" s="1"/>
      <c r="C211" s="16"/>
      <c r="D211" s="16"/>
      <c r="E211" s="5"/>
      <c r="F211" s="16"/>
      <c r="G211" s="16"/>
      <c r="H211" s="1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>
      <c r="A212" s="1"/>
      <c r="B212" s="1"/>
      <c r="C212" s="16"/>
      <c r="D212" s="16"/>
      <c r="E212" s="5"/>
      <c r="F212" s="16"/>
      <c r="G212" s="16"/>
      <c r="H212" s="1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>
      <c r="A213" s="1"/>
      <c r="B213" s="1"/>
      <c r="C213" s="16"/>
      <c r="D213" s="16"/>
      <c r="E213" s="5"/>
      <c r="F213" s="16"/>
      <c r="G213" s="16"/>
      <c r="H213" s="1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>
      <c r="A214" s="1"/>
      <c r="B214" s="1"/>
      <c r="C214" s="16"/>
      <c r="D214" s="16"/>
      <c r="E214" s="5"/>
      <c r="F214" s="16"/>
      <c r="G214" s="16"/>
      <c r="H214" s="1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>
      <c r="A215" s="1"/>
      <c r="B215" s="1"/>
      <c r="C215" s="16"/>
      <c r="D215" s="16"/>
      <c r="E215" s="16"/>
      <c r="F215" s="16"/>
      <c r="G215" s="16"/>
      <c r="H215" s="1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>
      <c r="A216" s="1"/>
      <c r="B216" s="1"/>
      <c r="C216" s="16"/>
      <c r="D216" s="16"/>
      <c r="E216" s="16"/>
      <c r="F216" s="16"/>
      <c r="G216" s="16"/>
      <c r="H216" s="1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>
      <c r="A217" s="1"/>
      <c r="B217" s="1"/>
      <c r="C217" s="16"/>
      <c r="D217" s="16"/>
      <c r="E217" s="16"/>
      <c r="F217" s="16"/>
      <c r="G217" s="16"/>
      <c r="H217" s="1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>
      <c r="A218" s="1"/>
      <c r="B218" s="1"/>
      <c r="C218" s="16"/>
      <c r="D218" s="16"/>
      <c r="E218" s="16"/>
      <c r="F218" s="16"/>
      <c r="G218" s="16"/>
      <c r="H218" s="1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>
      <c r="A219" s="1"/>
      <c r="B219" s="1"/>
      <c r="C219" s="16"/>
      <c r="D219" s="16"/>
      <c r="E219" s="16"/>
      <c r="F219" s="16"/>
      <c r="G219" s="16"/>
      <c r="H219" s="1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>
      <c r="A220" s="1"/>
      <c r="B220" s="1"/>
      <c r="C220" s="16"/>
      <c r="D220" s="16"/>
      <c r="E220" s="16"/>
      <c r="F220" s="16"/>
      <c r="G220" s="16"/>
      <c r="H220" s="1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>
      <c r="A221" s="1"/>
      <c r="B221" s="1"/>
      <c r="C221" s="16"/>
      <c r="D221" s="16"/>
      <c r="E221" s="16"/>
      <c r="F221" s="16"/>
      <c r="G221" s="16"/>
      <c r="H221" s="1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>
      <c r="A222" s="1"/>
      <c r="B222" s="1"/>
      <c r="C222" s="16"/>
      <c r="D222" s="16"/>
      <c r="E222" s="16"/>
      <c r="F222" s="16"/>
      <c r="G222" s="16"/>
      <c r="H222" s="1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>
      <c r="A223" s="1"/>
      <c r="B223" s="1"/>
      <c r="C223" s="16"/>
      <c r="D223" s="16"/>
      <c r="E223" s="16"/>
      <c r="F223" s="16"/>
      <c r="G223" s="16"/>
      <c r="H223" s="1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>
      <c r="A224" s="1"/>
      <c r="B224" s="1"/>
      <c r="C224" s="16"/>
      <c r="D224" s="16"/>
      <c r="E224" s="16"/>
      <c r="F224" s="16"/>
      <c r="G224" s="16"/>
      <c r="H224" s="1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>
      <c r="A225" s="1"/>
      <c r="B225" s="1"/>
      <c r="C225" s="16"/>
      <c r="D225" s="16"/>
      <c r="E225" s="16"/>
      <c r="F225" s="16"/>
      <c r="G225" s="16"/>
      <c r="H225" s="1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>
      <c r="A226" s="1"/>
      <c r="B226" s="1"/>
      <c r="C226" s="16"/>
      <c r="D226" s="16"/>
      <c r="E226" s="16"/>
      <c r="F226" s="16"/>
      <c r="G226" s="16"/>
      <c r="H226" s="1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>
      <c r="A227" s="1"/>
      <c r="B227" s="1"/>
      <c r="C227" s="16"/>
      <c r="D227" s="16"/>
      <c r="E227" s="16"/>
      <c r="F227" s="16"/>
      <c r="G227" s="16"/>
      <c r="H227" s="1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>
      <c r="A228" s="1"/>
      <c r="B228" s="1"/>
      <c r="C228" s="16"/>
      <c r="D228" s="16"/>
      <c r="E228" s="16"/>
      <c r="F228" s="16"/>
      <c r="G228" s="16"/>
      <c r="H228" s="1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>
      <c r="A229" s="1"/>
      <c r="B229" s="1"/>
      <c r="C229" s="16"/>
      <c r="D229" s="16"/>
      <c r="E229" s="16"/>
      <c r="F229" s="16"/>
      <c r="G229" s="16"/>
      <c r="H229" s="1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>
      <c r="A230" s="1"/>
      <c r="B230" s="1"/>
      <c r="C230" s="16"/>
      <c r="D230" s="16"/>
      <c r="E230" s="16"/>
      <c r="F230" s="16"/>
      <c r="G230" s="16"/>
      <c r="H230" s="1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>
      <c r="A231" s="1"/>
      <c r="B231" s="1"/>
      <c r="C231" s="16"/>
      <c r="D231" s="16"/>
      <c r="E231" s="16"/>
      <c r="F231" s="16"/>
      <c r="G231" s="16"/>
      <c r="H231" s="1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>
      <c r="A232" s="1"/>
      <c r="B232" s="1"/>
      <c r="C232" s="16"/>
      <c r="D232" s="16"/>
      <c r="E232" s="16"/>
      <c r="F232" s="16"/>
      <c r="G232" s="16"/>
      <c r="H232" s="1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>
      <c r="A233" s="1"/>
      <c r="B233" s="1"/>
      <c r="C233" s="16"/>
      <c r="D233" s="16"/>
      <c r="E233" s="16"/>
      <c r="F233" s="16"/>
      <c r="G233" s="16"/>
      <c r="H233" s="1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>
      <c r="A234" s="1"/>
      <c r="B234" s="1"/>
      <c r="C234" s="16"/>
      <c r="D234" s="16"/>
      <c r="E234" s="16"/>
      <c r="F234" s="16"/>
      <c r="G234" s="16"/>
      <c r="H234" s="1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>
      <c r="A235" s="1"/>
      <c r="B235" s="1"/>
      <c r="C235" s="16"/>
      <c r="D235" s="16"/>
      <c r="E235" s="16"/>
      <c r="F235" s="16"/>
      <c r="G235" s="16"/>
      <c r="H235" s="1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>
      <c r="A236" s="1"/>
      <c r="B236" s="1"/>
      <c r="C236" s="16"/>
      <c r="D236" s="16"/>
      <c r="E236" s="16"/>
      <c r="F236" s="16"/>
      <c r="G236" s="16"/>
      <c r="H236" s="1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>
      <c r="A237" s="1"/>
      <c r="B237" s="1"/>
      <c r="C237" s="16"/>
      <c r="D237" s="16"/>
      <c r="E237" s="16"/>
      <c r="F237" s="16"/>
      <c r="G237" s="16"/>
      <c r="H237" s="1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>
      <c r="A238" s="1"/>
      <c r="B238" s="1"/>
      <c r="C238" s="16"/>
      <c r="D238" s="16"/>
      <c r="E238" s="16"/>
      <c r="F238" s="16"/>
      <c r="G238" s="16"/>
      <c r="H238" s="1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>
      <c r="A239" s="1"/>
      <c r="B239" s="1"/>
      <c r="C239" s="16"/>
      <c r="D239" s="16"/>
      <c r="E239" s="16"/>
      <c r="F239" s="16"/>
      <c r="G239" s="16"/>
      <c r="H239" s="1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>
      <c r="A240" s="1"/>
      <c r="B240" s="1"/>
      <c r="C240" s="16"/>
      <c r="D240" s="16"/>
      <c r="E240" s="16"/>
      <c r="F240" s="16"/>
      <c r="G240" s="16"/>
      <c r="H240" s="1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>
      <c r="A241" s="1"/>
      <c r="B241" s="1"/>
      <c r="C241" s="16"/>
      <c r="D241" s="16"/>
      <c r="E241" s="16"/>
      <c r="F241" s="16"/>
      <c r="G241" s="16"/>
      <c r="H241" s="1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>
      <c r="A242" s="1"/>
      <c r="B242" s="1"/>
      <c r="C242" s="16"/>
      <c r="D242" s="16"/>
      <c r="E242" s="16"/>
      <c r="F242" s="16"/>
      <c r="G242" s="16"/>
      <c r="H242" s="1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>
      <c r="A243" s="1"/>
      <c r="B243" s="1"/>
      <c r="C243" s="16"/>
      <c r="D243" s="16"/>
      <c r="E243" s="16"/>
      <c r="F243" s="16"/>
      <c r="G243" s="16"/>
      <c r="H243" s="1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>
      <c r="A244" s="1"/>
      <c r="B244" s="1"/>
      <c r="C244" s="16"/>
      <c r="D244" s="16"/>
      <c r="E244" s="16"/>
      <c r="F244" s="16"/>
      <c r="G244" s="16"/>
      <c r="H244" s="1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>
      <c r="A245" s="1"/>
      <c r="B245" s="1"/>
      <c r="C245" s="16"/>
      <c r="D245" s="16"/>
      <c r="E245" s="16"/>
      <c r="F245" s="16"/>
      <c r="G245" s="16"/>
      <c r="H245" s="1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>
      <c r="A246" s="1"/>
      <c r="B246" s="1"/>
      <c r="C246" s="16"/>
      <c r="D246" s="16"/>
      <c r="E246" s="16"/>
      <c r="F246" s="16"/>
      <c r="G246" s="16"/>
      <c r="H246" s="1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>
      <c r="A247" s="1"/>
      <c r="B247" s="1"/>
      <c r="C247" s="16"/>
      <c r="D247" s="16"/>
      <c r="E247" s="16"/>
      <c r="F247" s="16"/>
      <c r="G247" s="16"/>
      <c r="H247" s="1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>
      <c r="A248" s="1"/>
      <c r="B248" s="1"/>
      <c r="C248" s="16"/>
      <c r="D248" s="16"/>
      <c r="E248" s="16"/>
      <c r="F248" s="16"/>
      <c r="G248" s="16"/>
      <c r="H248" s="1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>
      <c r="A249" s="1"/>
      <c r="B249" s="1"/>
      <c r="C249" s="16"/>
      <c r="D249" s="16"/>
      <c r="E249" s="16"/>
      <c r="F249" s="16"/>
      <c r="G249" s="16"/>
      <c r="H249" s="1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>
      <c r="A250" s="1"/>
      <c r="B250" s="1"/>
      <c r="C250" s="16"/>
      <c r="D250" s="16"/>
      <c r="E250" s="16"/>
      <c r="F250" s="16"/>
      <c r="G250" s="16"/>
      <c r="H250" s="1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>
      <c r="A251" s="1"/>
      <c r="B251" s="1"/>
      <c r="C251" s="16"/>
      <c r="D251" s="16"/>
      <c r="E251" s="16"/>
      <c r="F251" s="16"/>
      <c r="G251" s="16"/>
      <c r="H251" s="1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>
      <c r="A252" s="1"/>
      <c r="B252" s="1"/>
      <c r="C252" s="16"/>
      <c r="D252" s="16"/>
      <c r="E252" s="16"/>
      <c r="F252" s="16"/>
      <c r="G252" s="16"/>
      <c r="H252" s="1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>
      <c r="A253" s="1"/>
      <c r="B253" s="1"/>
      <c r="C253" s="16"/>
      <c r="D253" s="16"/>
      <c r="E253" s="16"/>
      <c r="F253" s="16"/>
      <c r="G253" s="16"/>
      <c r="H253" s="1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>
      <c r="A254" s="1"/>
      <c r="B254" s="1"/>
      <c r="C254" s="16"/>
      <c r="D254" s="16"/>
      <c r="E254" s="16"/>
      <c r="F254" s="16"/>
      <c r="G254" s="16"/>
      <c r="H254" s="1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>
      <c r="A255" s="1"/>
      <c r="B255" s="1"/>
      <c r="C255" s="16"/>
      <c r="D255" s="16"/>
      <c r="E255" s="16"/>
      <c r="F255" s="16"/>
      <c r="G255" s="16"/>
      <c r="H255" s="1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>
      <c r="A256" s="1"/>
      <c r="B256" s="1"/>
      <c r="C256" s="16"/>
      <c r="D256" s="16"/>
      <c r="E256" s="16"/>
      <c r="F256" s="16"/>
      <c r="G256" s="16"/>
      <c r="H256" s="1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>
      <c r="A257" s="1"/>
      <c r="B257" s="1"/>
      <c r="C257" s="16"/>
      <c r="D257" s="16"/>
      <c r="E257" s="16"/>
      <c r="F257" s="16"/>
      <c r="G257" s="16"/>
      <c r="H257" s="1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>
      <c r="A258" s="1"/>
      <c r="B258" s="1"/>
      <c r="C258" s="16"/>
      <c r="D258" s="16"/>
      <c r="E258" s="16"/>
      <c r="F258" s="16"/>
      <c r="G258" s="16"/>
      <c r="H258" s="1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>
      <c r="A259" s="1"/>
      <c r="B259" s="1"/>
      <c r="C259" s="16"/>
      <c r="D259" s="16"/>
      <c r="E259" s="16"/>
      <c r="F259" s="16"/>
      <c r="G259" s="16"/>
      <c r="H259" s="1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>
      <c r="A260" s="1"/>
      <c r="B260" s="1"/>
      <c r="C260" s="16"/>
      <c r="D260" s="16"/>
      <c r="E260" s="16"/>
      <c r="F260" s="16"/>
      <c r="G260" s="16"/>
      <c r="H260" s="1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>
      <c r="A261" s="1"/>
      <c r="B261" s="1"/>
      <c r="C261" s="16"/>
      <c r="D261" s="16"/>
      <c r="E261" s="16"/>
      <c r="F261" s="16"/>
      <c r="G261" s="16"/>
      <c r="H261" s="1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>
      <c r="A262" s="1"/>
      <c r="B262" s="1"/>
      <c r="C262" s="16"/>
      <c r="D262" s="16"/>
      <c r="E262" s="16"/>
      <c r="F262" s="16"/>
      <c r="G262" s="16"/>
      <c r="H262" s="1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>
      <c r="A263" s="1"/>
      <c r="B263" s="1"/>
      <c r="C263" s="16"/>
      <c r="D263" s="16"/>
      <c r="E263" s="16"/>
      <c r="F263" s="16"/>
      <c r="G263" s="16"/>
      <c r="H263" s="1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>
      <c r="A264" s="1"/>
      <c r="B264" s="1"/>
      <c r="C264" s="16"/>
      <c r="D264" s="16"/>
      <c r="E264" s="16"/>
      <c r="F264" s="16"/>
      <c r="G264" s="16"/>
      <c r="H264" s="1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>
      <c r="A265" s="1"/>
      <c r="B265" s="1"/>
      <c r="C265" s="16"/>
      <c r="D265" s="16"/>
      <c r="E265" s="16"/>
      <c r="F265" s="16"/>
      <c r="G265" s="16"/>
      <c r="H265" s="1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>
      <c r="A266" s="1"/>
      <c r="B266" s="1"/>
      <c r="C266" s="16"/>
      <c r="D266" s="16"/>
      <c r="E266" s="16"/>
      <c r="F266" s="16"/>
      <c r="G266" s="16"/>
      <c r="H266" s="1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>
      <c r="A267" s="1"/>
      <c r="B267" s="1"/>
      <c r="C267" s="16"/>
      <c r="D267" s="16"/>
      <c r="E267" s="16"/>
      <c r="F267" s="16"/>
      <c r="G267" s="16"/>
      <c r="H267" s="1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>
      <c r="A268" s="1"/>
      <c r="B268" s="1"/>
      <c r="C268" s="16"/>
      <c r="D268" s="16"/>
      <c r="E268" s="16"/>
      <c r="F268" s="16"/>
      <c r="G268" s="16"/>
      <c r="H268" s="1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>
      <c r="A269" s="1"/>
      <c r="B269" s="1"/>
      <c r="C269" s="16"/>
      <c r="D269" s="16"/>
      <c r="E269" s="16"/>
      <c r="F269" s="16"/>
      <c r="G269" s="16"/>
      <c r="H269" s="1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>
      <c r="A270" s="1"/>
      <c r="B270" s="1"/>
      <c r="C270" s="16"/>
      <c r="D270" s="16"/>
      <c r="E270" s="16"/>
      <c r="F270" s="16"/>
      <c r="G270" s="16"/>
      <c r="H270" s="1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>
      <c r="A271" s="1"/>
      <c r="B271" s="1"/>
      <c r="C271" s="16"/>
      <c r="D271" s="16"/>
      <c r="E271" s="16"/>
      <c r="F271" s="16"/>
      <c r="G271" s="16"/>
      <c r="H271" s="1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>
      <c r="A272" s="1"/>
      <c r="B272" s="1"/>
      <c r="C272" s="16"/>
      <c r="D272" s="16"/>
      <c r="E272" s="16"/>
      <c r="F272" s="16"/>
      <c r="G272" s="16"/>
      <c r="H272" s="1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>
      <c r="A273" s="1"/>
      <c r="B273" s="1"/>
      <c r="C273" s="16"/>
      <c r="D273" s="16"/>
      <c r="E273" s="16"/>
      <c r="F273" s="16"/>
      <c r="G273" s="16"/>
      <c r="H273" s="1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>
      <c r="A274" s="1"/>
      <c r="B274" s="1"/>
      <c r="C274" s="16"/>
      <c r="D274" s="16"/>
      <c r="E274" s="16"/>
      <c r="F274" s="16"/>
      <c r="G274" s="16"/>
      <c r="H274" s="1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>
      <c r="A275" s="1"/>
      <c r="B275" s="1"/>
      <c r="C275" s="16"/>
      <c r="D275" s="16"/>
      <c r="E275" s="16"/>
      <c r="F275" s="16"/>
      <c r="G275" s="16"/>
      <c r="H275" s="1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>
      <c r="A276" s="1"/>
      <c r="B276" s="1"/>
      <c r="C276" s="16"/>
      <c r="D276" s="16"/>
      <c r="E276" s="16"/>
      <c r="F276" s="16"/>
      <c r="G276" s="16"/>
      <c r="H276" s="1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>
      <c r="A277" s="1"/>
      <c r="B277" s="1"/>
      <c r="C277" s="16"/>
      <c r="D277" s="16"/>
      <c r="E277" s="16"/>
      <c r="F277" s="16"/>
      <c r="G277" s="16"/>
      <c r="H277" s="1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>
      <c r="A278" s="1"/>
      <c r="B278" s="1"/>
      <c r="C278" s="16"/>
      <c r="D278" s="16"/>
      <c r="E278" s="16"/>
      <c r="F278" s="16"/>
      <c r="G278" s="16"/>
      <c r="H278" s="1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>
      <c r="A279" s="1"/>
      <c r="B279" s="1"/>
      <c r="C279" s="16"/>
      <c r="D279" s="16"/>
      <c r="E279" s="16"/>
      <c r="F279" s="16"/>
      <c r="G279" s="16"/>
      <c r="H279" s="1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>
      <c r="A280" s="1"/>
      <c r="B280" s="1"/>
      <c r="C280" s="16"/>
      <c r="D280" s="16"/>
      <c r="E280" s="16"/>
      <c r="F280" s="16"/>
      <c r="G280" s="16"/>
      <c r="H280" s="1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>
      <c r="A281" s="1"/>
      <c r="B281" s="1"/>
      <c r="C281" s="16"/>
      <c r="D281" s="16"/>
      <c r="E281" s="16"/>
      <c r="F281" s="16"/>
      <c r="G281" s="16"/>
      <c r="H281" s="1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>
      <c r="A282" s="1"/>
      <c r="B282" s="1"/>
      <c r="C282" s="16"/>
      <c r="D282" s="16"/>
      <c r="E282" s="16"/>
      <c r="F282" s="16"/>
      <c r="G282" s="16"/>
      <c r="H282" s="1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>
      <c r="A283" s="1"/>
      <c r="B283" s="1"/>
      <c r="C283" s="16"/>
      <c r="D283" s="16"/>
      <c r="E283" s="16"/>
      <c r="F283" s="16"/>
      <c r="G283" s="16"/>
      <c r="H283" s="1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>
      <c r="A284" s="1"/>
      <c r="B284" s="1"/>
      <c r="C284" s="16"/>
      <c r="D284" s="16"/>
      <c r="E284" s="16"/>
      <c r="F284" s="16"/>
      <c r="G284" s="16"/>
      <c r="H284" s="1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>
      <c r="A285" s="1"/>
      <c r="B285" s="1"/>
      <c r="C285" s="16"/>
      <c r="D285" s="16"/>
      <c r="E285" s="16"/>
      <c r="F285" s="16"/>
      <c r="G285" s="16"/>
      <c r="H285" s="1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>
      <c r="A286" s="1"/>
      <c r="B286" s="1"/>
      <c r="C286" s="16"/>
      <c r="D286" s="16"/>
      <c r="E286" s="16"/>
      <c r="F286" s="16"/>
      <c r="G286" s="16"/>
      <c r="H286" s="1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>
      <c r="A287" s="1"/>
      <c r="B287" s="1"/>
      <c r="C287" s="16"/>
      <c r="D287" s="16"/>
      <c r="E287" s="16"/>
      <c r="F287" s="16"/>
      <c r="G287" s="16"/>
      <c r="H287" s="1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>
      <c r="A288" s="1"/>
      <c r="B288" s="1"/>
      <c r="C288" s="16"/>
      <c r="D288" s="16"/>
      <c r="E288" s="16"/>
      <c r="F288" s="16"/>
      <c r="G288" s="16"/>
      <c r="H288" s="1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>
      <c r="A289" s="1"/>
      <c r="B289" s="1"/>
      <c r="C289" s="16"/>
      <c r="D289" s="16"/>
      <c r="E289" s="16"/>
      <c r="F289" s="16"/>
      <c r="G289" s="16"/>
      <c r="H289" s="1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>
      <c r="A290" s="1"/>
      <c r="B290" s="1"/>
      <c r="C290" s="16"/>
      <c r="D290" s="16"/>
      <c r="E290" s="16"/>
      <c r="F290" s="16"/>
      <c r="G290" s="16"/>
      <c r="H290" s="1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>
      <c r="A291" s="1"/>
      <c r="B291" s="1"/>
      <c r="C291" s="16"/>
      <c r="D291" s="16"/>
      <c r="E291" s="16"/>
      <c r="F291" s="16"/>
      <c r="G291" s="16"/>
      <c r="H291" s="1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>
      <c r="A292" s="1"/>
      <c r="B292" s="1"/>
      <c r="C292" s="16"/>
      <c r="D292" s="16"/>
      <c r="E292" s="16"/>
      <c r="F292" s="16"/>
      <c r="G292" s="16"/>
      <c r="H292" s="1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>
      <c r="A293" s="1"/>
      <c r="B293" s="1"/>
      <c r="C293" s="16"/>
      <c r="D293" s="16"/>
      <c r="E293" s="16"/>
      <c r="F293" s="16"/>
      <c r="G293" s="16"/>
      <c r="H293" s="1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>
      <c r="A294" s="1"/>
      <c r="B294" s="1"/>
      <c r="C294" s="16"/>
      <c r="D294" s="16"/>
      <c r="E294" s="16"/>
      <c r="F294" s="16"/>
      <c r="G294" s="16"/>
      <c r="H294" s="1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>
      <c r="A295" s="1"/>
      <c r="B295" s="1"/>
      <c r="C295" s="16"/>
      <c r="D295" s="16"/>
      <c r="E295" s="16"/>
      <c r="F295" s="16"/>
      <c r="G295" s="16"/>
      <c r="H295" s="1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>
      <c r="A296" s="1"/>
      <c r="B296" s="1"/>
      <c r="C296" s="16"/>
      <c r="D296" s="16"/>
      <c r="E296" s="16"/>
      <c r="F296" s="16"/>
      <c r="G296" s="16"/>
      <c r="H296" s="1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>
      <c r="A297" s="1"/>
      <c r="B297" s="1"/>
      <c r="C297" s="16"/>
      <c r="D297" s="16"/>
      <c r="E297" s="16"/>
      <c r="F297" s="16"/>
      <c r="G297" s="16"/>
      <c r="H297" s="1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>
      <c r="A298" s="1"/>
      <c r="B298" s="1"/>
      <c r="C298" s="16"/>
      <c r="D298" s="16"/>
      <c r="E298" s="16"/>
      <c r="F298" s="16"/>
      <c r="G298" s="16"/>
      <c r="H298" s="1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>
      <c r="A299" s="1"/>
      <c r="B299" s="1"/>
      <c r="C299" s="16"/>
      <c r="D299" s="16"/>
      <c r="E299" s="16"/>
      <c r="F299" s="16"/>
      <c r="G299" s="16"/>
      <c r="H299" s="1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>
      <c r="A300" s="1"/>
      <c r="B300" s="1"/>
      <c r="C300" s="16"/>
      <c r="D300" s="16"/>
      <c r="E300" s="16"/>
      <c r="F300" s="16"/>
      <c r="G300" s="16"/>
      <c r="H300" s="1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>
      <c r="A301" s="1"/>
      <c r="B301" s="1"/>
      <c r="C301" s="16"/>
      <c r="D301" s="16"/>
      <c r="E301" s="16"/>
      <c r="F301" s="16"/>
      <c r="G301" s="16"/>
      <c r="H301" s="1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>
      <c r="A302" s="1"/>
      <c r="B302" s="1"/>
      <c r="C302" s="16"/>
      <c r="D302" s="16"/>
      <c r="E302" s="16"/>
      <c r="F302" s="16"/>
      <c r="G302" s="16"/>
      <c r="H302" s="1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>
      <c r="A303" s="1"/>
      <c r="B303" s="1"/>
      <c r="C303" s="16"/>
      <c r="D303" s="16"/>
      <c r="E303" s="16"/>
      <c r="F303" s="16"/>
      <c r="G303" s="16"/>
      <c r="H303" s="1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>
      <c r="A304" s="1"/>
      <c r="B304" s="1"/>
      <c r="C304" s="16"/>
      <c r="D304" s="16"/>
      <c r="E304" s="16"/>
      <c r="F304" s="16"/>
      <c r="G304" s="16"/>
      <c r="H304" s="1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>
      <c r="A305" s="1"/>
      <c r="B305" s="1"/>
      <c r="C305" s="16"/>
      <c r="D305" s="16"/>
      <c r="E305" s="16"/>
      <c r="F305" s="16"/>
      <c r="G305" s="16"/>
      <c r="H305" s="1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>
      <c r="A306" s="1"/>
      <c r="B306" s="1"/>
      <c r="C306" s="16"/>
      <c r="D306" s="16"/>
      <c r="E306" s="16"/>
      <c r="F306" s="16"/>
      <c r="G306" s="16"/>
      <c r="H306" s="1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>
      <c r="A307" s="1"/>
      <c r="B307" s="1"/>
      <c r="C307" s="16"/>
      <c r="D307" s="16"/>
      <c r="E307" s="16"/>
      <c r="F307" s="16"/>
      <c r="G307" s="16"/>
      <c r="H307" s="1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>
      <c r="A308" s="1"/>
      <c r="B308" s="1"/>
      <c r="C308" s="16"/>
      <c r="D308" s="16"/>
      <c r="E308" s="16"/>
      <c r="F308" s="16"/>
      <c r="G308" s="16"/>
      <c r="H308" s="1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>
      <c r="A309" s="1"/>
      <c r="B309" s="1"/>
      <c r="C309" s="16"/>
      <c r="D309" s="16"/>
      <c r="E309" s="16"/>
      <c r="F309" s="16"/>
      <c r="G309" s="16"/>
      <c r="H309" s="1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>
      <c r="A310" s="1"/>
      <c r="B310" s="1"/>
      <c r="C310" s="16"/>
      <c r="D310" s="16"/>
      <c r="E310" s="16"/>
      <c r="F310" s="16"/>
      <c r="G310" s="16"/>
      <c r="H310" s="1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>
      <c r="A311" s="1"/>
      <c r="B311" s="1"/>
      <c r="C311" s="16"/>
      <c r="D311" s="16"/>
      <c r="E311" s="16"/>
      <c r="F311" s="16"/>
      <c r="G311" s="16"/>
      <c r="H311" s="1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>
      <c r="A312" s="1"/>
      <c r="B312" s="1"/>
      <c r="C312" s="16"/>
      <c r="D312" s="16"/>
      <c r="E312" s="16"/>
      <c r="F312" s="16"/>
      <c r="G312" s="16"/>
      <c r="H312" s="1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>
      <c r="A313" s="1"/>
      <c r="B313" s="1"/>
      <c r="C313" s="16"/>
      <c r="D313" s="16"/>
      <c r="E313" s="16"/>
      <c r="F313" s="16"/>
      <c r="G313" s="16"/>
      <c r="H313" s="1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>
      <c r="A314" s="1"/>
      <c r="B314" s="1"/>
      <c r="C314" s="16"/>
      <c r="D314" s="16"/>
      <c r="E314" s="16"/>
      <c r="F314" s="16"/>
      <c r="G314" s="16"/>
      <c r="H314" s="1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>
      <c r="A315" s="1"/>
      <c r="B315" s="1"/>
      <c r="C315" s="16"/>
      <c r="D315" s="16"/>
      <c r="E315" s="16"/>
      <c r="F315" s="16"/>
      <c r="G315" s="16"/>
      <c r="H315" s="1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>
      <c r="A316" s="1"/>
      <c r="B316" s="1"/>
      <c r="C316" s="16"/>
      <c r="D316" s="16"/>
      <c r="E316" s="16"/>
      <c r="F316" s="16"/>
      <c r="G316" s="16"/>
      <c r="H316" s="1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>
      <c r="A317" s="1"/>
      <c r="B317" s="1"/>
      <c r="C317" s="16"/>
      <c r="D317" s="16"/>
      <c r="E317" s="16"/>
      <c r="F317" s="16"/>
      <c r="G317" s="16"/>
      <c r="H317" s="1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>
      <c r="A318" s="1"/>
      <c r="B318" s="1"/>
      <c r="C318" s="16"/>
      <c r="D318" s="16"/>
      <c r="E318" s="16"/>
      <c r="F318" s="16"/>
      <c r="G318" s="16"/>
      <c r="H318" s="1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>
      <c r="A319" s="1"/>
      <c r="B319" s="1"/>
      <c r="C319" s="16"/>
      <c r="D319" s="16"/>
      <c r="E319" s="16"/>
      <c r="F319" s="16"/>
      <c r="G319" s="16"/>
      <c r="H319" s="1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>
      <c r="A320" s="1"/>
      <c r="B320" s="1"/>
      <c r="C320" s="16"/>
      <c r="D320" s="16"/>
      <c r="E320" s="16"/>
      <c r="F320" s="16"/>
      <c r="G320" s="16"/>
      <c r="H320" s="1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>
      <c r="A321" s="1"/>
      <c r="B321" s="1"/>
      <c r="C321" s="16"/>
      <c r="D321" s="16"/>
      <c r="E321" s="16"/>
      <c r="F321" s="16"/>
      <c r="G321" s="16"/>
      <c r="H321" s="1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>
      <c r="A322" s="1"/>
      <c r="B322" s="1"/>
      <c r="C322" s="16"/>
      <c r="D322" s="16"/>
      <c r="E322" s="16"/>
      <c r="F322" s="16"/>
      <c r="G322" s="16"/>
      <c r="H322" s="1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>
      <c r="A323" s="1"/>
      <c r="B323" s="1"/>
      <c r="C323" s="16"/>
      <c r="D323" s="16"/>
      <c r="E323" s="16"/>
      <c r="F323" s="16"/>
      <c r="G323" s="16"/>
      <c r="H323" s="1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>
      <c r="A324" s="1"/>
      <c r="B324" s="1"/>
      <c r="C324" s="16"/>
      <c r="D324" s="16"/>
      <c r="E324" s="16"/>
      <c r="F324" s="16"/>
      <c r="G324" s="16"/>
      <c r="H324" s="1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>
      <c r="A325" s="1"/>
      <c r="B325" s="1"/>
      <c r="C325" s="16"/>
      <c r="D325" s="16"/>
      <c r="E325" s="16"/>
      <c r="F325" s="16"/>
      <c r="G325" s="16"/>
      <c r="H325" s="1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>
      <c r="A326" s="1"/>
      <c r="B326" s="1"/>
      <c r="C326" s="16"/>
      <c r="D326" s="16"/>
      <c r="E326" s="16"/>
      <c r="F326" s="16"/>
      <c r="G326" s="16"/>
      <c r="H326" s="1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>
      <c r="A327" s="1"/>
      <c r="B327" s="1"/>
      <c r="C327" s="16"/>
      <c r="D327" s="16"/>
      <c r="E327" s="16"/>
      <c r="F327" s="16"/>
      <c r="G327" s="16"/>
      <c r="H327" s="1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>
      <c r="A328" s="1"/>
      <c r="B328" s="1"/>
      <c r="C328" s="16"/>
      <c r="D328" s="16"/>
      <c r="E328" s="16"/>
      <c r="F328" s="16"/>
      <c r="G328" s="16"/>
      <c r="H328" s="1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>
      <c r="A329" s="1"/>
      <c r="B329" s="1"/>
      <c r="C329" s="16"/>
      <c r="D329" s="16"/>
      <c r="E329" s="16"/>
      <c r="F329" s="16"/>
      <c r="G329" s="16"/>
      <c r="H329" s="1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>
      <c r="A330" s="1"/>
      <c r="B330" s="1"/>
      <c r="C330" s="16"/>
      <c r="D330" s="16"/>
      <c r="E330" s="16"/>
      <c r="F330" s="16"/>
      <c r="G330" s="16"/>
      <c r="H330" s="1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>
      <c r="A331" s="1"/>
      <c r="B331" s="1"/>
      <c r="C331" s="16"/>
      <c r="D331" s="16"/>
      <c r="E331" s="16"/>
      <c r="F331" s="16"/>
      <c r="G331" s="16"/>
      <c r="H331" s="1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>
      <c r="A332" s="1"/>
      <c r="B332" s="1"/>
      <c r="C332" s="16"/>
      <c r="D332" s="16"/>
      <c r="E332" s="16"/>
      <c r="F332" s="16"/>
      <c r="G332" s="16"/>
      <c r="H332" s="1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>
      <c r="A333" s="1"/>
      <c r="B333" s="1"/>
      <c r="C333" s="16"/>
      <c r="D333" s="16"/>
      <c r="E333" s="16"/>
      <c r="F333" s="16"/>
      <c r="G333" s="16"/>
      <c r="H333" s="1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>
      <c r="A334" s="1"/>
      <c r="B334" s="1"/>
      <c r="C334" s="16"/>
      <c r="D334" s="16"/>
      <c r="E334" s="16"/>
      <c r="F334" s="16"/>
      <c r="G334" s="16"/>
      <c r="H334" s="1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>
      <c r="A335" s="1"/>
      <c r="B335" s="1"/>
      <c r="C335" s="16"/>
      <c r="D335" s="16"/>
      <c r="E335" s="16"/>
      <c r="F335" s="16"/>
      <c r="G335" s="16"/>
      <c r="H335" s="1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>
      <c r="A336" s="1"/>
      <c r="B336" s="1"/>
      <c r="C336" s="16"/>
      <c r="D336" s="16"/>
      <c r="E336" s="16"/>
      <c r="F336" s="16"/>
      <c r="G336" s="16"/>
      <c r="H336" s="1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>
      <c r="A337" s="1"/>
      <c r="B337" s="1"/>
      <c r="C337" s="16"/>
      <c r="D337" s="16"/>
      <c r="E337" s="16"/>
      <c r="F337" s="16"/>
      <c r="G337" s="16"/>
      <c r="H337" s="1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>
      <c r="A338" s="1"/>
      <c r="B338" s="1"/>
      <c r="C338" s="16"/>
      <c r="D338" s="16"/>
      <c r="E338" s="16"/>
      <c r="F338" s="16"/>
      <c r="G338" s="16"/>
      <c r="H338" s="1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>
      <c r="A339" s="1"/>
      <c r="B339" s="1"/>
      <c r="C339" s="16"/>
      <c r="D339" s="16"/>
      <c r="E339" s="16"/>
      <c r="F339" s="16"/>
      <c r="G339" s="16"/>
      <c r="H339" s="1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>
      <c r="A340" s="1"/>
      <c r="B340" s="1"/>
      <c r="C340" s="16"/>
      <c r="D340" s="16"/>
      <c r="E340" s="16"/>
      <c r="F340" s="16"/>
      <c r="G340" s="16"/>
      <c r="H340" s="1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>
      <c r="A341" s="1"/>
      <c r="B341" s="1"/>
      <c r="C341" s="16"/>
      <c r="D341" s="16"/>
      <c r="E341" s="16"/>
      <c r="F341" s="16"/>
      <c r="G341" s="16"/>
      <c r="H341" s="1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>
      <c r="A342" s="1"/>
      <c r="B342" s="1"/>
      <c r="C342" s="16"/>
      <c r="D342" s="16"/>
      <c r="E342" s="16"/>
      <c r="F342" s="16"/>
      <c r="G342" s="16"/>
      <c r="H342" s="1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>
      <c r="A343" s="1"/>
      <c r="B343" s="1"/>
      <c r="C343" s="16"/>
      <c r="D343" s="16"/>
      <c r="E343" s="16"/>
      <c r="F343" s="16"/>
      <c r="G343" s="16"/>
      <c r="H343" s="1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>
      <c r="A344" s="1"/>
      <c r="B344" s="1"/>
      <c r="C344" s="16"/>
      <c r="D344" s="16"/>
      <c r="E344" s="16"/>
      <c r="F344" s="16"/>
      <c r="G344" s="16"/>
      <c r="H344" s="1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>
      <c r="A345" s="1"/>
      <c r="B345" s="1"/>
      <c r="C345" s="16"/>
      <c r="D345" s="16"/>
      <c r="E345" s="16"/>
      <c r="F345" s="16"/>
      <c r="G345" s="16"/>
      <c r="H345" s="1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>
      <c r="A346" s="1"/>
      <c r="B346" s="1"/>
      <c r="C346" s="16"/>
      <c r="D346" s="16"/>
      <c r="E346" s="16"/>
      <c r="F346" s="16"/>
      <c r="G346" s="16"/>
      <c r="H346" s="1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>
      <c r="A347" s="1"/>
      <c r="B347" s="1"/>
      <c r="C347" s="16"/>
      <c r="D347" s="16"/>
      <c r="E347" s="16"/>
      <c r="F347" s="16"/>
      <c r="G347" s="16"/>
      <c r="H347" s="1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>
      <c r="A348" s="1"/>
      <c r="B348" s="1"/>
      <c r="C348" s="16"/>
      <c r="D348" s="16"/>
      <c r="E348" s="16"/>
      <c r="F348" s="16"/>
      <c r="G348" s="16"/>
      <c r="H348" s="1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>
      <c r="A349" s="1"/>
      <c r="B349" s="1"/>
      <c r="C349" s="16"/>
      <c r="D349" s="16"/>
      <c r="E349" s="16"/>
      <c r="F349" s="16"/>
      <c r="G349" s="16"/>
      <c r="H349" s="1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>
      <c r="A350" s="1"/>
      <c r="B350" s="1"/>
      <c r="C350" s="16"/>
      <c r="D350" s="16"/>
      <c r="E350" s="16"/>
      <c r="F350" s="16"/>
      <c r="G350" s="16"/>
      <c r="H350" s="1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>
      <c r="A351" s="1"/>
      <c r="B351" s="1"/>
      <c r="C351" s="16"/>
      <c r="D351" s="16"/>
      <c r="E351" s="16"/>
      <c r="F351" s="16"/>
      <c r="G351" s="16"/>
      <c r="H351" s="1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>
      <c r="A352" s="1"/>
      <c r="B352" s="1"/>
      <c r="C352" s="16"/>
      <c r="D352" s="16"/>
      <c r="E352" s="16"/>
      <c r="F352" s="16"/>
      <c r="G352" s="16"/>
      <c r="H352" s="1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>
      <c r="A353" s="1"/>
      <c r="B353" s="1"/>
      <c r="C353" s="16"/>
      <c r="D353" s="16"/>
      <c r="E353" s="16"/>
      <c r="F353" s="16"/>
      <c r="G353" s="16"/>
      <c r="H353" s="1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>
      <c r="A354" s="1"/>
      <c r="B354" s="1"/>
      <c r="C354" s="16"/>
      <c r="D354" s="16"/>
      <c r="E354" s="16"/>
      <c r="F354" s="16"/>
      <c r="G354" s="16"/>
      <c r="H354" s="1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>
      <c r="A355" s="1"/>
      <c r="B355" s="1"/>
      <c r="C355" s="16"/>
      <c r="D355" s="16"/>
      <c r="E355" s="16"/>
      <c r="F355" s="16"/>
      <c r="G355" s="16"/>
      <c r="H355" s="1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>
      <c r="A356" s="1"/>
      <c r="B356" s="1"/>
      <c r="C356" s="16"/>
      <c r="D356" s="16"/>
      <c r="E356" s="16"/>
      <c r="F356" s="16"/>
      <c r="G356" s="16"/>
      <c r="H356" s="1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>
      <c r="A357" s="1"/>
      <c r="B357" s="1"/>
      <c r="C357" s="16"/>
      <c r="D357" s="16"/>
      <c r="E357" s="16"/>
      <c r="F357" s="16"/>
      <c r="G357" s="16"/>
      <c r="H357" s="1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>
      <c r="A358" s="1"/>
      <c r="B358" s="1"/>
      <c r="C358" s="16"/>
      <c r="D358" s="16"/>
      <c r="E358" s="16"/>
      <c r="F358" s="16"/>
      <c r="G358" s="16"/>
      <c r="H358" s="1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>
      <c r="A359" s="1"/>
      <c r="B359" s="1"/>
      <c r="C359" s="16"/>
      <c r="D359" s="16"/>
      <c r="E359" s="16"/>
      <c r="F359" s="16"/>
      <c r="G359" s="16"/>
      <c r="H359" s="1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>
      <c r="A360" s="1"/>
      <c r="B360" s="1"/>
      <c r="C360" s="16"/>
      <c r="D360" s="16"/>
      <c r="E360" s="16"/>
      <c r="F360" s="16"/>
      <c r="G360" s="16"/>
      <c r="H360" s="1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>
      <c r="A361" s="1"/>
      <c r="B361" s="1"/>
      <c r="C361" s="16"/>
      <c r="D361" s="16"/>
      <c r="E361" s="16"/>
      <c r="F361" s="16"/>
      <c r="G361" s="16"/>
      <c r="H361" s="1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>
      <c r="A362" s="1"/>
      <c r="B362" s="1"/>
      <c r="C362" s="16"/>
      <c r="D362" s="16"/>
      <c r="E362" s="16"/>
      <c r="F362" s="16"/>
      <c r="G362" s="16"/>
      <c r="H362" s="1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>
      <c r="A363" s="1"/>
      <c r="B363" s="1"/>
      <c r="C363" s="16"/>
      <c r="D363" s="16"/>
      <c r="E363" s="16"/>
      <c r="F363" s="16"/>
      <c r="G363" s="16"/>
      <c r="H363" s="1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>
      <c r="A364" s="1"/>
      <c r="B364" s="1"/>
      <c r="C364" s="16"/>
      <c r="D364" s="16"/>
      <c r="E364" s="16"/>
      <c r="F364" s="16"/>
      <c r="G364" s="16"/>
      <c r="H364" s="1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>
      <c r="A365" s="1"/>
      <c r="B365" s="1"/>
      <c r="C365" s="16"/>
      <c r="D365" s="16"/>
      <c r="E365" s="16"/>
      <c r="F365" s="16"/>
      <c r="G365" s="16"/>
      <c r="H365" s="1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>
      <c r="A366" s="1"/>
      <c r="B366" s="1"/>
      <c r="C366" s="16"/>
      <c r="D366" s="16"/>
      <c r="E366" s="16"/>
      <c r="F366" s="16"/>
      <c r="G366" s="16"/>
      <c r="H366" s="1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>
      <c r="A367" s="1"/>
      <c r="B367" s="1"/>
      <c r="C367" s="16"/>
      <c r="D367" s="16"/>
      <c r="E367" s="16"/>
      <c r="F367" s="16"/>
      <c r="G367" s="16"/>
      <c r="H367" s="1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>
      <c r="A368" s="1"/>
      <c r="B368" s="1"/>
      <c r="C368" s="16"/>
      <c r="D368" s="16"/>
      <c r="E368" s="16"/>
      <c r="F368" s="16"/>
      <c r="G368" s="16"/>
      <c r="H368" s="1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>
      <c r="A369" s="1"/>
      <c r="B369" s="1"/>
      <c r="C369" s="16"/>
      <c r="D369" s="16"/>
      <c r="E369" s="16"/>
      <c r="F369" s="16"/>
      <c r="G369" s="16"/>
      <c r="H369" s="1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>
      <c r="A370" s="1"/>
      <c r="B370" s="1"/>
      <c r="C370" s="16"/>
      <c r="D370" s="16"/>
      <c r="E370" s="16"/>
      <c r="F370" s="16"/>
      <c r="G370" s="16"/>
      <c r="H370" s="1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>
      <c r="A371" s="1"/>
      <c r="B371" s="1"/>
      <c r="C371" s="16"/>
      <c r="D371" s="16"/>
      <c r="E371" s="16"/>
      <c r="F371" s="16"/>
      <c r="G371" s="16"/>
      <c r="H371" s="1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>
      <c r="A372" s="1"/>
      <c r="B372" s="1"/>
      <c r="C372" s="16"/>
      <c r="D372" s="16"/>
      <c r="E372" s="16"/>
      <c r="F372" s="16"/>
      <c r="G372" s="16"/>
      <c r="H372" s="1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>
      <c r="A373" s="1"/>
      <c r="B373" s="1"/>
      <c r="C373" s="16"/>
      <c r="D373" s="16"/>
      <c r="E373" s="16"/>
      <c r="F373" s="16"/>
      <c r="G373" s="16"/>
      <c r="H373" s="1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>
      <c r="A374" s="1"/>
      <c r="B374" s="1"/>
      <c r="C374" s="16"/>
      <c r="D374" s="16"/>
      <c r="E374" s="16"/>
      <c r="F374" s="16"/>
      <c r="G374" s="16"/>
      <c r="H374" s="1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>
      <c r="A375" s="1"/>
      <c r="B375" s="1"/>
      <c r="C375" s="16"/>
      <c r="D375" s="16"/>
      <c r="E375" s="16"/>
      <c r="F375" s="16"/>
      <c r="G375" s="16"/>
      <c r="H375" s="1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>
      <c r="A376" s="1"/>
      <c r="B376" s="1"/>
      <c r="C376" s="16"/>
      <c r="D376" s="16"/>
      <c r="E376" s="16"/>
      <c r="F376" s="16"/>
      <c r="G376" s="16"/>
      <c r="H376" s="1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>
      <c r="A377" s="1"/>
      <c r="B377" s="1"/>
      <c r="C377" s="16"/>
      <c r="D377" s="16"/>
      <c r="E377" s="16"/>
      <c r="F377" s="16"/>
      <c r="G377" s="16"/>
      <c r="H377" s="1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>
      <c r="A378" s="1"/>
      <c r="B378" s="1"/>
      <c r="C378" s="16"/>
      <c r="D378" s="16"/>
      <c r="E378" s="16"/>
      <c r="F378" s="16"/>
      <c r="G378" s="16"/>
      <c r="H378" s="1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>
      <c r="A379" s="1"/>
      <c r="B379" s="1"/>
      <c r="C379" s="16"/>
      <c r="D379" s="16"/>
      <c r="E379" s="16"/>
      <c r="F379" s="16"/>
      <c r="G379" s="16"/>
      <c r="H379" s="1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>
      <c r="A380" s="1"/>
      <c r="B380" s="1"/>
      <c r="C380" s="16"/>
      <c r="D380" s="16"/>
      <c r="E380" s="16"/>
      <c r="F380" s="16"/>
      <c r="G380" s="16"/>
      <c r="H380" s="1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>
      <c r="A381" s="1"/>
      <c r="B381" s="1"/>
      <c r="C381" s="16"/>
      <c r="D381" s="16"/>
      <c r="E381" s="16"/>
      <c r="F381" s="16"/>
      <c r="G381" s="16"/>
      <c r="H381" s="1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>
      <c r="A382" s="1"/>
      <c r="B382" s="1"/>
      <c r="C382" s="16"/>
      <c r="D382" s="16"/>
      <c r="E382" s="16"/>
      <c r="F382" s="16"/>
      <c r="G382" s="16"/>
      <c r="H382" s="1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>
      <c r="A383" s="1"/>
      <c r="B383" s="1"/>
      <c r="C383" s="16"/>
      <c r="D383" s="16"/>
      <c r="E383" s="16"/>
      <c r="F383" s="16"/>
      <c r="G383" s="16"/>
      <c r="H383" s="1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>
      <c r="A384" s="1"/>
      <c r="B384" s="1"/>
      <c r="C384" s="16"/>
      <c r="D384" s="16"/>
      <c r="E384" s="16"/>
      <c r="F384" s="16"/>
      <c r="G384" s="16"/>
      <c r="H384" s="1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>
      <c r="A385" s="1"/>
      <c r="B385" s="1"/>
      <c r="C385" s="16"/>
      <c r="D385" s="16"/>
      <c r="E385" s="16"/>
      <c r="F385" s="16"/>
      <c r="G385" s="16"/>
      <c r="H385" s="1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>
      <c r="A386" s="1"/>
      <c r="B386" s="1"/>
      <c r="C386" s="16"/>
      <c r="D386" s="16"/>
      <c r="E386" s="16"/>
      <c r="F386" s="16"/>
      <c r="G386" s="16"/>
      <c r="H386" s="1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>
      <c r="A387" s="1"/>
      <c r="B387" s="1"/>
      <c r="C387" s="16"/>
      <c r="D387" s="16"/>
      <c r="E387" s="16"/>
      <c r="F387" s="16"/>
      <c r="G387" s="16"/>
      <c r="H387" s="1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>
      <c r="A388" s="1"/>
      <c r="B388" s="1"/>
      <c r="C388" s="16"/>
      <c r="D388" s="16"/>
      <c r="E388" s="16"/>
      <c r="F388" s="16"/>
      <c r="G388" s="16"/>
      <c r="H388" s="1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>
      <c r="A389" s="1"/>
      <c r="B389" s="1"/>
      <c r="C389" s="16"/>
      <c r="D389" s="16"/>
      <c r="E389" s="16"/>
      <c r="F389" s="16"/>
      <c r="G389" s="16"/>
      <c r="H389" s="1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>
      <c r="A390" s="1"/>
      <c r="B390" s="1"/>
      <c r="C390" s="16"/>
      <c r="D390" s="16"/>
      <c r="E390" s="16"/>
      <c r="F390" s="16"/>
      <c r="G390" s="16"/>
      <c r="H390" s="1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>
      <c r="A391" s="1"/>
      <c r="B391" s="1"/>
      <c r="C391" s="16"/>
      <c r="D391" s="16"/>
      <c r="E391" s="16"/>
      <c r="F391" s="16"/>
      <c r="G391" s="16"/>
      <c r="H391" s="1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>
      <c r="A392" s="1"/>
      <c r="B392" s="1"/>
      <c r="C392" s="16"/>
      <c r="D392" s="16"/>
      <c r="E392" s="16"/>
      <c r="F392" s="16"/>
      <c r="G392" s="16"/>
      <c r="H392" s="1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>
      <c r="A393" s="1"/>
      <c r="B393" s="1"/>
      <c r="C393" s="16"/>
      <c r="D393" s="16"/>
      <c r="E393" s="16"/>
      <c r="F393" s="16"/>
      <c r="G393" s="16"/>
      <c r="H393" s="1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>
      <c r="A394" s="1"/>
      <c r="B394" s="1"/>
      <c r="C394" s="16"/>
      <c r="D394" s="16"/>
      <c r="E394" s="16"/>
      <c r="F394" s="16"/>
      <c r="G394" s="16"/>
      <c r="H394" s="1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>
      <c r="A395" s="1"/>
      <c r="B395" s="1"/>
      <c r="C395" s="16"/>
      <c r="D395" s="16"/>
      <c r="E395" s="16"/>
      <c r="F395" s="16"/>
      <c r="G395" s="16"/>
      <c r="H395" s="1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>
      <c r="A396" s="1"/>
      <c r="B396" s="1"/>
      <c r="C396" s="16"/>
      <c r="D396" s="16"/>
      <c r="E396" s="16"/>
      <c r="F396" s="16"/>
      <c r="G396" s="16"/>
      <c r="H396" s="1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>
      <c r="A397" s="1"/>
      <c r="B397" s="1"/>
      <c r="C397" s="16"/>
      <c r="D397" s="16"/>
      <c r="E397" s="16"/>
      <c r="F397" s="16"/>
      <c r="G397" s="16"/>
      <c r="H397" s="1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>
      <c r="A398" s="1"/>
      <c r="B398" s="1"/>
      <c r="C398" s="16"/>
      <c r="D398" s="16"/>
      <c r="E398" s="16"/>
      <c r="F398" s="16"/>
      <c r="G398" s="16"/>
      <c r="H398" s="1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>
      <c r="A399" s="1"/>
      <c r="B399" s="1"/>
      <c r="C399" s="16"/>
      <c r="D399" s="16"/>
      <c r="E399" s="16"/>
      <c r="F399" s="16"/>
      <c r="G399" s="16"/>
      <c r="H399" s="1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>
      <c r="A400" s="1"/>
      <c r="B400" s="1"/>
      <c r="C400" s="16"/>
      <c r="D400" s="16"/>
      <c r="E400" s="16"/>
      <c r="F400" s="16"/>
      <c r="G400" s="16"/>
      <c r="H400" s="1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>
      <c r="A401" s="1"/>
      <c r="B401" s="1"/>
      <c r="C401" s="16"/>
      <c r="D401" s="16"/>
      <c r="E401" s="16"/>
      <c r="F401" s="16"/>
      <c r="G401" s="16"/>
      <c r="H401" s="1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>
      <c r="A402" s="1"/>
      <c r="B402" s="1"/>
      <c r="C402" s="16"/>
      <c r="D402" s="16"/>
      <c r="E402" s="16"/>
      <c r="F402" s="16"/>
      <c r="G402" s="16"/>
      <c r="H402" s="1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>
      <c r="A403" s="1"/>
      <c r="B403" s="1"/>
      <c r="C403" s="16"/>
      <c r="D403" s="16"/>
      <c r="E403" s="16"/>
      <c r="F403" s="16"/>
      <c r="G403" s="16"/>
      <c r="H403" s="1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>
      <c r="A404" s="1"/>
      <c r="B404" s="1"/>
      <c r="C404" s="16"/>
      <c r="D404" s="16"/>
      <c r="E404" s="16"/>
      <c r="F404" s="16"/>
      <c r="G404" s="16"/>
      <c r="H404" s="1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>
      <c r="A405" s="1"/>
      <c r="B405" s="1"/>
      <c r="C405" s="16"/>
      <c r="D405" s="16"/>
      <c r="E405" s="16"/>
      <c r="F405" s="16"/>
      <c r="G405" s="16"/>
      <c r="H405" s="1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>
      <c r="A406" s="1"/>
      <c r="B406" s="1"/>
      <c r="C406" s="16"/>
      <c r="D406" s="16"/>
      <c r="E406" s="16"/>
      <c r="F406" s="16"/>
      <c r="G406" s="16"/>
      <c r="H406" s="1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>
      <c r="A407" s="1"/>
      <c r="B407" s="1"/>
      <c r="C407" s="16"/>
      <c r="D407" s="16"/>
      <c r="E407" s="16"/>
      <c r="F407" s="16"/>
      <c r="G407" s="16"/>
      <c r="H407" s="1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>
      <c r="A408" s="1"/>
      <c r="B408" s="1"/>
      <c r="C408" s="16"/>
      <c r="D408" s="16"/>
      <c r="E408" s="16"/>
      <c r="F408" s="16"/>
      <c r="G408" s="16"/>
      <c r="H408" s="1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>
      <c r="A409" s="1"/>
      <c r="B409" s="1"/>
      <c r="C409" s="16"/>
      <c r="D409" s="16"/>
      <c r="E409" s="16"/>
      <c r="F409" s="16"/>
      <c r="G409" s="16"/>
      <c r="H409" s="1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>
      <c r="A410" s="1"/>
      <c r="B410" s="1"/>
      <c r="C410" s="16"/>
      <c r="D410" s="16"/>
      <c r="E410" s="16"/>
      <c r="F410" s="16"/>
      <c r="G410" s="16"/>
      <c r="H410" s="1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>
      <c r="A411" s="1"/>
      <c r="B411" s="1"/>
      <c r="C411" s="16"/>
      <c r="D411" s="16"/>
      <c r="E411" s="16"/>
      <c r="F411" s="16"/>
      <c r="G411" s="16"/>
      <c r="H411" s="1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>
      <c r="A412" s="1"/>
      <c r="B412" s="1"/>
      <c r="C412" s="16"/>
      <c r="D412" s="16"/>
      <c r="E412" s="16"/>
      <c r="F412" s="16"/>
      <c r="G412" s="16"/>
      <c r="H412" s="1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>
      <c r="A413" s="1"/>
      <c r="B413" s="1"/>
      <c r="C413" s="16"/>
      <c r="D413" s="16"/>
      <c r="E413" s="16"/>
      <c r="F413" s="16"/>
      <c r="G413" s="16"/>
      <c r="H413" s="1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>
      <c r="A414" s="1"/>
      <c r="B414" s="1"/>
      <c r="C414" s="16"/>
      <c r="D414" s="16"/>
      <c r="E414" s="16"/>
      <c r="F414" s="16"/>
      <c r="G414" s="16"/>
      <c r="H414" s="1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>
      <c r="A415" s="1"/>
      <c r="B415" s="1"/>
      <c r="C415" s="16"/>
      <c r="D415" s="16"/>
      <c r="E415" s="16"/>
      <c r="F415" s="16"/>
      <c r="G415" s="16"/>
      <c r="H415" s="1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>
      <c r="A416" s="1"/>
      <c r="B416" s="1"/>
      <c r="C416" s="16"/>
      <c r="D416" s="16"/>
      <c r="E416" s="16"/>
      <c r="F416" s="16"/>
      <c r="G416" s="16"/>
      <c r="H416" s="1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>
      <c r="A417" s="1"/>
      <c r="B417" s="1"/>
      <c r="C417" s="16"/>
      <c r="D417" s="16"/>
      <c r="E417" s="16"/>
      <c r="F417" s="16"/>
      <c r="G417" s="16"/>
      <c r="H417" s="1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>
      <c r="A418" s="1"/>
      <c r="B418" s="1"/>
      <c r="C418" s="16"/>
      <c r="D418" s="16"/>
      <c r="E418" s="16"/>
      <c r="F418" s="16"/>
      <c r="G418" s="16"/>
      <c r="H418" s="1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>
      <c r="A419" s="1"/>
      <c r="B419" s="1"/>
      <c r="C419" s="16"/>
      <c r="D419" s="16"/>
      <c r="E419" s="16"/>
      <c r="F419" s="16"/>
      <c r="G419" s="16"/>
      <c r="H419" s="1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>
      <c r="A420" s="1"/>
      <c r="B420" s="1"/>
      <c r="C420" s="16"/>
      <c r="D420" s="16"/>
      <c r="E420" s="16"/>
      <c r="F420" s="16"/>
      <c r="G420" s="16"/>
      <c r="H420" s="1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>
      <c r="A421" s="1"/>
      <c r="B421" s="1"/>
      <c r="C421" s="16"/>
      <c r="D421" s="16"/>
      <c r="E421" s="16"/>
      <c r="F421" s="16"/>
      <c r="G421" s="16"/>
      <c r="H421" s="1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>
      <c r="A422" s="1"/>
      <c r="B422" s="1"/>
      <c r="C422" s="16"/>
      <c r="D422" s="16"/>
      <c r="E422" s="16"/>
      <c r="F422" s="16"/>
      <c r="G422" s="16"/>
      <c r="H422" s="1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>
      <c r="A423" s="1"/>
      <c r="B423" s="1"/>
      <c r="C423" s="16"/>
      <c r="D423" s="16"/>
      <c r="E423" s="16"/>
      <c r="F423" s="16"/>
      <c r="G423" s="16"/>
      <c r="H423" s="1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>
      <c r="A424" s="1"/>
      <c r="B424" s="1"/>
      <c r="C424" s="16"/>
      <c r="D424" s="16"/>
      <c r="E424" s="16"/>
      <c r="F424" s="16"/>
      <c r="G424" s="16"/>
      <c r="H424" s="1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>
      <c r="A425" s="1"/>
      <c r="B425" s="1"/>
      <c r="C425" s="16"/>
      <c r="D425" s="16"/>
      <c r="E425" s="16"/>
      <c r="F425" s="16"/>
      <c r="G425" s="16"/>
      <c r="H425" s="1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>
      <c r="A426" s="1"/>
      <c r="B426" s="1"/>
      <c r="C426" s="16"/>
      <c r="D426" s="16"/>
      <c r="E426" s="16"/>
      <c r="F426" s="16"/>
      <c r="G426" s="16"/>
      <c r="H426" s="1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>
      <c r="A427" s="1"/>
      <c r="B427" s="1"/>
      <c r="C427" s="16"/>
      <c r="D427" s="16"/>
      <c r="E427" s="16"/>
      <c r="F427" s="16"/>
      <c r="G427" s="16"/>
      <c r="H427" s="1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>
      <c r="A428" s="1"/>
      <c r="B428" s="1"/>
      <c r="C428" s="16"/>
      <c r="D428" s="16"/>
      <c r="E428" s="16"/>
      <c r="F428" s="16"/>
      <c r="G428" s="16"/>
      <c r="H428" s="1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>
      <c r="A429" s="1"/>
      <c r="B429" s="1"/>
      <c r="C429" s="16"/>
      <c r="D429" s="16"/>
      <c r="E429" s="16"/>
      <c r="F429" s="16"/>
      <c r="G429" s="16"/>
      <c r="H429" s="1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>
      <c r="A430" s="1"/>
      <c r="B430" s="1"/>
      <c r="C430" s="16"/>
      <c r="D430" s="16"/>
      <c r="E430" s="16"/>
      <c r="F430" s="16"/>
      <c r="G430" s="16"/>
      <c r="H430" s="1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>
      <c r="A431" s="1"/>
      <c r="B431" s="1"/>
      <c r="C431" s="16"/>
      <c r="D431" s="16"/>
      <c r="E431" s="16"/>
      <c r="F431" s="16"/>
      <c r="G431" s="16"/>
      <c r="H431" s="1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>
      <c r="A432" s="1"/>
      <c r="B432" s="1"/>
      <c r="C432" s="16"/>
      <c r="D432" s="16"/>
      <c r="E432" s="16"/>
      <c r="F432" s="16"/>
      <c r="G432" s="16"/>
      <c r="H432" s="1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>
      <c r="A433" s="1"/>
      <c r="B433" s="1"/>
      <c r="C433" s="16"/>
      <c r="D433" s="16"/>
      <c r="E433" s="16"/>
      <c r="F433" s="16"/>
      <c r="G433" s="16"/>
      <c r="H433" s="1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>
      <c r="A434" s="1"/>
      <c r="B434" s="1"/>
      <c r="C434" s="16"/>
      <c r="D434" s="16"/>
      <c r="E434" s="16"/>
      <c r="F434" s="16"/>
      <c r="G434" s="16"/>
      <c r="H434" s="1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>
      <c r="A435" s="1"/>
      <c r="B435" s="1"/>
      <c r="C435" s="16"/>
      <c r="D435" s="16"/>
      <c r="E435" s="16"/>
      <c r="F435" s="16"/>
      <c r="G435" s="16"/>
      <c r="H435" s="1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>
      <c r="A436" s="1"/>
      <c r="B436" s="1"/>
      <c r="C436" s="16"/>
      <c r="D436" s="16"/>
      <c r="E436" s="16"/>
      <c r="F436" s="16"/>
      <c r="G436" s="16"/>
      <c r="H436" s="1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>
      <c r="A437" s="1"/>
      <c r="B437" s="1"/>
      <c r="C437" s="16"/>
      <c r="D437" s="16"/>
      <c r="E437" s="16"/>
      <c r="F437" s="16"/>
      <c r="G437" s="16"/>
      <c r="H437" s="1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>
      <c r="A438" s="1"/>
      <c r="B438" s="1"/>
      <c r="C438" s="16"/>
      <c r="D438" s="16"/>
      <c r="E438" s="16"/>
      <c r="F438" s="16"/>
      <c r="G438" s="16"/>
      <c r="H438" s="1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>
      <c r="A439" s="1"/>
      <c r="B439" s="1"/>
      <c r="C439" s="16"/>
      <c r="D439" s="16"/>
      <c r="E439" s="16"/>
      <c r="F439" s="16"/>
      <c r="G439" s="16"/>
      <c r="H439" s="1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>
      <c r="A440" s="1"/>
      <c r="B440" s="1"/>
      <c r="C440" s="16"/>
      <c r="D440" s="16"/>
      <c r="E440" s="16"/>
      <c r="F440" s="16"/>
      <c r="G440" s="16"/>
      <c r="H440" s="1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>
      <c r="A441" s="1"/>
      <c r="B441" s="1"/>
      <c r="C441" s="16"/>
      <c r="D441" s="16"/>
      <c r="E441" s="16"/>
      <c r="F441" s="16"/>
      <c r="G441" s="16"/>
      <c r="H441" s="1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>
      <c r="A442" s="1"/>
      <c r="B442" s="1"/>
      <c r="C442" s="16"/>
      <c r="D442" s="16"/>
      <c r="E442" s="16"/>
      <c r="F442" s="16"/>
      <c r="G442" s="16"/>
      <c r="H442" s="1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>
      <c r="A443" s="1"/>
      <c r="B443" s="1"/>
      <c r="C443" s="16"/>
      <c r="D443" s="16"/>
      <c r="E443" s="16"/>
      <c r="F443" s="16"/>
      <c r="G443" s="16"/>
      <c r="H443" s="1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>
      <c r="A444" s="1"/>
      <c r="B444" s="1"/>
      <c r="C444" s="16"/>
      <c r="D444" s="16"/>
      <c r="E444" s="16"/>
      <c r="F444" s="16"/>
      <c r="G444" s="16"/>
      <c r="H444" s="1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>
      <c r="A445" s="1"/>
      <c r="B445" s="1"/>
      <c r="C445" s="16"/>
      <c r="D445" s="16"/>
      <c r="E445" s="16"/>
      <c r="F445" s="16"/>
      <c r="G445" s="16"/>
      <c r="H445" s="1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>
      <c r="A446" s="1"/>
      <c r="B446" s="1"/>
      <c r="C446" s="16"/>
      <c r="D446" s="16"/>
      <c r="E446" s="16"/>
      <c r="F446" s="16"/>
      <c r="G446" s="16"/>
      <c r="H446" s="1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>
      <c r="A447" s="1"/>
      <c r="B447" s="1"/>
      <c r="C447" s="16"/>
      <c r="D447" s="16"/>
      <c r="E447" s="16"/>
      <c r="F447" s="16"/>
      <c r="G447" s="16"/>
      <c r="H447" s="1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>
      <c r="A448" s="1"/>
      <c r="B448" s="1"/>
      <c r="C448" s="16"/>
      <c r="D448" s="16"/>
      <c r="E448" s="16"/>
      <c r="F448" s="16"/>
      <c r="G448" s="16"/>
      <c r="H448" s="1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>
      <c r="A449" s="1"/>
      <c r="B449" s="1"/>
      <c r="C449" s="16"/>
      <c r="D449" s="16"/>
      <c r="E449" s="16"/>
      <c r="F449" s="16"/>
      <c r="G449" s="16"/>
      <c r="H449" s="1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>
      <c r="A450" s="1"/>
      <c r="B450" s="1"/>
      <c r="C450" s="16"/>
      <c r="D450" s="16"/>
      <c r="E450" s="16"/>
      <c r="F450" s="16"/>
      <c r="G450" s="16"/>
      <c r="H450" s="1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>
      <c r="A451" s="1"/>
      <c r="B451" s="1"/>
      <c r="C451" s="16"/>
      <c r="D451" s="16"/>
      <c r="E451" s="16"/>
      <c r="F451" s="16"/>
      <c r="G451" s="16"/>
      <c r="H451" s="1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>
      <c r="A452" s="1"/>
      <c r="B452" s="1"/>
      <c r="C452" s="16"/>
      <c r="D452" s="16"/>
      <c r="E452" s="16"/>
      <c r="F452" s="16"/>
      <c r="G452" s="16"/>
      <c r="H452" s="1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>
      <c r="A453" s="1"/>
      <c r="B453" s="1"/>
      <c r="C453" s="16"/>
      <c r="D453" s="16"/>
      <c r="E453" s="16"/>
      <c r="F453" s="16"/>
      <c r="G453" s="16"/>
      <c r="H453" s="1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>
      <c r="A454" s="1"/>
      <c r="B454" s="1"/>
      <c r="C454" s="16"/>
      <c r="D454" s="16"/>
      <c r="E454" s="16"/>
      <c r="F454" s="16"/>
      <c r="G454" s="16"/>
      <c r="H454" s="1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>
      <c r="A455" s="1"/>
      <c r="B455" s="1"/>
      <c r="C455" s="16"/>
      <c r="D455" s="16"/>
      <c r="E455" s="16"/>
      <c r="F455" s="16"/>
      <c r="G455" s="16"/>
      <c r="H455" s="1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>
      <c r="A456" s="1"/>
      <c r="B456" s="1"/>
      <c r="C456" s="16"/>
      <c r="D456" s="16"/>
      <c r="E456" s="16"/>
      <c r="F456" s="16"/>
      <c r="G456" s="16"/>
      <c r="H456" s="1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>
      <c r="A457" s="1"/>
      <c r="B457" s="1"/>
      <c r="C457" s="16"/>
      <c r="D457" s="16"/>
      <c r="E457" s="16"/>
      <c r="F457" s="16"/>
      <c r="G457" s="16"/>
      <c r="H457" s="1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>
      <c r="A458" s="1"/>
      <c r="B458" s="1"/>
      <c r="C458" s="16"/>
      <c r="D458" s="16"/>
      <c r="E458" s="16"/>
      <c r="F458" s="16"/>
      <c r="G458" s="16"/>
      <c r="H458" s="1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>
      <c r="A459" s="1"/>
      <c r="B459" s="1"/>
      <c r="C459" s="16"/>
      <c r="D459" s="16"/>
      <c r="E459" s="16"/>
      <c r="F459" s="16"/>
      <c r="G459" s="16"/>
      <c r="H459" s="1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>
      <c r="A460" s="1"/>
      <c r="B460" s="1"/>
      <c r="C460" s="16"/>
      <c r="D460" s="16"/>
      <c r="E460" s="16"/>
      <c r="F460" s="16"/>
      <c r="G460" s="16"/>
      <c r="H460" s="1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>
      <c r="A461" s="1"/>
      <c r="B461" s="1"/>
      <c r="C461" s="16"/>
      <c r="D461" s="16"/>
      <c r="E461" s="16"/>
      <c r="F461" s="16"/>
      <c r="G461" s="16"/>
      <c r="H461" s="1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>
      <c r="A462" s="1"/>
      <c r="B462" s="1"/>
      <c r="C462" s="16"/>
      <c r="D462" s="16"/>
      <c r="E462" s="16"/>
      <c r="F462" s="16"/>
      <c r="G462" s="16"/>
      <c r="H462" s="1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>
      <c r="A463" s="1"/>
      <c r="B463" s="1"/>
      <c r="C463" s="16"/>
      <c r="D463" s="16"/>
      <c r="E463" s="16"/>
      <c r="F463" s="16"/>
      <c r="G463" s="16"/>
      <c r="H463" s="1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>
      <c r="A464" s="1"/>
      <c r="B464" s="1"/>
      <c r="C464" s="16"/>
      <c r="D464" s="16"/>
      <c r="E464" s="16"/>
      <c r="F464" s="16"/>
      <c r="G464" s="16"/>
      <c r="H464" s="1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>
      <c r="A465" s="1"/>
      <c r="B465" s="1"/>
      <c r="C465" s="16"/>
      <c r="D465" s="16"/>
      <c r="E465" s="16"/>
      <c r="F465" s="16"/>
      <c r="G465" s="16"/>
      <c r="H465" s="1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>
      <c r="A466" s="1"/>
      <c r="B466" s="1"/>
      <c r="C466" s="16"/>
      <c r="D466" s="16"/>
      <c r="E466" s="16"/>
      <c r="F466" s="16"/>
      <c r="G466" s="16"/>
      <c r="H466" s="1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>
      <c r="A467" s="1"/>
      <c r="B467" s="1"/>
      <c r="C467" s="16"/>
      <c r="D467" s="16"/>
      <c r="E467" s="16"/>
      <c r="F467" s="16"/>
      <c r="G467" s="16"/>
      <c r="H467" s="1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>
      <c r="A468" s="1"/>
      <c r="B468" s="1"/>
      <c r="C468" s="16"/>
      <c r="D468" s="16"/>
      <c r="E468" s="16"/>
      <c r="F468" s="16"/>
      <c r="G468" s="16"/>
      <c r="H468" s="1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>
      <c r="A469" s="1"/>
      <c r="B469" s="1"/>
      <c r="C469" s="16"/>
      <c r="D469" s="16"/>
      <c r="E469" s="16"/>
      <c r="F469" s="16"/>
      <c r="G469" s="16"/>
      <c r="H469" s="1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>
      <c r="A470" s="1"/>
      <c r="B470" s="1"/>
      <c r="C470" s="16"/>
      <c r="D470" s="16"/>
      <c r="E470" s="16"/>
      <c r="F470" s="16"/>
      <c r="G470" s="16"/>
      <c r="H470" s="1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>
      <c r="A471" s="1"/>
      <c r="B471" s="1"/>
      <c r="C471" s="16"/>
      <c r="D471" s="16"/>
      <c r="E471" s="16"/>
      <c r="F471" s="16"/>
      <c r="G471" s="16"/>
      <c r="H471" s="1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>
      <c r="A472" s="1"/>
      <c r="B472" s="1"/>
      <c r="C472" s="16"/>
      <c r="D472" s="16"/>
      <c r="E472" s="16"/>
      <c r="F472" s="16"/>
      <c r="G472" s="16"/>
      <c r="H472" s="1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>
      <c r="A473" s="1"/>
      <c r="B473" s="1"/>
      <c r="C473" s="16"/>
      <c r="D473" s="16"/>
      <c r="E473" s="16"/>
      <c r="F473" s="16"/>
      <c r="G473" s="16"/>
      <c r="H473" s="1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>
      <c r="A474" s="1"/>
      <c r="B474" s="1"/>
      <c r="C474" s="16"/>
      <c r="D474" s="16"/>
      <c r="E474" s="16"/>
      <c r="F474" s="16"/>
      <c r="G474" s="16"/>
      <c r="H474" s="1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>
      <c r="A475" s="1"/>
      <c r="B475" s="1"/>
      <c r="C475" s="16"/>
      <c r="D475" s="16"/>
      <c r="E475" s="16"/>
      <c r="F475" s="16"/>
      <c r="G475" s="16"/>
      <c r="H475" s="1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>
      <c r="A476" s="1"/>
      <c r="B476" s="1"/>
      <c r="C476" s="16"/>
      <c r="D476" s="16"/>
      <c r="E476" s="16"/>
      <c r="F476" s="16"/>
      <c r="G476" s="16"/>
      <c r="H476" s="1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>
      <c r="A477" s="1"/>
      <c r="B477" s="1"/>
      <c r="C477" s="16"/>
      <c r="D477" s="16"/>
      <c r="E477" s="16"/>
      <c r="F477" s="16"/>
      <c r="G477" s="16"/>
      <c r="H477" s="1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>
      <c r="A478" s="1"/>
      <c r="B478" s="1"/>
      <c r="C478" s="16"/>
      <c r="D478" s="16"/>
      <c r="E478" s="16"/>
      <c r="F478" s="16"/>
      <c r="G478" s="16"/>
      <c r="H478" s="1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>
      <c r="A479" s="1"/>
      <c r="B479" s="1"/>
      <c r="C479" s="16"/>
      <c r="D479" s="16"/>
      <c r="E479" s="16"/>
      <c r="F479" s="16"/>
      <c r="G479" s="16"/>
      <c r="H479" s="1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>
      <c r="A480" s="1"/>
      <c r="B480" s="1"/>
      <c r="C480" s="16"/>
      <c r="D480" s="16"/>
      <c r="E480" s="16"/>
      <c r="F480" s="16"/>
      <c r="G480" s="16"/>
      <c r="H480" s="1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>
      <c r="A481" s="1"/>
      <c r="B481" s="1"/>
      <c r="C481" s="16"/>
      <c r="D481" s="16"/>
      <c r="E481" s="16"/>
      <c r="F481" s="16"/>
      <c r="G481" s="16"/>
      <c r="H481" s="1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>
      <c r="A482" s="1"/>
      <c r="B482" s="1"/>
      <c r="C482" s="16"/>
      <c r="D482" s="16"/>
      <c r="E482" s="16"/>
      <c r="F482" s="16"/>
      <c r="G482" s="16"/>
      <c r="H482" s="1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>
      <c r="A483" s="1"/>
      <c r="B483" s="1"/>
      <c r="C483" s="16"/>
      <c r="D483" s="16"/>
      <c r="E483" s="16"/>
      <c r="F483" s="16"/>
      <c r="G483" s="16"/>
      <c r="H483" s="1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>
      <c r="A484" s="1"/>
      <c r="B484" s="1"/>
      <c r="C484" s="16"/>
      <c r="D484" s="16"/>
      <c r="E484" s="16"/>
      <c r="F484" s="16"/>
      <c r="G484" s="16"/>
      <c r="H484" s="1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>
      <c r="A485" s="1"/>
      <c r="B485" s="1"/>
      <c r="C485" s="16"/>
      <c r="D485" s="16"/>
      <c r="E485" s="16"/>
      <c r="F485" s="16"/>
      <c r="G485" s="16"/>
      <c r="H485" s="1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>
      <c r="A486" s="1"/>
      <c r="B486" s="1"/>
      <c r="C486" s="16"/>
      <c r="D486" s="16"/>
      <c r="E486" s="16"/>
      <c r="F486" s="16"/>
      <c r="G486" s="16"/>
      <c r="H486" s="1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>
      <c r="A487" s="1"/>
      <c r="B487" s="1"/>
      <c r="C487" s="16"/>
      <c r="D487" s="16"/>
      <c r="E487" s="16"/>
      <c r="F487" s="16"/>
      <c r="G487" s="16"/>
      <c r="H487" s="1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>
      <c r="A488" s="1"/>
      <c r="B488" s="1"/>
      <c r="C488" s="16"/>
      <c r="D488" s="16"/>
      <c r="E488" s="16"/>
      <c r="F488" s="16"/>
      <c r="G488" s="16"/>
      <c r="H488" s="1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>
      <c r="A489" s="1"/>
      <c r="B489" s="1"/>
      <c r="C489" s="16"/>
      <c r="D489" s="16"/>
      <c r="E489" s="16"/>
      <c r="F489" s="16"/>
      <c r="G489" s="16"/>
      <c r="H489" s="1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>
      <c r="A490" s="1"/>
      <c r="B490" s="1"/>
      <c r="C490" s="16"/>
      <c r="D490" s="16"/>
      <c r="E490" s="16"/>
      <c r="F490" s="16"/>
      <c r="G490" s="16"/>
      <c r="H490" s="1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>
      <c r="A491" s="1"/>
      <c r="B491" s="1"/>
      <c r="C491" s="16"/>
      <c r="D491" s="16"/>
      <c r="E491" s="16"/>
      <c r="F491" s="16"/>
      <c r="G491" s="16"/>
      <c r="H491" s="1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>
      <c r="A492" s="1"/>
      <c r="B492" s="1"/>
      <c r="C492" s="16"/>
      <c r="D492" s="16"/>
      <c r="E492" s="16"/>
      <c r="F492" s="16"/>
      <c r="G492" s="16"/>
      <c r="H492" s="1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>
      <c r="A493" s="1"/>
      <c r="B493" s="1"/>
      <c r="C493" s="16"/>
      <c r="D493" s="16"/>
      <c r="E493" s="16"/>
      <c r="F493" s="16"/>
      <c r="G493" s="16"/>
      <c r="H493" s="1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>
      <c r="A494" s="1"/>
      <c r="B494" s="1"/>
      <c r="C494" s="16"/>
      <c r="D494" s="16"/>
      <c r="E494" s="16"/>
      <c r="F494" s="16"/>
      <c r="G494" s="16"/>
      <c r="H494" s="1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>
      <c r="A495" s="1"/>
      <c r="B495" s="1"/>
      <c r="C495" s="16"/>
      <c r="D495" s="16"/>
      <c r="E495" s="16"/>
      <c r="F495" s="16"/>
      <c r="G495" s="16"/>
      <c r="H495" s="1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>
      <c r="A496" s="1"/>
      <c r="B496" s="1"/>
      <c r="C496" s="16"/>
      <c r="D496" s="16"/>
      <c r="E496" s="16"/>
      <c r="F496" s="16"/>
      <c r="G496" s="16"/>
      <c r="H496" s="1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>
      <c r="A497" s="1"/>
      <c r="B497" s="1"/>
      <c r="C497" s="16"/>
      <c r="D497" s="16"/>
      <c r="E497" s="16"/>
      <c r="F497" s="16"/>
      <c r="G497" s="16"/>
      <c r="H497" s="1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>
      <c r="A498" s="1"/>
      <c r="B498" s="1"/>
      <c r="C498" s="16"/>
      <c r="D498" s="16"/>
      <c r="E498" s="16"/>
      <c r="F498" s="16"/>
      <c r="G498" s="16"/>
      <c r="H498" s="1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>
      <c r="A499" s="1"/>
      <c r="B499" s="1"/>
      <c r="C499" s="16"/>
      <c r="D499" s="16"/>
      <c r="E499" s="16"/>
      <c r="F499" s="16"/>
      <c r="G499" s="16"/>
      <c r="H499" s="1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>
      <c r="A500" s="1"/>
      <c r="B500" s="1"/>
      <c r="C500" s="16"/>
      <c r="D500" s="16"/>
      <c r="E500" s="16"/>
      <c r="F500" s="16"/>
      <c r="G500" s="16"/>
      <c r="H500" s="1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>
      <c r="A501" s="1"/>
      <c r="B501" s="1"/>
      <c r="C501" s="16"/>
      <c r="D501" s="16"/>
      <c r="E501" s="16"/>
      <c r="F501" s="16"/>
      <c r="G501" s="16"/>
      <c r="H501" s="1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>
      <c r="A502" s="1"/>
      <c r="B502" s="1"/>
      <c r="C502" s="16"/>
      <c r="D502" s="16"/>
      <c r="E502" s="16"/>
      <c r="F502" s="16"/>
      <c r="G502" s="16"/>
      <c r="H502" s="1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>
      <c r="A503" s="1"/>
      <c r="B503" s="1"/>
      <c r="C503" s="16"/>
      <c r="D503" s="16"/>
      <c r="E503" s="16"/>
      <c r="F503" s="16"/>
      <c r="G503" s="16"/>
      <c r="H503" s="1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>
      <c r="A504" s="1"/>
      <c r="B504" s="1"/>
      <c r="C504" s="16"/>
      <c r="D504" s="16"/>
      <c r="E504" s="16"/>
      <c r="F504" s="16"/>
      <c r="G504" s="16"/>
      <c r="H504" s="1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>
      <c r="A505" s="1"/>
      <c r="B505" s="1"/>
      <c r="C505" s="16"/>
      <c r="D505" s="16"/>
      <c r="E505" s="16"/>
      <c r="F505" s="16"/>
      <c r="G505" s="16"/>
      <c r="H505" s="1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>
      <c r="A506" s="1"/>
      <c r="B506" s="1"/>
      <c r="C506" s="16"/>
      <c r="D506" s="16"/>
      <c r="E506" s="16"/>
      <c r="F506" s="16"/>
      <c r="G506" s="16"/>
      <c r="H506" s="1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>
      <c r="A507" s="1"/>
      <c r="B507" s="1"/>
      <c r="C507" s="16"/>
      <c r="D507" s="16"/>
      <c r="E507" s="16"/>
      <c r="F507" s="16"/>
      <c r="G507" s="16"/>
      <c r="H507" s="1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>
      <c r="A508" s="1"/>
      <c r="B508" s="1"/>
      <c r="C508" s="16"/>
      <c r="D508" s="16"/>
      <c r="E508" s="16"/>
      <c r="F508" s="16"/>
      <c r="G508" s="16"/>
      <c r="H508" s="1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>
      <c r="A509" s="1"/>
      <c r="B509" s="1"/>
      <c r="C509" s="16"/>
      <c r="D509" s="16"/>
      <c r="E509" s="16"/>
      <c r="F509" s="16"/>
      <c r="G509" s="16"/>
      <c r="H509" s="1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>
      <c r="A510" s="1"/>
      <c r="B510" s="1"/>
      <c r="C510" s="16"/>
      <c r="D510" s="16"/>
      <c r="E510" s="16"/>
      <c r="F510" s="16"/>
      <c r="G510" s="16"/>
      <c r="H510" s="1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>
      <c r="A511" s="1"/>
      <c r="B511" s="1"/>
      <c r="C511" s="16"/>
      <c r="D511" s="16"/>
      <c r="E511" s="16"/>
      <c r="F511" s="16"/>
      <c r="G511" s="16"/>
      <c r="H511" s="1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>
      <c r="A512" s="1"/>
      <c r="B512" s="1"/>
      <c r="C512" s="16"/>
      <c r="D512" s="16"/>
      <c r="E512" s="16"/>
      <c r="F512" s="16"/>
      <c r="G512" s="16"/>
      <c r="H512" s="1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>
      <c r="A513" s="1"/>
      <c r="B513" s="1"/>
      <c r="C513" s="16"/>
      <c r="D513" s="16"/>
      <c r="E513" s="16"/>
      <c r="F513" s="16"/>
      <c r="G513" s="16"/>
      <c r="H513" s="1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>
      <c r="A514" s="1"/>
      <c r="B514" s="1"/>
      <c r="C514" s="16"/>
      <c r="D514" s="16"/>
      <c r="E514" s="16"/>
      <c r="F514" s="16"/>
      <c r="G514" s="16"/>
      <c r="H514" s="1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>
      <c r="A515" s="1"/>
      <c r="B515" s="1"/>
      <c r="C515" s="16"/>
      <c r="D515" s="16"/>
      <c r="E515" s="16"/>
      <c r="F515" s="16"/>
      <c r="G515" s="16"/>
      <c r="H515" s="1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>
      <c r="A516" s="1"/>
      <c r="B516" s="1"/>
      <c r="C516" s="16"/>
      <c r="D516" s="16"/>
      <c r="E516" s="16"/>
      <c r="F516" s="16"/>
      <c r="G516" s="16"/>
      <c r="H516" s="1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>
      <c r="A517" s="1"/>
      <c r="B517" s="1"/>
      <c r="C517" s="16"/>
      <c r="D517" s="16"/>
      <c r="E517" s="16"/>
      <c r="F517" s="16"/>
      <c r="G517" s="16"/>
      <c r="H517" s="1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>
      <c r="A518" s="1"/>
      <c r="B518" s="1"/>
      <c r="C518" s="16"/>
      <c r="D518" s="16"/>
      <c r="E518" s="16"/>
      <c r="F518" s="16"/>
      <c r="G518" s="16"/>
      <c r="H518" s="1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>
      <c r="A519" s="1"/>
      <c r="B519" s="1"/>
      <c r="C519" s="16"/>
      <c r="D519" s="16"/>
      <c r="E519" s="16"/>
      <c r="F519" s="16"/>
      <c r="G519" s="16"/>
      <c r="H519" s="1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>
      <c r="A520" s="1"/>
      <c r="B520" s="1"/>
      <c r="C520" s="16"/>
      <c r="D520" s="16"/>
      <c r="E520" s="16"/>
      <c r="F520" s="16"/>
      <c r="G520" s="16"/>
      <c r="H520" s="1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>
      <c r="A521" s="1"/>
      <c r="B521" s="1"/>
      <c r="C521" s="16"/>
      <c r="D521" s="16"/>
      <c r="E521" s="16"/>
      <c r="F521" s="16"/>
      <c r="G521" s="16"/>
      <c r="H521" s="1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>
      <c r="A522" s="1"/>
      <c r="B522" s="1"/>
      <c r="C522" s="16"/>
      <c r="D522" s="16"/>
      <c r="E522" s="16"/>
      <c r="F522" s="16"/>
      <c r="G522" s="16"/>
      <c r="H522" s="1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>
      <c r="A523" s="1"/>
      <c r="B523" s="1"/>
      <c r="C523" s="16"/>
      <c r="D523" s="16"/>
      <c r="E523" s="16"/>
      <c r="F523" s="16"/>
      <c r="G523" s="16"/>
      <c r="H523" s="1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>
      <c r="A524" s="1"/>
      <c r="B524" s="1"/>
      <c r="C524" s="16"/>
      <c r="D524" s="16"/>
      <c r="E524" s="16"/>
      <c r="F524" s="16"/>
      <c r="G524" s="16"/>
      <c r="H524" s="1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>
      <c r="A525" s="1"/>
      <c r="B525" s="1"/>
      <c r="C525" s="16"/>
      <c r="D525" s="16"/>
      <c r="E525" s="16"/>
      <c r="F525" s="16"/>
      <c r="G525" s="16"/>
      <c r="H525" s="1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>
      <c r="A526" s="1"/>
      <c r="B526" s="1"/>
      <c r="C526" s="16"/>
      <c r="D526" s="16"/>
      <c r="E526" s="16"/>
      <c r="F526" s="16"/>
      <c r="G526" s="16"/>
      <c r="H526" s="1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>
      <c r="A527" s="1"/>
      <c r="B527" s="1"/>
      <c r="C527" s="16"/>
      <c r="D527" s="16"/>
      <c r="E527" s="16"/>
      <c r="F527" s="16"/>
      <c r="G527" s="16"/>
      <c r="H527" s="1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>
      <c r="A528" s="1"/>
      <c r="B528" s="1"/>
      <c r="C528" s="16"/>
      <c r="D528" s="16"/>
      <c r="E528" s="16"/>
      <c r="F528" s="16"/>
      <c r="G528" s="16"/>
      <c r="H528" s="1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>
      <c r="A529" s="1"/>
      <c r="B529" s="1"/>
      <c r="C529" s="16"/>
      <c r="D529" s="16"/>
      <c r="E529" s="16"/>
      <c r="F529" s="16"/>
      <c r="G529" s="16"/>
      <c r="H529" s="1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>
      <c r="A530" s="1"/>
      <c r="B530" s="1"/>
      <c r="C530" s="16"/>
      <c r="D530" s="16"/>
      <c r="E530" s="16"/>
      <c r="F530" s="16"/>
      <c r="G530" s="16"/>
      <c r="H530" s="1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>
      <c r="A531" s="1"/>
      <c r="B531" s="1"/>
      <c r="C531" s="16"/>
      <c r="D531" s="16"/>
      <c r="E531" s="16"/>
      <c r="F531" s="16"/>
      <c r="G531" s="16"/>
      <c r="H531" s="1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>
      <c r="A532" s="1"/>
      <c r="B532" s="1"/>
      <c r="C532" s="16"/>
      <c r="D532" s="16"/>
      <c r="E532" s="16"/>
      <c r="F532" s="16"/>
      <c r="G532" s="16"/>
      <c r="H532" s="1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>
      <c r="A533" s="1"/>
      <c r="B533" s="1"/>
      <c r="C533" s="16"/>
      <c r="D533" s="16"/>
      <c r="E533" s="16"/>
      <c r="F533" s="16"/>
      <c r="G533" s="16"/>
      <c r="H533" s="1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>
      <c r="A534" s="1"/>
      <c r="B534" s="1"/>
      <c r="C534" s="16"/>
      <c r="D534" s="16"/>
      <c r="E534" s="16"/>
      <c r="F534" s="16"/>
      <c r="G534" s="16"/>
      <c r="H534" s="1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>
      <c r="A535" s="1"/>
      <c r="B535" s="1"/>
      <c r="C535" s="16"/>
      <c r="D535" s="16"/>
      <c r="E535" s="16"/>
      <c r="F535" s="16"/>
      <c r="G535" s="16"/>
      <c r="H535" s="1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>
      <c r="A536" s="1"/>
      <c r="B536" s="1"/>
      <c r="C536" s="16"/>
      <c r="D536" s="16"/>
      <c r="E536" s="16"/>
      <c r="F536" s="16"/>
      <c r="G536" s="16"/>
      <c r="H536" s="1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>
      <c r="A537" s="1"/>
      <c r="B537" s="1"/>
      <c r="C537" s="16"/>
      <c r="D537" s="16"/>
      <c r="E537" s="16"/>
      <c r="F537" s="16"/>
      <c r="G537" s="16"/>
      <c r="H537" s="1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>
      <c r="A538" s="1"/>
      <c r="B538" s="1"/>
      <c r="C538" s="16"/>
      <c r="D538" s="16"/>
      <c r="E538" s="16"/>
      <c r="F538" s="16"/>
      <c r="G538" s="16"/>
      <c r="H538" s="1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>
      <c r="A539" s="1"/>
      <c r="B539" s="1"/>
      <c r="C539" s="16"/>
      <c r="D539" s="16"/>
      <c r="E539" s="16"/>
      <c r="F539" s="16"/>
      <c r="G539" s="16"/>
      <c r="H539" s="1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>
      <c r="A540" s="1"/>
      <c r="B540" s="1"/>
      <c r="C540" s="16"/>
      <c r="D540" s="16"/>
      <c r="E540" s="16"/>
      <c r="F540" s="16"/>
      <c r="G540" s="16"/>
      <c r="H540" s="1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>
      <c r="A541" s="1"/>
      <c r="B541" s="1"/>
      <c r="C541" s="16"/>
      <c r="D541" s="16"/>
      <c r="E541" s="16"/>
      <c r="F541" s="16"/>
      <c r="G541" s="16"/>
      <c r="H541" s="1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>
      <c r="A542" s="1"/>
      <c r="B542" s="1"/>
      <c r="C542" s="16"/>
      <c r="D542" s="16"/>
      <c r="E542" s="16"/>
      <c r="F542" s="16"/>
      <c r="G542" s="16"/>
      <c r="H542" s="1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>
      <c r="A543" s="1"/>
      <c r="B543" s="1"/>
      <c r="C543" s="16"/>
      <c r="D543" s="16"/>
      <c r="E543" s="16"/>
      <c r="F543" s="16"/>
      <c r="G543" s="16"/>
      <c r="H543" s="1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>
      <c r="A544" s="1"/>
      <c r="B544" s="1"/>
      <c r="C544" s="16"/>
      <c r="D544" s="16"/>
      <c r="E544" s="16"/>
      <c r="F544" s="16"/>
      <c r="G544" s="16"/>
      <c r="H544" s="1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>
      <c r="A545" s="1"/>
      <c r="B545" s="1"/>
      <c r="C545" s="16"/>
      <c r="D545" s="16"/>
      <c r="E545" s="16"/>
      <c r="F545" s="16"/>
      <c r="G545" s="16"/>
      <c r="H545" s="1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>
      <c r="A546" s="1"/>
      <c r="B546" s="1"/>
      <c r="C546" s="16"/>
      <c r="D546" s="16"/>
      <c r="E546" s="16"/>
      <c r="F546" s="16"/>
      <c r="G546" s="16"/>
      <c r="H546" s="1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>
      <c r="A547" s="1"/>
      <c r="B547" s="1"/>
      <c r="C547" s="16"/>
      <c r="D547" s="16"/>
      <c r="E547" s="16"/>
      <c r="F547" s="16"/>
      <c r="G547" s="16"/>
      <c r="H547" s="1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>
      <c r="A548" s="1"/>
      <c r="B548" s="1"/>
      <c r="C548" s="16"/>
      <c r="D548" s="16"/>
      <c r="E548" s="16"/>
      <c r="F548" s="16"/>
      <c r="G548" s="16"/>
      <c r="H548" s="1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>
      <c r="A549" s="1"/>
      <c r="B549" s="1"/>
      <c r="C549" s="16"/>
      <c r="D549" s="16"/>
      <c r="E549" s="16"/>
      <c r="F549" s="16"/>
      <c r="G549" s="16"/>
      <c r="H549" s="1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>
      <c r="A550" s="1"/>
      <c r="B550" s="1"/>
      <c r="C550" s="16"/>
      <c r="D550" s="16"/>
      <c r="E550" s="16"/>
      <c r="F550" s="16"/>
      <c r="G550" s="16"/>
      <c r="H550" s="1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>
      <c r="A551" s="1"/>
      <c r="B551" s="1"/>
      <c r="C551" s="16"/>
      <c r="D551" s="16"/>
      <c r="E551" s="16"/>
      <c r="F551" s="16"/>
      <c r="G551" s="16"/>
      <c r="H551" s="1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>
      <c r="A552" s="1"/>
      <c r="B552" s="1"/>
      <c r="C552" s="16"/>
      <c r="D552" s="16"/>
      <c r="E552" s="16"/>
      <c r="F552" s="16"/>
      <c r="G552" s="16"/>
      <c r="H552" s="1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>
      <c r="A553" s="1"/>
      <c r="B553" s="1"/>
      <c r="C553" s="16"/>
      <c r="D553" s="16"/>
      <c r="E553" s="16"/>
      <c r="F553" s="16"/>
      <c r="G553" s="16"/>
      <c r="H553" s="1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>
      <c r="A554" s="1"/>
      <c r="B554" s="1"/>
      <c r="C554" s="16"/>
      <c r="D554" s="16"/>
      <c r="E554" s="16"/>
      <c r="F554" s="16"/>
      <c r="G554" s="16"/>
      <c r="H554" s="1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>
      <c r="A555" s="1"/>
      <c r="B555" s="1"/>
      <c r="C555" s="16"/>
      <c r="D555" s="16"/>
      <c r="E555" s="16"/>
      <c r="F555" s="16"/>
      <c r="G555" s="16"/>
      <c r="H555" s="1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>
      <c r="A556" s="1"/>
      <c r="B556" s="1"/>
      <c r="C556" s="16"/>
      <c r="D556" s="16"/>
      <c r="E556" s="16"/>
      <c r="F556" s="16"/>
      <c r="G556" s="16"/>
      <c r="H556" s="1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>
      <c r="A557" s="1"/>
      <c r="B557" s="1"/>
      <c r="C557" s="16"/>
      <c r="D557" s="16"/>
      <c r="E557" s="16"/>
      <c r="F557" s="16"/>
      <c r="G557" s="16"/>
      <c r="H557" s="1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>
      <c r="A558" s="1"/>
      <c r="B558" s="1"/>
      <c r="C558" s="16"/>
      <c r="D558" s="16"/>
      <c r="E558" s="16"/>
      <c r="F558" s="16"/>
      <c r="G558" s="16"/>
      <c r="H558" s="1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>
      <c r="A559" s="1"/>
      <c r="B559" s="1"/>
      <c r="C559" s="16"/>
      <c r="D559" s="16"/>
      <c r="E559" s="16"/>
      <c r="F559" s="16"/>
      <c r="G559" s="16"/>
      <c r="H559" s="1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>
      <c r="A560" s="1"/>
      <c r="B560" s="1"/>
      <c r="C560" s="16"/>
      <c r="D560" s="16"/>
      <c r="E560" s="16"/>
      <c r="F560" s="16"/>
      <c r="G560" s="16"/>
      <c r="H560" s="1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>
      <c r="A561" s="1"/>
      <c r="B561" s="1"/>
      <c r="C561" s="16"/>
      <c r="D561" s="16"/>
      <c r="E561" s="16"/>
      <c r="F561" s="16"/>
      <c r="G561" s="16"/>
      <c r="H561" s="1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>
      <c r="A562" s="1"/>
      <c r="B562" s="1"/>
      <c r="C562" s="16"/>
      <c r="D562" s="16"/>
      <c r="E562" s="16"/>
      <c r="F562" s="16"/>
      <c r="G562" s="16"/>
      <c r="H562" s="1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>
      <c r="A563" s="1"/>
      <c r="B563" s="1"/>
      <c r="C563" s="16"/>
      <c r="D563" s="16"/>
      <c r="E563" s="16"/>
      <c r="F563" s="16"/>
      <c r="G563" s="16"/>
      <c r="H563" s="1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>
      <c r="A564" s="1"/>
      <c r="B564" s="1"/>
      <c r="C564" s="16"/>
      <c r="D564" s="16"/>
      <c r="E564" s="16"/>
      <c r="F564" s="16"/>
      <c r="G564" s="16"/>
      <c r="H564" s="1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>
      <c r="A565" s="1"/>
      <c r="B565" s="1"/>
      <c r="C565" s="16"/>
      <c r="D565" s="16"/>
      <c r="E565" s="16"/>
      <c r="F565" s="16"/>
      <c r="G565" s="16"/>
      <c r="H565" s="1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>
      <c r="A566" s="1"/>
      <c r="B566" s="1"/>
      <c r="C566" s="16"/>
      <c r="D566" s="16"/>
      <c r="E566" s="16"/>
      <c r="F566" s="16"/>
      <c r="G566" s="16"/>
      <c r="H566" s="1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>
      <c r="A567" s="1"/>
      <c r="B567" s="1"/>
      <c r="C567" s="16"/>
      <c r="D567" s="16"/>
      <c r="E567" s="16"/>
      <c r="F567" s="16"/>
      <c r="G567" s="16"/>
      <c r="H567" s="1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>
      <c r="A568" s="1"/>
      <c r="B568" s="1"/>
      <c r="C568" s="16"/>
      <c r="D568" s="16"/>
      <c r="E568" s="16"/>
      <c r="F568" s="16"/>
      <c r="G568" s="16"/>
      <c r="H568" s="1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>
      <c r="A569" s="1"/>
      <c r="B569" s="1"/>
      <c r="C569" s="16"/>
      <c r="D569" s="16"/>
      <c r="E569" s="16"/>
      <c r="F569" s="16"/>
      <c r="G569" s="16"/>
      <c r="H569" s="1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>
      <c r="A570" s="1"/>
      <c r="B570" s="1"/>
      <c r="C570" s="16"/>
      <c r="D570" s="16"/>
      <c r="E570" s="16"/>
      <c r="F570" s="16"/>
      <c r="G570" s="16"/>
      <c r="H570" s="1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>
      <c r="A571" s="1"/>
      <c r="B571" s="1"/>
      <c r="C571" s="16"/>
      <c r="D571" s="16"/>
      <c r="E571" s="16"/>
      <c r="F571" s="16"/>
      <c r="G571" s="16"/>
      <c r="H571" s="1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>
      <c r="A572" s="1"/>
      <c r="B572" s="1"/>
      <c r="C572" s="16"/>
      <c r="D572" s="16"/>
      <c r="E572" s="16"/>
      <c r="F572" s="16"/>
      <c r="G572" s="16"/>
      <c r="H572" s="1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>
      <c r="A573" s="1"/>
      <c r="B573" s="1"/>
      <c r="C573" s="16"/>
      <c r="D573" s="16"/>
      <c r="E573" s="16"/>
      <c r="F573" s="16"/>
      <c r="G573" s="16"/>
      <c r="H573" s="1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>
      <c r="A574" s="1"/>
      <c r="B574" s="1"/>
      <c r="C574" s="16"/>
      <c r="D574" s="16"/>
      <c r="E574" s="16"/>
      <c r="F574" s="16"/>
      <c r="G574" s="16"/>
      <c r="H574" s="1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>
      <c r="A575" s="1"/>
      <c r="B575" s="1"/>
      <c r="C575" s="16"/>
      <c r="D575" s="16"/>
      <c r="E575" s="16"/>
      <c r="F575" s="16"/>
      <c r="G575" s="16"/>
      <c r="H575" s="1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>
      <c r="A576" s="1"/>
      <c r="B576" s="1"/>
      <c r="C576" s="16"/>
      <c r="D576" s="16"/>
      <c r="E576" s="16"/>
      <c r="F576" s="16"/>
      <c r="G576" s="16"/>
      <c r="H576" s="1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>
      <c r="A577" s="1"/>
      <c r="B577" s="1"/>
      <c r="C577" s="16"/>
      <c r="D577" s="16"/>
      <c r="E577" s="16"/>
      <c r="F577" s="16"/>
      <c r="G577" s="16"/>
      <c r="H577" s="1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>
      <c r="A578" s="1"/>
      <c r="B578" s="1"/>
      <c r="C578" s="16"/>
      <c r="D578" s="16"/>
      <c r="E578" s="16"/>
      <c r="F578" s="16"/>
      <c r="G578" s="16"/>
      <c r="H578" s="1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>
      <c r="A579" s="1"/>
      <c r="B579" s="1"/>
      <c r="C579" s="16"/>
      <c r="D579" s="16"/>
      <c r="E579" s="16"/>
      <c r="F579" s="16"/>
      <c r="G579" s="16"/>
      <c r="H579" s="1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>
      <c r="A580" s="1"/>
      <c r="B580" s="1"/>
      <c r="C580" s="16"/>
      <c r="D580" s="16"/>
      <c r="E580" s="16"/>
      <c r="F580" s="16"/>
      <c r="G580" s="16"/>
      <c r="H580" s="1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>
      <c r="A581" s="1"/>
      <c r="B581" s="1"/>
      <c r="C581" s="16"/>
      <c r="D581" s="16"/>
      <c r="E581" s="16"/>
      <c r="F581" s="16"/>
      <c r="G581" s="16"/>
      <c r="H581" s="1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>
      <c r="A582" s="1"/>
      <c r="B582" s="1"/>
      <c r="C582" s="16"/>
      <c r="D582" s="16"/>
      <c r="E582" s="16"/>
      <c r="F582" s="16"/>
      <c r="G582" s="16"/>
      <c r="H582" s="1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>
      <c r="A583" s="1"/>
      <c r="B583" s="1"/>
      <c r="C583" s="16"/>
      <c r="D583" s="16"/>
      <c r="E583" s="16"/>
      <c r="F583" s="16"/>
      <c r="G583" s="16"/>
      <c r="H583" s="1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>
      <c r="A584" s="1"/>
      <c r="B584" s="1"/>
      <c r="C584" s="16"/>
      <c r="D584" s="16"/>
      <c r="E584" s="16"/>
      <c r="F584" s="16"/>
      <c r="G584" s="16"/>
      <c r="H584" s="1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>
      <c r="A585" s="1"/>
      <c r="B585" s="1"/>
      <c r="C585" s="16"/>
      <c r="D585" s="16"/>
      <c r="E585" s="16"/>
      <c r="F585" s="16"/>
      <c r="G585" s="16"/>
      <c r="H585" s="1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>
      <c r="A586" s="1"/>
      <c r="B586" s="1"/>
      <c r="C586" s="16"/>
      <c r="D586" s="16"/>
      <c r="E586" s="16"/>
      <c r="F586" s="16"/>
      <c r="G586" s="16"/>
      <c r="H586" s="1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>
      <c r="A587" s="1"/>
      <c r="B587" s="1"/>
      <c r="C587" s="16"/>
      <c r="D587" s="16"/>
      <c r="E587" s="16"/>
      <c r="F587" s="16"/>
      <c r="G587" s="16"/>
      <c r="H587" s="1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>
      <c r="A588" s="1"/>
      <c r="B588" s="1"/>
      <c r="C588" s="16"/>
      <c r="D588" s="16"/>
      <c r="E588" s="16"/>
      <c r="F588" s="16"/>
      <c r="G588" s="16"/>
      <c r="H588" s="1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>
      <c r="A589" s="1"/>
      <c r="B589" s="1"/>
      <c r="C589" s="16"/>
      <c r="D589" s="16"/>
      <c r="E589" s="16"/>
      <c r="F589" s="16"/>
      <c r="G589" s="16"/>
      <c r="H589" s="1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>
      <c r="A590" s="1"/>
      <c r="B590" s="1"/>
      <c r="C590" s="16"/>
      <c r="D590" s="16"/>
      <c r="E590" s="16"/>
      <c r="F590" s="16"/>
      <c r="G590" s="16"/>
      <c r="H590" s="1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>
      <c r="A591" s="1"/>
      <c r="B591" s="1"/>
      <c r="C591" s="16"/>
      <c r="D591" s="16"/>
      <c r="E591" s="16"/>
      <c r="F591" s="16"/>
      <c r="G591" s="16"/>
      <c r="H591" s="1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>
      <c r="A592" s="1"/>
      <c r="B592" s="1"/>
      <c r="C592" s="16"/>
      <c r="D592" s="16"/>
      <c r="E592" s="16"/>
      <c r="F592" s="16"/>
      <c r="G592" s="16"/>
      <c r="H592" s="1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>
      <c r="A593" s="1"/>
      <c r="B593" s="1"/>
      <c r="C593" s="16"/>
      <c r="D593" s="16"/>
      <c r="E593" s="16"/>
      <c r="F593" s="16"/>
      <c r="G593" s="16"/>
      <c r="H593" s="1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>
      <c r="A594" s="1"/>
      <c r="B594" s="1"/>
      <c r="C594" s="16"/>
      <c r="D594" s="16"/>
      <c r="E594" s="16"/>
      <c r="F594" s="16"/>
      <c r="G594" s="16"/>
      <c r="H594" s="1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>
      <c r="A595" s="1"/>
      <c r="B595" s="1"/>
      <c r="C595" s="16"/>
      <c r="D595" s="16"/>
      <c r="E595" s="16"/>
      <c r="F595" s="16"/>
      <c r="G595" s="16"/>
      <c r="H595" s="1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>
      <c r="A596" s="1"/>
      <c r="B596" s="1"/>
      <c r="C596" s="16"/>
      <c r="D596" s="16"/>
      <c r="E596" s="16"/>
      <c r="F596" s="16"/>
      <c r="G596" s="16"/>
      <c r="H596" s="1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>
      <c r="A597" s="1"/>
      <c r="B597" s="1"/>
      <c r="C597" s="16"/>
      <c r="D597" s="16"/>
      <c r="E597" s="16"/>
      <c r="F597" s="16"/>
      <c r="G597" s="16"/>
      <c r="H597" s="1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>
      <c r="A598" s="1"/>
      <c r="B598" s="1"/>
      <c r="C598" s="16"/>
      <c r="D598" s="16"/>
      <c r="E598" s="16"/>
      <c r="F598" s="16"/>
      <c r="G598" s="16"/>
      <c r="H598" s="1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>
      <c r="A599" s="1"/>
      <c r="B599" s="1"/>
      <c r="C599" s="16"/>
      <c r="D599" s="16"/>
      <c r="E599" s="16"/>
      <c r="F599" s="16"/>
      <c r="G599" s="16"/>
      <c r="H599" s="1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>
      <c r="A600" s="1"/>
      <c r="B600" s="1"/>
      <c r="C600" s="16"/>
      <c r="D600" s="16"/>
      <c r="E600" s="16"/>
      <c r="F600" s="16"/>
      <c r="G600" s="16"/>
      <c r="H600" s="1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>
      <c r="A601" s="1"/>
      <c r="B601" s="1"/>
      <c r="C601" s="16"/>
      <c r="D601" s="16"/>
      <c r="E601" s="16"/>
      <c r="F601" s="16"/>
      <c r="G601" s="16"/>
      <c r="H601" s="1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>
      <c r="A602" s="1"/>
      <c r="B602" s="1"/>
      <c r="C602" s="16"/>
      <c r="D602" s="16"/>
      <c r="E602" s="16"/>
      <c r="F602" s="16"/>
      <c r="G602" s="16"/>
      <c r="H602" s="1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>
      <c r="A603" s="1"/>
      <c r="B603" s="1"/>
      <c r="C603" s="16"/>
      <c r="D603" s="16"/>
      <c r="E603" s="16"/>
      <c r="F603" s="16"/>
      <c r="G603" s="16"/>
      <c r="H603" s="1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>
      <c r="A604" s="1"/>
      <c r="B604" s="1"/>
      <c r="C604" s="16"/>
      <c r="D604" s="16"/>
      <c r="E604" s="16"/>
      <c r="F604" s="16"/>
      <c r="G604" s="16"/>
      <c r="H604" s="1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>
      <c r="A605" s="1"/>
      <c r="B605" s="1"/>
      <c r="C605" s="16"/>
      <c r="D605" s="16"/>
      <c r="E605" s="16"/>
      <c r="F605" s="16"/>
      <c r="G605" s="16"/>
      <c r="H605" s="1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>
      <c r="A606" s="1"/>
      <c r="B606" s="1"/>
      <c r="C606" s="16"/>
      <c r="D606" s="16"/>
      <c r="E606" s="16"/>
      <c r="F606" s="16"/>
      <c r="G606" s="16"/>
      <c r="H606" s="1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>
      <c r="A607" s="1"/>
      <c r="B607" s="1"/>
      <c r="C607" s="16"/>
      <c r="D607" s="16"/>
      <c r="E607" s="16"/>
      <c r="F607" s="16"/>
      <c r="G607" s="16"/>
      <c r="H607" s="1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>
      <c r="A608" s="1"/>
      <c r="B608" s="1"/>
      <c r="C608" s="16"/>
      <c r="D608" s="16"/>
      <c r="E608" s="16"/>
      <c r="F608" s="16"/>
      <c r="G608" s="16"/>
      <c r="H608" s="1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>
      <c r="A609" s="1"/>
      <c r="B609" s="1"/>
      <c r="C609" s="16"/>
      <c r="D609" s="16"/>
      <c r="E609" s="16"/>
      <c r="F609" s="16"/>
      <c r="G609" s="16"/>
      <c r="H609" s="1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>
      <c r="A610" s="1"/>
      <c r="B610" s="1"/>
      <c r="C610" s="16"/>
      <c r="D610" s="16"/>
      <c r="E610" s="16"/>
      <c r="F610" s="16"/>
      <c r="G610" s="16"/>
      <c r="H610" s="1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>
      <c r="A611" s="1"/>
      <c r="B611" s="1"/>
      <c r="C611" s="16"/>
      <c r="D611" s="16"/>
      <c r="E611" s="16"/>
      <c r="F611" s="16"/>
      <c r="G611" s="16"/>
      <c r="H611" s="1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>
      <c r="A612" s="1"/>
      <c r="B612" s="1"/>
      <c r="C612" s="16"/>
      <c r="D612" s="16"/>
      <c r="E612" s="16"/>
      <c r="F612" s="16"/>
      <c r="G612" s="16"/>
      <c r="H612" s="1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>
      <c r="A613" s="1"/>
      <c r="B613" s="1"/>
      <c r="C613" s="16"/>
      <c r="D613" s="16"/>
      <c r="E613" s="16"/>
      <c r="F613" s="16"/>
      <c r="G613" s="16"/>
      <c r="H613" s="1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>
      <c r="A614" s="1"/>
      <c r="B614" s="1"/>
      <c r="C614" s="16"/>
      <c r="D614" s="16"/>
      <c r="E614" s="16"/>
      <c r="F614" s="16"/>
      <c r="G614" s="16"/>
      <c r="H614" s="1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>
      <c r="A615" s="1"/>
      <c r="B615" s="1"/>
      <c r="C615" s="16"/>
      <c r="D615" s="16"/>
      <c r="E615" s="16"/>
      <c r="F615" s="16"/>
      <c r="G615" s="16"/>
      <c r="H615" s="1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>
      <c r="A616" s="1"/>
      <c r="B616" s="1"/>
      <c r="C616" s="16"/>
      <c r="D616" s="16"/>
      <c r="E616" s="16"/>
      <c r="F616" s="16"/>
      <c r="G616" s="16"/>
      <c r="H616" s="1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>
      <c r="A617" s="1"/>
      <c r="B617" s="1"/>
      <c r="C617" s="16"/>
      <c r="D617" s="16"/>
      <c r="E617" s="16"/>
      <c r="F617" s="16"/>
      <c r="G617" s="16"/>
      <c r="H617" s="1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>
      <c r="A618" s="1"/>
      <c r="B618" s="1"/>
      <c r="C618" s="16"/>
      <c r="D618" s="16"/>
      <c r="E618" s="16"/>
      <c r="F618" s="16"/>
      <c r="G618" s="16"/>
      <c r="H618" s="1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>
      <c r="A619" s="1"/>
      <c r="B619" s="1"/>
      <c r="C619" s="16"/>
      <c r="D619" s="16"/>
      <c r="E619" s="16"/>
      <c r="F619" s="16"/>
      <c r="G619" s="16"/>
      <c r="H619" s="1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>
      <c r="A620" s="1"/>
      <c r="B620" s="1"/>
      <c r="C620" s="16"/>
      <c r="D620" s="16"/>
      <c r="E620" s="16"/>
      <c r="F620" s="16"/>
      <c r="G620" s="16"/>
      <c r="H620" s="1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>
      <c r="A621" s="1"/>
      <c r="B621" s="1"/>
      <c r="C621" s="16"/>
      <c r="D621" s="16"/>
      <c r="E621" s="16"/>
      <c r="F621" s="16"/>
      <c r="G621" s="16"/>
      <c r="H621" s="1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>
      <c r="A622" s="1"/>
      <c r="B622" s="1"/>
      <c r="C622" s="16"/>
      <c r="D622" s="16"/>
      <c r="E622" s="16"/>
      <c r="F622" s="16"/>
      <c r="G622" s="16"/>
      <c r="H622" s="1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>
      <c r="A623" s="1"/>
      <c r="B623" s="1"/>
      <c r="C623" s="16"/>
      <c r="D623" s="16"/>
      <c r="E623" s="16"/>
      <c r="F623" s="16"/>
      <c r="G623" s="16"/>
      <c r="H623" s="1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>
      <c r="A624" s="1"/>
      <c r="B624" s="1"/>
      <c r="C624" s="16"/>
      <c r="D624" s="16"/>
      <c r="E624" s="16"/>
      <c r="F624" s="16"/>
      <c r="G624" s="16"/>
      <c r="H624" s="1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>
      <c r="A625" s="1"/>
      <c r="B625" s="1"/>
      <c r="C625" s="16"/>
      <c r="D625" s="16"/>
      <c r="E625" s="16"/>
      <c r="F625" s="16"/>
      <c r="G625" s="16"/>
      <c r="H625" s="1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>
      <c r="A626" s="1"/>
      <c r="B626" s="1"/>
      <c r="C626" s="16"/>
      <c r="D626" s="16"/>
      <c r="E626" s="16"/>
      <c r="F626" s="16"/>
      <c r="G626" s="16"/>
      <c r="H626" s="1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>
      <c r="A627" s="1"/>
      <c r="B627" s="1"/>
      <c r="C627" s="16"/>
      <c r="D627" s="16"/>
      <c r="E627" s="16"/>
      <c r="F627" s="16"/>
      <c r="G627" s="16"/>
      <c r="H627" s="1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>
      <c r="A628" s="1"/>
      <c r="B628" s="1"/>
      <c r="C628" s="16"/>
      <c r="D628" s="16"/>
      <c r="E628" s="16"/>
      <c r="F628" s="16"/>
      <c r="G628" s="16"/>
      <c r="H628" s="1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>
      <c r="A629" s="1"/>
      <c r="B629" s="1"/>
      <c r="C629" s="16"/>
      <c r="D629" s="16"/>
      <c r="E629" s="16"/>
      <c r="F629" s="16"/>
      <c r="G629" s="16"/>
      <c r="H629" s="1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>
      <c r="A630" s="1"/>
      <c r="B630" s="1"/>
      <c r="C630" s="16"/>
      <c r="D630" s="16"/>
      <c r="E630" s="16"/>
      <c r="F630" s="16"/>
      <c r="G630" s="16"/>
      <c r="H630" s="1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>
      <c r="A631" s="1"/>
      <c r="B631" s="1"/>
      <c r="C631" s="16"/>
      <c r="D631" s="16"/>
      <c r="E631" s="16"/>
      <c r="F631" s="16"/>
      <c r="G631" s="16"/>
      <c r="H631" s="1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>
      <c r="A632" s="1"/>
      <c r="B632" s="1"/>
      <c r="C632" s="16"/>
      <c r="D632" s="16"/>
      <c r="E632" s="16"/>
      <c r="F632" s="16"/>
      <c r="G632" s="16"/>
      <c r="H632" s="1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>
      <c r="A633" s="1"/>
      <c r="B633" s="1"/>
      <c r="C633" s="16"/>
      <c r="D633" s="16"/>
      <c r="E633" s="16"/>
      <c r="F633" s="16"/>
      <c r="G633" s="16"/>
      <c r="H633" s="1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>
      <c r="A634" s="1"/>
      <c r="B634" s="1"/>
      <c r="C634" s="16"/>
      <c r="D634" s="16"/>
      <c r="E634" s="16"/>
      <c r="F634" s="16"/>
      <c r="G634" s="16"/>
      <c r="H634" s="1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>
      <c r="A635" s="1"/>
      <c r="B635" s="1"/>
      <c r="C635" s="16"/>
      <c r="D635" s="16"/>
      <c r="E635" s="16"/>
      <c r="F635" s="16"/>
      <c r="G635" s="16"/>
      <c r="H635" s="1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>
      <c r="A636" s="1"/>
      <c r="B636" s="1"/>
      <c r="C636" s="16"/>
      <c r="D636" s="16"/>
      <c r="E636" s="16"/>
      <c r="F636" s="16"/>
      <c r="G636" s="16"/>
      <c r="H636" s="1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>
      <c r="A637" s="1"/>
      <c r="B637" s="1"/>
      <c r="C637" s="16"/>
      <c r="D637" s="16"/>
      <c r="E637" s="16"/>
      <c r="F637" s="16"/>
      <c r="G637" s="16"/>
      <c r="H637" s="1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>
      <c r="A638" s="1"/>
      <c r="B638" s="1"/>
      <c r="C638" s="16"/>
      <c r="D638" s="16"/>
      <c r="E638" s="16"/>
      <c r="F638" s="16"/>
      <c r="G638" s="16"/>
      <c r="H638" s="1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>
      <c r="A639" s="1"/>
      <c r="B639" s="1"/>
      <c r="C639" s="16"/>
      <c r="D639" s="16"/>
      <c r="E639" s="16"/>
      <c r="F639" s="16"/>
      <c r="G639" s="16"/>
      <c r="H639" s="1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>
      <c r="A640" s="1"/>
      <c r="B640" s="1"/>
      <c r="C640" s="16"/>
      <c r="D640" s="16"/>
      <c r="E640" s="16"/>
      <c r="F640" s="16"/>
      <c r="G640" s="16"/>
      <c r="H640" s="1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>
      <c r="A641" s="1"/>
      <c r="B641" s="1"/>
      <c r="C641" s="16"/>
      <c r="D641" s="16"/>
      <c r="E641" s="16"/>
      <c r="F641" s="16"/>
      <c r="G641" s="16"/>
      <c r="H641" s="1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>
      <c r="A642" s="1"/>
      <c r="B642" s="1"/>
      <c r="C642" s="16"/>
      <c r="D642" s="16"/>
      <c r="E642" s="16"/>
      <c r="F642" s="16"/>
      <c r="G642" s="16"/>
      <c r="H642" s="1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>
      <c r="A643" s="1"/>
      <c r="B643" s="1"/>
      <c r="C643" s="16"/>
      <c r="D643" s="16"/>
      <c r="E643" s="16"/>
      <c r="F643" s="16"/>
      <c r="G643" s="16"/>
      <c r="H643" s="1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>
      <c r="A644" s="1"/>
      <c r="B644" s="1"/>
      <c r="C644" s="16"/>
      <c r="D644" s="16"/>
      <c r="E644" s="16"/>
      <c r="F644" s="16"/>
      <c r="G644" s="16"/>
      <c r="H644" s="1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>
      <c r="A645" s="1"/>
      <c r="B645" s="1"/>
      <c r="C645" s="16"/>
      <c r="D645" s="16"/>
      <c r="E645" s="16"/>
      <c r="F645" s="16"/>
      <c r="G645" s="16"/>
      <c r="H645" s="1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>
      <c r="A646" s="1"/>
      <c r="B646" s="1"/>
      <c r="C646" s="16"/>
      <c r="D646" s="16"/>
      <c r="E646" s="16"/>
      <c r="F646" s="16"/>
      <c r="G646" s="16"/>
      <c r="H646" s="1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>
      <c r="A647" s="1"/>
      <c r="B647" s="1"/>
      <c r="C647" s="16"/>
      <c r="D647" s="16"/>
      <c r="E647" s="16"/>
      <c r="F647" s="16"/>
      <c r="G647" s="16"/>
      <c r="H647" s="1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>
      <c r="A648" s="1"/>
      <c r="B648" s="1"/>
      <c r="C648" s="16"/>
      <c r="D648" s="16"/>
      <c r="E648" s="16"/>
      <c r="F648" s="16"/>
      <c r="G648" s="16"/>
      <c r="H648" s="1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>
      <c r="A649" s="1"/>
      <c r="B649" s="1"/>
      <c r="C649" s="16"/>
      <c r="D649" s="16"/>
      <c r="E649" s="16"/>
      <c r="F649" s="16"/>
      <c r="G649" s="16"/>
      <c r="H649" s="1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>
      <c r="A650" s="1"/>
      <c r="B650" s="1"/>
      <c r="C650" s="16"/>
      <c r="D650" s="16"/>
      <c r="E650" s="16"/>
      <c r="F650" s="16"/>
      <c r="G650" s="16"/>
      <c r="H650" s="1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>
      <c r="A651" s="1"/>
      <c r="B651" s="1"/>
      <c r="C651" s="16"/>
      <c r="D651" s="16"/>
      <c r="E651" s="16"/>
      <c r="F651" s="16"/>
      <c r="G651" s="16"/>
      <c r="H651" s="1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>
      <c r="A652" s="1"/>
      <c r="B652" s="1"/>
      <c r="C652" s="16"/>
      <c r="D652" s="16"/>
      <c r="E652" s="16"/>
      <c r="F652" s="16"/>
      <c r="G652" s="16"/>
      <c r="H652" s="1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>
      <c r="A653" s="1"/>
      <c r="B653" s="1"/>
      <c r="C653" s="16"/>
      <c r="D653" s="16"/>
      <c r="E653" s="16"/>
      <c r="F653" s="16"/>
      <c r="G653" s="16"/>
      <c r="H653" s="1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>
      <c r="A654" s="1"/>
      <c r="B654" s="1"/>
      <c r="C654" s="16"/>
      <c r="D654" s="16"/>
      <c r="E654" s="16"/>
      <c r="F654" s="16"/>
      <c r="G654" s="16"/>
      <c r="H654" s="1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>
      <c r="A655" s="1"/>
      <c r="B655" s="1"/>
      <c r="C655" s="16"/>
      <c r="D655" s="16"/>
      <c r="E655" s="16"/>
      <c r="F655" s="16"/>
      <c r="G655" s="16"/>
      <c r="H655" s="1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>
      <c r="A656" s="1"/>
      <c r="B656" s="1"/>
      <c r="C656" s="16"/>
      <c r="D656" s="16"/>
      <c r="E656" s="16"/>
      <c r="F656" s="16"/>
      <c r="G656" s="16"/>
      <c r="H656" s="1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>
      <c r="A657" s="1"/>
      <c r="B657" s="1"/>
      <c r="C657" s="16"/>
      <c r="D657" s="16"/>
      <c r="E657" s="16"/>
      <c r="F657" s="16"/>
      <c r="G657" s="16"/>
      <c r="H657" s="1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>
      <c r="A658" s="1"/>
      <c r="B658" s="1"/>
      <c r="C658" s="16"/>
      <c r="D658" s="16"/>
      <c r="E658" s="16"/>
      <c r="F658" s="16"/>
      <c r="G658" s="16"/>
      <c r="H658" s="1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>
      <c r="A659" s="1"/>
      <c r="B659" s="1"/>
      <c r="C659" s="16"/>
      <c r="D659" s="16"/>
      <c r="E659" s="16"/>
      <c r="F659" s="16"/>
      <c r="G659" s="16"/>
      <c r="H659" s="1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>
      <c r="A660" s="1"/>
      <c r="B660" s="1"/>
      <c r="C660" s="16"/>
      <c r="D660" s="16"/>
      <c r="E660" s="16"/>
      <c r="F660" s="16"/>
      <c r="G660" s="16"/>
      <c r="H660" s="1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>
      <c r="A661" s="1"/>
      <c r="B661" s="1"/>
      <c r="C661" s="16"/>
      <c r="D661" s="16"/>
      <c r="E661" s="16"/>
      <c r="F661" s="16"/>
      <c r="G661" s="16"/>
      <c r="H661" s="1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>
      <c r="A662" s="1"/>
      <c r="B662" s="1"/>
      <c r="C662" s="16"/>
      <c r="D662" s="16"/>
      <c r="E662" s="16"/>
      <c r="F662" s="16"/>
      <c r="G662" s="16"/>
      <c r="H662" s="1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>
      <c r="A663" s="1"/>
      <c r="B663" s="1"/>
      <c r="C663" s="16"/>
      <c r="D663" s="16"/>
      <c r="E663" s="16"/>
      <c r="F663" s="16"/>
      <c r="G663" s="16"/>
      <c r="H663" s="1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>
      <c r="A664" s="1"/>
      <c r="B664" s="1"/>
      <c r="C664" s="16"/>
      <c r="D664" s="16"/>
      <c r="E664" s="16"/>
      <c r="F664" s="16"/>
      <c r="G664" s="16"/>
      <c r="H664" s="1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>
      <c r="A665" s="1"/>
      <c r="B665" s="1"/>
      <c r="C665" s="16"/>
      <c r="D665" s="16"/>
      <c r="E665" s="16"/>
      <c r="F665" s="16"/>
      <c r="G665" s="16"/>
      <c r="H665" s="1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>
      <c r="A666" s="1"/>
      <c r="B666" s="1"/>
      <c r="C666" s="16"/>
      <c r="D666" s="16"/>
      <c r="E666" s="16"/>
      <c r="F666" s="16"/>
      <c r="G666" s="16"/>
      <c r="H666" s="1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>
      <c r="A667" s="1"/>
      <c r="B667" s="1"/>
      <c r="C667" s="16"/>
      <c r="D667" s="16"/>
      <c r="E667" s="16"/>
      <c r="F667" s="16"/>
      <c r="G667" s="16"/>
      <c r="H667" s="1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>
      <c r="A668" s="1"/>
      <c r="B668" s="1"/>
      <c r="C668" s="16"/>
      <c r="D668" s="16"/>
      <c r="E668" s="16"/>
      <c r="F668" s="16"/>
      <c r="G668" s="16"/>
      <c r="H668" s="1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>
      <c r="A669" s="1"/>
      <c r="B669" s="1"/>
      <c r="C669" s="16"/>
      <c r="D669" s="16"/>
      <c r="E669" s="16"/>
      <c r="F669" s="16"/>
      <c r="G669" s="16"/>
      <c r="H669" s="1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>
      <c r="A670" s="1"/>
      <c r="B670" s="1"/>
      <c r="C670" s="16"/>
      <c r="D670" s="16"/>
      <c r="E670" s="16"/>
      <c r="F670" s="16"/>
      <c r="G670" s="16"/>
      <c r="H670" s="1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>
      <c r="A671" s="1"/>
      <c r="B671" s="1"/>
      <c r="C671" s="16"/>
      <c r="D671" s="16"/>
      <c r="E671" s="16"/>
      <c r="F671" s="16"/>
      <c r="G671" s="16"/>
      <c r="H671" s="1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>
      <c r="A672" s="1"/>
      <c r="B672" s="1"/>
      <c r="C672" s="16"/>
      <c r="D672" s="16"/>
      <c r="E672" s="16"/>
      <c r="F672" s="16"/>
      <c r="G672" s="16"/>
      <c r="H672" s="1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>
      <c r="A673" s="1"/>
      <c r="B673" s="1"/>
      <c r="C673" s="16"/>
      <c r="D673" s="16"/>
      <c r="E673" s="16"/>
      <c r="F673" s="16"/>
      <c r="G673" s="16"/>
      <c r="H673" s="1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>
      <c r="A674" s="1"/>
      <c r="B674" s="1"/>
      <c r="C674" s="16"/>
      <c r="D674" s="16"/>
      <c r="E674" s="16"/>
      <c r="F674" s="16"/>
      <c r="G674" s="16"/>
      <c r="H674" s="1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>
      <c r="A675" s="1"/>
      <c r="B675" s="1"/>
      <c r="C675" s="16"/>
      <c r="D675" s="16"/>
      <c r="E675" s="16"/>
      <c r="F675" s="16"/>
      <c r="G675" s="16"/>
      <c r="H675" s="1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>
      <c r="A676" s="1"/>
      <c r="B676" s="1"/>
      <c r="C676" s="16"/>
      <c r="D676" s="16"/>
      <c r="E676" s="16"/>
      <c r="F676" s="16"/>
      <c r="G676" s="16"/>
      <c r="H676" s="1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>
      <c r="A677" s="1"/>
      <c r="B677" s="1"/>
      <c r="C677" s="16"/>
      <c r="D677" s="16"/>
      <c r="E677" s="16"/>
      <c r="F677" s="16"/>
      <c r="G677" s="16"/>
      <c r="H677" s="1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>
      <c r="A678" s="1"/>
      <c r="B678" s="1"/>
      <c r="C678" s="16"/>
      <c r="D678" s="16"/>
      <c r="E678" s="16"/>
      <c r="F678" s="16"/>
      <c r="G678" s="16"/>
      <c r="H678" s="1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>
      <c r="A679" s="1"/>
      <c r="B679" s="1"/>
      <c r="C679" s="16"/>
      <c r="D679" s="16"/>
      <c r="E679" s="16"/>
      <c r="F679" s="16"/>
      <c r="G679" s="16"/>
      <c r="H679" s="1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>
      <c r="A680" s="1"/>
      <c r="B680" s="1"/>
      <c r="C680" s="16"/>
      <c r="D680" s="16"/>
      <c r="E680" s="16"/>
      <c r="F680" s="16"/>
      <c r="G680" s="16"/>
      <c r="H680" s="1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>
      <c r="A681" s="1"/>
      <c r="B681" s="1"/>
      <c r="C681" s="16"/>
      <c r="D681" s="16"/>
      <c r="E681" s="16"/>
      <c r="F681" s="16"/>
      <c r="G681" s="16"/>
      <c r="H681" s="1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>
      <c r="A682" s="1"/>
      <c r="B682" s="1"/>
      <c r="C682" s="16"/>
      <c r="D682" s="16"/>
      <c r="E682" s="16"/>
      <c r="F682" s="16"/>
      <c r="G682" s="16"/>
      <c r="H682" s="1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>
      <c r="A683" s="1"/>
      <c r="B683" s="1"/>
      <c r="C683" s="16"/>
      <c r="D683" s="16"/>
      <c r="E683" s="16"/>
      <c r="F683" s="16"/>
      <c r="G683" s="16"/>
      <c r="H683" s="1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>
      <c r="A684" s="1"/>
      <c r="B684" s="1"/>
      <c r="C684" s="16"/>
      <c r="D684" s="16"/>
      <c r="E684" s="16"/>
      <c r="F684" s="16"/>
      <c r="G684" s="16"/>
      <c r="H684" s="1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>
      <c r="A685" s="1"/>
      <c r="B685" s="1"/>
      <c r="C685" s="16"/>
      <c r="D685" s="16"/>
      <c r="E685" s="16"/>
      <c r="F685" s="16"/>
      <c r="G685" s="16"/>
      <c r="H685" s="1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>
      <c r="A686" s="1"/>
      <c r="B686" s="1"/>
      <c r="C686" s="16"/>
      <c r="D686" s="16"/>
      <c r="E686" s="16"/>
      <c r="F686" s="16"/>
      <c r="G686" s="16"/>
      <c r="H686" s="1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>
      <c r="A687" s="1"/>
      <c r="B687" s="1"/>
      <c r="C687" s="16"/>
      <c r="D687" s="16"/>
      <c r="E687" s="16"/>
      <c r="F687" s="16"/>
      <c r="G687" s="16"/>
      <c r="H687" s="1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>
      <c r="A688" s="1"/>
      <c r="B688" s="1"/>
      <c r="C688" s="16"/>
      <c r="D688" s="16"/>
      <c r="E688" s="16"/>
      <c r="F688" s="16"/>
      <c r="G688" s="16"/>
      <c r="H688" s="1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>
      <c r="A689" s="1"/>
      <c r="B689" s="1"/>
      <c r="C689" s="16"/>
      <c r="D689" s="16"/>
      <c r="E689" s="16"/>
      <c r="F689" s="16"/>
      <c r="G689" s="16"/>
      <c r="H689" s="1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>
      <c r="A690" s="1"/>
      <c r="B690" s="1"/>
      <c r="C690" s="16"/>
      <c r="D690" s="16"/>
      <c r="E690" s="16"/>
      <c r="F690" s="16"/>
      <c r="G690" s="16"/>
      <c r="H690" s="1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>
      <c r="A691" s="1"/>
      <c r="B691" s="1"/>
      <c r="C691" s="16"/>
      <c r="D691" s="16"/>
      <c r="E691" s="16"/>
      <c r="F691" s="16"/>
      <c r="G691" s="16"/>
      <c r="H691" s="1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>
      <c r="A692" s="1"/>
      <c r="B692" s="1"/>
      <c r="C692" s="16"/>
      <c r="D692" s="16"/>
      <c r="E692" s="16"/>
      <c r="F692" s="16"/>
      <c r="G692" s="16"/>
      <c r="H692" s="1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>
      <c r="A693" s="1"/>
      <c r="B693" s="1"/>
      <c r="C693" s="16"/>
      <c r="D693" s="16"/>
      <c r="E693" s="16"/>
      <c r="F693" s="16"/>
      <c r="G693" s="16"/>
      <c r="H693" s="1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>
      <c r="A694" s="1"/>
      <c r="B694" s="1"/>
      <c r="C694" s="16"/>
      <c r="D694" s="16"/>
      <c r="E694" s="16"/>
      <c r="F694" s="16"/>
      <c r="G694" s="16"/>
      <c r="H694" s="1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>
      <c r="A695" s="1"/>
      <c r="B695" s="1"/>
      <c r="C695" s="16"/>
      <c r="D695" s="16"/>
      <c r="E695" s="16"/>
      <c r="F695" s="16"/>
      <c r="G695" s="16"/>
      <c r="H695" s="1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>
      <c r="A696" s="1"/>
      <c r="B696" s="1"/>
      <c r="C696" s="16"/>
      <c r="D696" s="16"/>
      <c r="E696" s="16"/>
      <c r="F696" s="16"/>
      <c r="G696" s="16"/>
      <c r="H696" s="1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>
      <c r="A697" s="1"/>
      <c r="B697" s="1"/>
      <c r="C697" s="16"/>
      <c r="D697" s="16"/>
      <c r="E697" s="16"/>
      <c r="F697" s="16"/>
      <c r="G697" s="16"/>
      <c r="H697" s="1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>
      <c r="A698" s="1"/>
      <c r="B698" s="1"/>
      <c r="C698" s="16"/>
      <c r="D698" s="16"/>
      <c r="E698" s="16"/>
      <c r="F698" s="16"/>
      <c r="G698" s="16"/>
      <c r="H698" s="1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>
      <c r="A699" s="1"/>
      <c r="B699" s="1"/>
      <c r="C699" s="16"/>
      <c r="D699" s="16"/>
      <c r="E699" s="16"/>
      <c r="F699" s="16"/>
      <c r="G699" s="16"/>
      <c r="H699" s="1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>
      <c r="A700" s="1"/>
      <c r="B700" s="1"/>
      <c r="C700" s="16"/>
      <c r="D700" s="16"/>
      <c r="E700" s="16"/>
      <c r="F700" s="16"/>
      <c r="G700" s="16"/>
      <c r="H700" s="1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>
      <c r="A701" s="1"/>
      <c r="B701" s="1"/>
      <c r="C701" s="16"/>
      <c r="D701" s="16"/>
      <c r="E701" s="16"/>
      <c r="F701" s="16"/>
      <c r="G701" s="16"/>
      <c r="H701" s="1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>
      <c r="A702" s="1"/>
      <c r="B702" s="1"/>
      <c r="C702" s="16"/>
      <c r="D702" s="16"/>
      <c r="E702" s="16"/>
      <c r="F702" s="16"/>
      <c r="G702" s="16"/>
      <c r="H702" s="1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>
      <c r="A703" s="1"/>
      <c r="B703" s="1"/>
      <c r="C703" s="16"/>
      <c r="D703" s="16"/>
      <c r="E703" s="16"/>
      <c r="F703" s="16"/>
      <c r="G703" s="16"/>
      <c r="H703" s="1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>
      <c r="A704" s="1"/>
      <c r="B704" s="1"/>
      <c r="C704" s="16"/>
      <c r="D704" s="16"/>
      <c r="E704" s="16"/>
      <c r="F704" s="16"/>
      <c r="G704" s="16"/>
      <c r="H704" s="1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>
      <c r="A705" s="1"/>
      <c r="B705" s="1"/>
      <c r="C705" s="16"/>
      <c r="D705" s="16"/>
      <c r="E705" s="16"/>
      <c r="F705" s="16"/>
      <c r="G705" s="16"/>
      <c r="H705" s="1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>
      <c r="A706" s="1"/>
      <c r="B706" s="1"/>
      <c r="C706" s="16"/>
      <c r="D706" s="16"/>
      <c r="E706" s="16"/>
      <c r="F706" s="16"/>
      <c r="G706" s="16"/>
      <c r="H706" s="1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>
      <c r="A707" s="1"/>
      <c r="B707" s="1"/>
      <c r="C707" s="16"/>
      <c r="D707" s="16"/>
      <c r="E707" s="16"/>
      <c r="F707" s="16"/>
      <c r="G707" s="16"/>
      <c r="H707" s="1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>
      <c r="A708" s="1"/>
      <c r="B708" s="1"/>
      <c r="C708" s="16"/>
      <c r="D708" s="16"/>
      <c r="E708" s="16"/>
      <c r="F708" s="16"/>
      <c r="G708" s="16"/>
      <c r="H708" s="1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>
      <c r="A709" s="1"/>
      <c r="B709" s="1"/>
      <c r="C709" s="16"/>
      <c r="D709" s="16"/>
      <c r="E709" s="16"/>
      <c r="F709" s="16"/>
      <c r="G709" s="16"/>
      <c r="H709" s="1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>
      <c r="A710" s="1"/>
      <c r="B710" s="1"/>
      <c r="C710" s="16"/>
      <c r="D710" s="16"/>
      <c r="E710" s="16"/>
      <c r="F710" s="16"/>
      <c r="G710" s="16"/>
      <c r="H710" s="1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>
      <c r="A711" s="1"/>
      <c r="B711" s="1"/>
      <c r="C711" s="16"/>
      <c r="D711" s="16"/>
      <c r="E711" s="16"/>
      <c r="F711" s="16"/>
      <c r="G711" s="16"/>
      <c r="H711" s="1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>
      <c r="A712" s="1"/>
      <c r="B712" s="1"/>
      <c r="C712" s="16"/>
      <c r="D712" s="16"/>
      <c r="E712" s="16"/>
      <c r="F712" s="16"/>
      <c r="G712" s="16"/>
      <c r="H712" s="1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>
      <c r="A713" s="1"/>
      <c r="B713" s="1"/>
      <c r="C713" s="16"/>
      <c r="D713" s="16"/>
      <c r="E713" s="16"/>
      <c r="F713" s="16"/>
      <c r="G713" s="16"/>
      <c r="H713" s="1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>
      <c r="A714" s="1"/>
      <c r="B714" s="1"/>
      <c r="C714" s="16"/>
      <c r="D714" s="16"/>
      <c r="E714" s="16"/>
      <c r="F714" s="16"/>
      <c r="G714" s="16"/>
      <c r="H714" s="1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>
      <c r="A715" s="1"/>
      <c r="B715" s="1"/>
      <c r="C715" s="16"/>
      <c r="D715" s="16"/>
      <c r="E715" s="16"/>
      <c r="F715" s="16"/>
      <c r="G715" s="16"/>
      <c r="H715" s="1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>
      <c r="A716" s="1"/>
      <c r="B716" s="1"/>
      <c r="C716" s="16"/>
      <c r="D716" s="16"/>
      <c r="E716" s="16"/>
      <c r="F716" s="16"/>
      <c r="G716" s="16"/>
      <c r="H716" s="1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>
      <c r="A717" s="1"/>
      <c r="B717" s="1"/>
      <c r="C717" s="16"/>
      <c r="D717" s="16"/>
      <c r="E717" s="16"/>
      <c r="F717" s="16"/>
      <c r="G717" s="16"/>
      <c r="H717" s="1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>
      <c r="A718" s="1"/>
      <c r="B718" s="1"/>
      <c r="C718" s="16"/>
      <c r="D718" s="16"/>
      <c r="E718" s="16"/>
      <c r="F718" s="16"/>
      <c r="G718" s="16"/>
      <c r="H718" s="1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>
      <c r="A719" s="1"/>
      <c r="B719" s="1"/>
      <c r="C719" s="16"/>
      <c r="D719" s="16"/>
      <c r="E719" s="16"/>
      <c r="F719" s="16"/>
      <c r="G719" s="16"/>
      <c r="H719" s="1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>
      <c r="A720" s="1"/>
      <c r="B720" s="1"/>
      <c r="C720" s="16"/>
      <c r="D720" s="16"/>
      <c r="E720" s="16"/>
      <c r="F720" s="16"/>
      <c r="G720" s="16"/>
      <c r="H720" s="1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>
      <c r="A721" s="1"/>
      <c r="B721" s="1"/>
      <c r="C721" s="16"/>
      <c r="D721" s="16"/>
      <c r="E721" s="16"/>
      <c r="F721" s="16"/>
      <c r="G721" s="16"/>
      <c r="H721" s="1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>
      <c r="A722" s="1"/>
      <c r="B722" s="1"/>
      <c r="C722" s="16"/>
      <c r="D722" s="16"/>
      <c r="E722" s="16"/>
      <c r="F722" s="16"/>
      <c r="G722" s="16"/>
      <c r="H722" s="1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>
      <c r="A723" s="1"/>
      <c r="B723" s="1"/>
      <c r="C723" s="16"/>
      <c r="D723" s="16"/>
      <c r="E723" s="16"/>
      <c r="F723" s="16"/>
      <c r="G723" s="16"/>
      <c r="H723" s="1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>
      <c r="A724" s="1"/>
      <c r="B724" s="1"/>
      <c r="C724" s="16"/>
      <c r="D724" s="16"/>
      <c r="E724" s="16"/>
      <c r="F724" s="16"/>
      <c r="G724" s="16"/>
      <c r="H724" s="1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>
      <c r="A725" s="1"/>
      <c r="B725" s="1"/>
      <c r="C725" s="16"/>
      <c r="D725" s="16"/>
      <c r="E725" s="16"/>
      <c r="F725" s="16"/>
      <c r="G725" s="16"/>
      <c r="H725" s="1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>
      <c r="A726" s="1"/>
      <c r="B726" s="1"/>
      <c r="C726" s="16"/>
      <c r="D726" s="16"/>
      <c r="E726" s="16"/>
      <c r="F726" s="16"/>
      <c r="G726" s="16"/>
      <c r="H726" s="1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>
      <c r="A727" s="1"/>
      <c r="B727" s="1"/>
      <c r="C727" s="16"/>
      <c r="D727" s="16"/>
      <c r="E727" s="16"/>
      <c r="F727" s="16"/>
      <c r="G727" s="16"/>
      <c r="H727" s="1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>
      <c r="A728" s="1"/>
      <c r="B728" s="1"/>
      <c r="C728" s="16"/>
      <c r="D728" s="16"/>
      <c r="E728" s="16"/>
      <c r="F728" s="16"/>
      <c r="G728" s="16"/>
      <c r="H728" s="1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>
      <c r="A729" s="1"/>
      <c r="B729" s="1"/>
      <c r="C729" s="16"/>
      <c r="D729" s="16"/>
      <c r="E729" s="16"/>
      <c r="F729" s="16"/>
      <c r="G729" s="16"/>
      <c r="H729" s="1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>
      <c r="A730" s="1"/>
      <c r="B730" s="1"/>
      <c r="C730" s="16"/>
      <c r="D730" s="16"/>
      <c r="E730" s="16"/>
      <c r="F730" s="16"/>
      <c r="G730" s="16"/>
      <c r="H730" s="1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>
      <c r="A731" s="1"/>
      <c r="B731" s="1"/>
      <c r="C731" s="16"/>
      <c r="D731" s="16"/>
      <c r="E731" s="16"/>
      <c r="F731" s="16"/>
      <c r="G731" s="16"/>
      <c r="H731" s="1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>
      <c r="A732" s="1"/>
      <c r="B732" s="1"/>
      <c r="C732" s="16"/>
      <c r="D732" s="16"/>
      <c r="E732" s="16"/>
      <c r="F732" s="16"/>
      <c r="G732" s="16"/>
      <c r="H732" s="1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>
      <c r="A733" s="1"/>
      <c r="B733" s="1"/>
      <c r="C733" s="16"/>
      <c r="D733" s="16"/>
      <c r="E733" s="16"/>
      <c r="F733" s="16"/>
      <c r="G733" s="16"/>
      <c r="H733" s="1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>
      <c r="A734" s="1"/>
      <c r="B734" s="1"/>
      <c r="C734" s="16"/>
      <c r="D734" s="16"/>
      <c r="E734" s="16"/>
      <c r="F734" s="16"/>
      <c r="G734" s="16"/>
      <c r="H734" s="1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>
      <c r="A735" s="1"/>
      <c r="B735" s="1"/>
      <c r="C735" s="16"/>
      <c r="D735" s="16"/>
      <c r="E735" s="16"/>
      <c r="F735" s="16"/>
      <c r="G735" s="16"/>
      <c r="H735" s="1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>
      <c r="A736" s="1"/>
      <c r="B736" s="1"/>
      <c r="C736" s="16"/>
      <c r="D736" s="16"/>
      <c r="E736" s="16"/>
      <c r="F736" s="16"/>
      <c r="G736" s="16"/>
      <c r="H736" s="1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>
      <c r="A737" s="1"/>
      <c r="B737" s="1"/>
      <c r="C737" s="16"/>
      <c r="D737" s="16"/>
      <c r="E737" s="16"/>
      <c r="F737" s="16"/>
      <c r="G737" s="16"/>
      <c r="H737" s="1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>
      <c r="A738" s="1"/>
      <c r="B738" s="1"/>
      <c r="C738" s="16"/>
      <c r="D738" s="16"/>
      <c r="E738" s="16"/>
      <c r="F738" s="16"/>
      <c r="G738" s="16"/>
      <c r="H738" s="1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>
      <c r="A739" s="1"/>
      <c r="B739" s="1"/>
      <c r="C739" s="16"/>
      <c r="D739" s="16"/>
      <c r="E739" s="16"/>
      <c r="F739" s="16"/>
      <c r="G739" s="16"/>
      <c r="H739" s="1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>
      <c r="A740" s="1"/>
      <c r="B740" s="1"/>
      <c r="C740" s="16"/>
      <c r="D740" s="16"/>
      <c r="E740" s="16"/>
      <c r="F740" s="16"/>
      <c r="G740" s="16"/>
      <c r="H740" s="1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>
      <c r="A741" s="1"/>
      <c r="B741" s="1"/>
      <c r="C741" s="16"/>
      <c r="D741" s="16"/>
      <c r="E741" s="16"/>
      <c r="F741" s="16"/>
      <c r="G741" s="16"/>
      <c r="H741" s="1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>
      <c r="A742" s="1"/>
      <c r="B742" s="1"/>
      <c r="C742" s="16"/>
      <c r="D742" s="16"/>
      <c r="E742" s="16"/>
      <c r="F742" s="16"/>
      <c r="G742" s="16"/>
      <c r="H742" s="1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>
      <c r="A743" s="1"/>
      <c r="B743" s="1"/>
      <c r="C743" s="16"/>
      <c r="D743" s="16"/>
      <c r="E743" s="16"/>
      <c r="F743" s="16"/>
      <c r="G743" s="16"/>
      <c r="H743" s="1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>
      <c r="A744" s="1"/>
      <c r="B744" s="1"/>
      <c r="C744" s="16"/>
      <c r="D744" s="16"/>
      <c r="E744" s="16"/>
      <c r="F744" s="16"/>
      <c r="G744" s="16"/>
      <c r="H744" s="1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>
      <c r="A745" s="1"/>
      <c r="B745" s="1"/>
      <c r="C745" s="16"/>
      <c r="D745" s="16"/>
      <c r="E745" s="16"/>
      <c r="F745" s="16"/>
      <c r="G745" s="16"/>
      <c r="H745" s="1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>
      <c r="A746" s="1"/>
      <c r="B746" s="1"/>
      <c r="C746" s="16"/>
      <c r="D746" s="16"/>
      <c r="E746" s="16"/>
      <c r="F746" s="16"/>
      <c r="G746" s="16"/>
      <c r="H746" s="1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>
      <c r="A747" s="1"/>
      <c r="B747" s="1"/>
      <c r="C747" s="16"/>
      <c r="D747" s="16"/>
      <c r="E747" s="16"/>
      <c r="F747" s="16"/>
      <c r="G747" s="16"/>
      <c r="H747" s="1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>
      <c r="A748" s="1"/>
      <c r="B748" s="1"/>
      <c r="C748" s="16"/>
      <c r="D748" s="16"/>
      <c r="E748" s="16"/>
      <c r="F748" s="16"/>
      <c r="G748" s="16"/>
      <c r="H748" s="1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>
      <c r="A749" s="1"/>
      <c r="B749" s="1"/>
      <c r="C749" s="16"/>
      <c r="D749" s="16"/>
      <c r="E749" s="16"/>
      <c r="F749" s="16"/>
      <c r="G749" s="16"/>
      <c r="H749" s="1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>
      <c r="A750" s="1"/>
      <c r="B750" s="1"/>
      <c r="C750" s="16"/>
      <c r="D750" s="16"/>
      <c r="E750" s="16"/>
      <c r="F750" s="16"/>
      <c r="G750" s="16"/>
      <c r="H750" s="1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>
      <c r="A751" s="1"/>
      <c r="B751" s="1"/>
      <c r="C751" s="16"/>
      <c r="D751" s="16"/>
      <c r="E751" s="16"/>
      <c r="F751" s="16"/>
      <c r="G751" s="16"/>
      <c r="H751" s="1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>
      <c r="A752" s="1"/>
      <c r="B752" s="1"/>
      <c r="C752" s="16"/>
      <c r="D752" s="16"/>
      <c r="E752" s="16"/>
      <c r="F752" s="16"/>
      <c r="G752" s="16"/>
      <c r="H752" s="1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>
      <c r="A753" s="1"/>
      <c r="B753" s="1"/>
      <c r="C753" s="16"/>
      <c r="D753" s="16"/>
      <c r="E753" s="16"/>
      <c r="F753" s="16"/>
      <c r="G753" s="16"/>
      <c r="H753" s="1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>
      <c r="A754" s="1"/>
      <c r="B754" s="1"/>
      <c r="C754" s="16"/>
      <c r="D754" s="16"/>
      <c r="E754" s="16"/>
      <c r="F754" s="16"/>
      <c r="G754" s="16"/>
      <c r="H754" s="1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>
      <c r="A755" s="1"/>
      <c r="B755" s="1"/>
      <c r="C755" s="16"/>
      <c r="D755" s="16"/>
      <c r="E755" s="16"/>
      <c r="F755" s="16"/>
      <c r="G755" s="16"/>
      <c r="H755" s="1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>
      <c r="A756" s="1"/>
      <c r="B756" s="1"/>
      <c r="C756" s="16"/>
      <c r="D756" s="16"/>
      <c r="E756" s="16"/>
      <c r="F756" s="16"/>
      <c r="G756" s="16"/>
      <c r="H756" s="1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>
      <c r="A757" s="1"/>
      <c r="B757" s="1"/>
      <c r="C757" s="16"/>
      <c r="D757" s="16"/>
      <c r="E757" s="16"/>
      <c r="F757" s="16"/>
      <c r="G757" s="16"/>
      <c r="H757" s="1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>
      <c r="A758" s="1"/>
      <c r="B758" s="1"/>
      <c r="C758" s="16"/>
      <c r="D758" s="16"/>
      <c r="E758" s="16"/>
      <c r="F758" s="16"/>
      <c r="G758" s="16"/>
      <c r="H758" s="1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>
      <c r="A759" s="1"/>
      <c r="B759" s="1"/>
      <c r="C759" s="16"/>
      <c r="D759" s="16"/>
      <c r="E759" s="16"/>
      <c r="F759" s="16"/>
      <c r="G759" s="16"/>
      <c r="H759" s="1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>
      <c r="A760" s="1"/>
      <c r="B760" s="1"/>
      <c r="C760" s="16"/>
      <c r="D760" s="16"/>
      <c r="E760" s="16"/>
      <c r="F760" s="16"/>
      <c r="G760" s="16"/>
      <c r="H760" s="1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>
      <c r="A761" s="1"/>
      <c r="B761" s="1"/>
      <c r="C761" s="16"/>
      <c r="D761" s="16"/>
      <c r="E761" s="16"/>
      <c r="F761" s="16"/>
      <c r="G761" s="16"/>
      <c r="H761" s="1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>
      <c r="A762" s="1"/>
      <c r="B762" s="1"/>
      <c r="C762" s="16"/>
      <c r="D762" s="16"/>
      <c r="E762" s="16"/>
      <c r="F762" s="16"/>
      <c r="G762" s="16"/>
      <c r="H762" s="1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>
      <c r="A763" s="1"/>
      <c r="B763" s="1"/>
      <c r="C763" s="16"/>
      <c r="D763" s="16"/>
      <c r="E763" s="16"/>
      <c r="F763" s="16"/>
      <c r="G763" s="16"/>
      <c r="H763" s="1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>
      <c r="A764" s="1"/>
      <c r="B764" s="1"/>
      <c r="C764" s="16"/>
      <c r="D764" s="16"/>
      <c r="E764" s="16"/>
      <c r="F764" s="16"/>
      <c r="G764" s="16"/>
      <c r="H764" s="1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>
      <c r="A765" s="1"/>
      <c r="B765" s="1"/>
      <c r="C765" s="16"/>
      <c r="D765" s="16"/>
      <c r="E765" s="16"/>
      <c r="F765" s="16"/>
      <c r="G765" s="16"/>
      <c r="H765" s="1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>
      <c r="A766" s="1"/>
      <c r="B766" s="1"/>
      <c r="C766" s="16"/>
      <c r="D766" s="16"/>
      <c r="E766" s="16"/>
      <c r="F766" s="16"/>
      <c r="G766" s="16"/>
      <c r="H766" s="1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>
      <c r="A767" s="1"/>
      <c r="B767" s="1"/>
      <c r="C767" s="16"/>
      <c r="D767" s="16"/>
      <c r="E767" s="16"/>
      <c r="F767" s="16"/>
      <c r="G767" s="16"/>
      <c r="H767" s="1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>
      <c r="A768" s="1"/>
      <c r="B768" s="1"/>
      <c r="C768" s="16"/>
      <c r="D768" s="16"/>
      <c r="E768" s="16"/>
      <c r="F768" s="16"/>
      <c r="G768" s="16"/>
      <c r="H768" s="1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>
      <c r="A769" s="1"/>
      <c r="B769" s="1"/>
      <c r="C769" s="16"/>
      <c r="D769" s="16"/>
      <c r="E769" s="16"/>
      <c r="F769" s="16"/>
      <c r="G769" s="16"/>
      <c r="H769" s="1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>
      <c r="A770" s="1"/>
      <c r="B770" s="1"/>
      <c r="C770" s="16"/>
      <c r="D770" s="16"/>
      <c r="E770" s="16"/>
      <c r="F770" s="16"/>
      <c r="G770" s="16"/>
      <c r="H770" s="1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>
      <c r="A771" s="1"/>
      <c r="B771" s="1"/>
      <c r="C771" s="16"/>
      <c r="D771" s="16"/>
      <c r="E771" s="16"/>
      <c r="F771" s="16"/>
      <c r="G771" s="16"/>
      <c r="H771" s="1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>
      <c r="A772" s="1"/>
      <c r="B772" s="1"/>
      <c r="C772" s="16"/>
      <c r="D772" s="16"/>
      <c r="E772" s="16"/>
      <c r="F772" s="16"/>
      <c r="G772" s="16"/>
      <c r="H772" s="1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>
      <c r="A773" s="1"/>
      <c r="B773" s="1"/>
      <c r="C773" s="16"/>
      <c r="D773" s="16"/>
      <c r="E773" s="16"/>
      <c r="F773" s="16"/>
      <c r="G773" s="16"/>
      <c r="H773" s="1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>
      <c r="A774" s="1"/>
      <c r="B774" s="1"/>
      <c r="C774" s="16"/>
      <c r="D774" s="16"/>
      <c r="E774" s="16"/>
      <c r="F774" s="16"/>
      <c r="G774" s="16"/>
      <c r="H774" s="1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>
      <c r="A775" s="1"/>
      <c r="B775" s="1"/>
      <c r="C775" s="16"/>
      <c r="D775" s="16"/>
      <c r="E775" s="16"/>
      <c r="F775" s="16"/>
      <c r="G775" s="16"/>
      <c r="H775" s="1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>
      <c r="A776" s="1"/>
      <c r="B776" s="1"/>
      <c r="C776" s="16"/>
      <c r="D776" s="16"/>
      <c r="E776" s="16"/>
      <c r="F776" s="16"/>
      <c r="G776" s="16"/>
      <c r="H776" s="1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>
      <c r="A777" s="1"/>
      <c r="B777" s="1"/>
      <c r="C777" s="16"/>
      <c r="D777" s="16"/>
      <c r="E777" s="16"/>
      <c r="F777" s="16"/>
      <c r="G777" s="16"/>
      <c r="H777" s="1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>
      <c r="A778" s="1"/>
      <c r="B778" s="1"/>
      <c r="C778" s="16"/>
      <c r="D778" s="16"/>
      <c r="E778" s="16"/>
      <c r="F778" s="16"/>
      <c r="G778" s="16"/>
      <c r="H778" s="1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>
      <c r="A779" s="1"/>
      <c r="B779" s="1"/>
      <c r="C779" s="16"/>
      <c r="D779" s="16"/>
      <c r="E779" s="16"/>
      <c r="F779" s="16"/>
      <c r="G779" s="16"/>
      <c r="H779" s="1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>
      <c r="A780" s="1"/>
      <c r="B780" s="1"/>
      <c r="C780" s="16"/>
      <c r="D780" s="16"/>
      <c r="E780" s="16"/>
      <c r="F780" s="16"/>
      <c r="G780" s="16"/>
      <c r="H780" s="1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>
      <c r="A781" s="1"/>
      <c r="B781" s="1"/>
      <c r="C781" s="16"/>
      <c r="D781" s="16"/>
      <c r="E781" s="16"/>
      <c r="F781" s="16"/>
      <c r="G781" s="16"/>
      <c r="H781" s="1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>
      <c r="A782" s="1"/>
      <c r="B782" s="1"/>
      <c r="C782" s="16"/>
      <c r="D782" s="16"/>
      <c r="E782" s="16"/>
      <c r="F782" s="16"/>
      <c r="G782" s="16"/>
      <c r="H782" s="1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>
      <c r="A783" s="1"/>
      <c r="B783" s="1"/>
      <c r="C783" s="16"/>
      <c r="D783" s="16"/>
      <c r="E783" s="16"/>
      <c r="F783" s="16"/>
      <c r="G783" s="16"/>
      <c r="H783" s="1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>
      <c r="A784" s="1"/>
      <c r="B784" s="1"/>
      <c r="C784" s="16"/>
      <c r="D784" s="16"/>
      <c r="E784" s="16"/>
      <c r="F784" s="16"/>
      <c r="G784" s="16"/>
      <c r="H784" s="1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>
      <c r="A785" s="1"/>
      <c r="B785" s="1"/>
      <c r="C785" s="16"/>
      <c r="D785" s="16"/>
      <c r="E785" s="16"/>
      <c r="F785" s="16"/>
      <c r="G785" s="16"/>
      <c r="H785" s="1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>
      <c r="A786" s="1"/>
      <c r="B786" s="1"/>
      <c r="C786" s="16"/>
      <c r="D786" s="16"/>
      <c r="E786" s="16"/>
      <c r="F786" s="16"/>
      <c r="G786" s="16"/>
      <c r="H786" s="1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>
      <c r="A787" s="1"/>
      <c r="B787" s="1"/>
      <c r="C787" s="16"/>
      <c r="D787" s="16"/>
      <c r="E787" s="16"/>
      <c r="F787" s="16"/>
      <c r="G787" s="16"/>
      <c r="H787" s="1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>
      <c r="A788" s="1"/>
      <c r="B788" s="1"/>
      <c r="C788" s="16"/>
      <c r="D788" s="16"/>
      <c r="E788" s="16"/>
      <c r="F788" s="16"/>
      <c r="G788" s="16"/>
      <c r="H788" s="1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>
      <c r="A789" s="1"/>
      <c r="B789" s="1"/>
      <c r="C789" s="16"/>
      <c r="D789" s="16"/>
      <c r="E789" s="16"/>
      <c r="F789" s="16"/>
      <c r="G789" s="16"/>
      <c r="H789" s="1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>
      <c r="A790" s="1"/>
      <c r="B790" s="1"/>
      <c r="C790" s="16"/>
      <c r="D790" s="16"/>
      <c r="E790" s="16"/>
      <c r="F790" s="16"/>
      <c r="G790" s="16"/>
      <c r="H790" s="1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>
      <c r="A791" s="1"/>
      <c r="B791" s="1"/>
      <c r="C791" s="16"/>
      <c r="D791" s="16"/>
      <c r="E791" s="16"/>
      <c r="F791" s="16"/>
      <c r="G791" s="16"/>
      <c r="H791" s="1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>
      <c r="A792" s="1"/>
      <c r="B792" s="1"/>
      <c r="C792" s="16"/>
      <c r="D792" s="16"/>
      <c r="E792" s="16"/>
      <c r="F792" s="16"/>
      <c r="G792" s="16"/>
      <c r="H792" s="1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>
      <c r="A793" s="1"/>
      <c r="B793" s="1"/>
      <c r="C793" s="16"/>
      <c r="D793" s="16"/>
      <c r="E793" s="16"/>
      <c r="F793" s="16"/>
      <c r="G793" s="16"/>
      <c r="H793" s="1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>
      <c r="A794" s="1"/>
      <c r="B794" s="1"/>
      <c r="C794" s="16"/>
      <c r="D794" s="16"/>
      <c r="E794" s="16"/>
      <c r="F794" s="16"/>
      <c r="G794" s="16"/>
      <c r="H794" s="1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>
      <c r="A795" s="1"/>
      <c r="B795" s="1"/>
      <c r="C795" s="16"/>
      <c r="D795" s="16"/>
      <c r="E795" s="16"/>
      <c r="F795" s="16"/>
      <c r="G795" s="16"/>
      <c r="H795" s="1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>
      <c r="A796" s="1"/>
      <c r="B796" s="1"/>
      <c r="C796" s="16"/>
      <c r="D796" s="16"/>
      <c r="E796" s="16"/>
      <c r="F796" s="16"/>
      <c r="G796" s="16"/>
      <c r="H796" s="1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>
      <c r="A797" s="1"/>
      <c r="B797" s="1"/>
      <c r="C797" s="16"/>
      <c r="D797" s="16"/>
      <c r="E797" s="16"/>
      <c r="F797" s="16"/>
      <c r="G797" s="16"/>
      <c r="H797" s="1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>
      <c r="A798" s="1"/>
      <c r="B798" s="1"/>
      <c r="C798" s="16"/>
      <c r="D798" s="16"/>
      <c r="E798" s="16"/>
      <c r="F798" s="16"/>
      <c r="G798" s="16"/>
      <c r="H798" s="1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>
      <c r="A799" s="1"/>
      <c r="B799" s="1"/>
      <c r="C799" s="16"/>
      <c r="D799" s="16"/>
      <c r="E799" s="16"/>
      <c r="F799" s="16"/>
      <c r="G799" s="16"/>
      <c r="H799" s="1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>
      <c r="A800" s="1"/>
      <c r="B800" s="1"/>
      <c r="C800" s="16"/>
      <c r="D800" s="16"/>
      <c r="E800" s="16"/>
      <c r="F800" s="16"/>
      <c r="G800" s="16"/>
      <c r="H800" s="1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>
      <c r="A801" s="1"/>
      <c r="B801" s="1"/>
      <c r="C801" s="16"/>
      <c r="D801" s="16"/>
      <c r="E801" s="16"/>
      <c r="F801" s="16"/>
      <c r="G801" s="16"/>
      <c r="H801" s="1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>
      <c r="A802" s="1"/>
      <c r="B802" s="1"/>
      <c r="C802" s="16"/>
      <c r="D802" s="16"/>
      <c r="E802" s="16"/>
      <c r="F802" s="16"/>
      <c r="G802" s="16"/>
      <c r="H802" s="1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>
      <c r="A803" s="1"/>
      <c r="B803" s="1"/>
      <c r="C803" s="16"/>
      <c r="D803" s="16"/>
      <c r="E803" s="16"/>
      <c r="F803" s="16"/>
      <c r="G803" s="16"/>
      <c r="H803" s="1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>
      <c r="A804" s="1"/>
      <c r="B804" s="1"/>
      <c r="C804" s="16"/>
      <c r="D804" s="16"/>
      <c r="E804" s="16"/>
      <c r="F804" s="16"/>
      <c r="G804" s="16"/>
      <c r="H804" s="1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>
      <c r="A805" s="1"/>
      <c r="B805" s="1"/>
      <c r="C805" s="16"/>
      <c r="D805" s="16"/>
      <c r="E805" s="16"/>
      <c r="F805" s="16"/>
      <c r="G805" s="16"/>
      <c r="H805" s="1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>
      <c r="A806" s="1"/>
      <c r="B806" s="1"/>
      <c r="C806" s="16"/>
      <c r="D806" s="16"/>
      <c r="E806" s="16"/>
      <c r="F806" s="16"/>
      <c r="G806" s="16"/>
      <c r="H806" s="1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>
      <c r="A807" s="1"/>
      <c r="B807" s="1"/>
      <c r="C807" s="16"/>
      <c r="D807" s="16"/>
      <c r="E807" s="16"/>
      <c r="F807" s="16"/>
      <c r="G807" s="16"/>
      <c r="H807" s="1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>
      <c r="A808" s="1"/>
      <c r="B808" s="1"/>
      <c r="C808" s="16"/>
      <c r="D808" s="16"/>
      <c r="E808" s="16"/>
      <c r="F808" s="16"/>
      <c r="G808" s="16"/>
      <c r="H808" s="1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>
      <c r="A809" s="1"/>
      <c r="B809" s="1"/>
      <c r="C809" s="16"/>
      <c r="D809" s="16"/>
      <c r="E809" s="16"/>
      <c r="F809" s="16"/>
      <c r="G809" s="16"/>
      <c r="H809" s="1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>
      <c r="A810" s="1"/>
      <c r="B810" s="1"/>
      <c r="C810" s="16"/>
      <c r="D810" s="16"/>
      <c r="E810" s="16"/>
      <c r="F810" s="16"/>
      <c r="G810" s="16"/>
      <c r="H810" s="1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>
      <c r="A811" s="1"/>
      <c r="B811" s="1"/>
      <c r="C811" s="16"/>
      <c r="D811" s="16"/>
      <c r="E811" s="16"/>
      <c r="F811" s="16"/>
      <c r="G811" s="16"/>
      <c r="H811" s="1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>
      <c r="A812" s="1"/>
      <c r="B812" s="1"/>
      <c r="C812" s="16"/>
      <c r="D812" s="16"/>
      <c r="E812" s="16"/>
      <c r="F812" s="16"/>
      <c r="G812" s="16"/>
      <c r="H812" s="1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>
      <c r="A813" s="1"/>
      <c r="B813" s="1"/>
      <c r="C813" s="16"/>
      <c r="D813" s="16"/>
      <c r="E813" s="16"/>
      <c r="F813" s="16"/>
      <c r="G813" s="16"/>
      <c r="H813" s="1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>
      <c r="A814" s="1"/>
      <c r="B814" s="1"/>
      <c r="C814" s="16"/>
      <c r="D814" s="16"/>
      <c r="E814" s="16"/>
      <c r="F814" s="16"/>
      <c r="G814" s="16"/>
      <c r="H814" s="1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>
      <c r="A815" s="1"/>
      <c r="B815" s="1"/>
      <c r="C815" s="16"/>
      <c r="D815" s="16"/>
      <c r="E815" s="16"/>
      <c r="F815" s="16"/>
      <c r="G815" s="16"/>
      <c r="H815" s="1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>
      <c r="A816" s="1"/>
      <c r="B816" s="1"/>
      <c r="C816" s="16"/>
      <c r="D816" s="16"/>
      <c r="E816" s="16"/>
      <c r="F816" s="16"/>
      <c r="G816" s="16"/>
      <c r="H816" s="1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>
      <c r="A817" s="1"/>
      <c r="B817" s="1"/>
      <c r="C817" s="16"/>
      <c r="D817" s="16"/>
      <c r="E817" s="16"/>
      <c r="F817" s="16"/>
      <c r="G817" s="16"/>
      <c r="H817" s="1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>
      <c r="A818" s="1"/>
      <c r="B818" s="1"/>
      <c r="C818" s="16"/>
      <c r="D818" s="16"/>
      <c r="E818" s="16"/>
      <c r="F818" s="16"/>
      <c r="G818" s="16"/>
      <c r="H818" s="1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>
      <c r="A819" s="1"/>
      <c r="B819" s="1"/>
      <c r="C819" s="16"/>
      <c r="D819" s="16"/>
      <c r="E819" s="16"/>
      <c r="F819" s="16"/>
      <c r="G819" s="16"/>
      <c r="H819" s="1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>
      <c r="A820" s="1"/>
      <c r="B820" s="1"/>
      <c r="C820" s="16"/>
      <c r="D820" s="16"/>
      <c r="E820" s="16"/>
      <c r="F820" s="16"/>
      <c r="G820" s="16"/>
      <c r="H820" s="1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>
      <c r="A821" s="1"/>
      <c r="B821" s="1"/>
      <c r="C821" s="16"/>
      <c r="D821" s="16"/>
      <c r="E821" s="16"/>
      <c r="F821" s="16"/>
      <c r="G821" s="16"/>
      <c r="H821" s="1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>
      <c r="A822" s="1"/>
      <c r="B822" s="1"/>
      <c r="C822" s="16"/>
      <c r="D822" s="16"/>
      <c r="E822" s="16"/>
      <c r="F822" s="16"/>
      <c r="G822" s="16"/>
      <c r="H822" s="1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>
      <c r="A823" s="1"/>
      <c r="B823" s="1"/>
      <c r="C823" s="16"/>
      <c r="D823" s="16"/>
      <c r="E823" s="16"/>
      <c r="F823" s="16"/>
      <c r="G823" s="16"/>
      <c r="H823" s="1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>
      <c r="A824" s="1"/>
      <c r="B824" s="1"/>
      <c r="C824" s="16"/>
      <c r="D824" s="16"/>
      <c r="E824" s="16"/>
      <c r="F824" s="16"/>
      <c r="G824" s="16"/>
      <c r="H824" s="1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>
      <c r="A825" s="1"/>
      <c r="B825" s="1"/>
      <c r="C825" s="16"/>
      <c r="D825" s="16"/>
      <c r="E825" s="16"/>
      <c r="F825" s="16"/>
      <c r="G825" s="16"/>
      <c r="H825" s="1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>
      <c r="A826" s="1"/>
      <c r="B826" s="1"/>
      <c r="C826" s="16"/>
      <c r="D826" s="16"/>
      <c r="E826" s="16"/>
      <c r="F826" s="16"/>
      <c r="G826" s="16"/>
      <c r="H826" s="1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>
      <c r="A827" s="1"/>
      <c r="B827" s="1"/>
      <c r="C827" s="16"/>
      <c r="D827" s="16"/>
      <c r="E827" s="16"/>
      <c r="F827" s="16"/>
      <c r="G827" s="16"/>
      <c r="H827" s="1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>
      <c r="A828" s="1"/>
      <c r="B828" s="1"/>
      <c r="C828" s="16"/>
      <c r="D828" s="16"/>
      <c r="E828" s="16"/>
      <c r="F828" s="16"/>
      <c r="G828" s="16"/>
      <c r="H828" s="1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>
      <c r="A829" s="1"/>
      <c r="B829" s="1"/>
      <c r="C829" s="16"/>
      <c r="D829" s="16"/>
      <c r="E829" s="16"/>
      <c r="F829" s="16"/>
      <c r="G829" s="16"/>
      <c r="H829" s="1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>
      <c r="A830" s="1"/>
      <c r="B830" s="1"/>
      <c r="C830" s="16"/>
      <c r="D830" s="16"/>
      <c r="E830" s="16"/>
      <c r="F830" s="16"/>
      <c r="G830" s="16"/>
      <c r="H830" s="1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>
      <c r="A831" s="1"/>
      <c r="B831" s="1"/>
      <c r="C831" s="16"/>
      <c r="D831" s="16"/>
      <c r="E831" s="16"/>
      <c r="F831" s="16"/>
      <c r="G831" s="16"/>
      <c r="H831" s="1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>
      <c r="A832" s="1"/>
      <c r="B832" s="1"/>
      <c r="C832" s="16"/>
      <c r="D832" s="16"/>
      <c r="E832" s="16"/>
      <c r="F832" s="16"/>
      <c r="G832" s="16"/>
      <c r="H832" s="1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>
      <c r="A833" s="1"/>
      <c r="B833" s="1"/>
      <c r="C833" s="16"/>
      <c r="D833" s="16"/>
      <c r="E833" s="16"/>
      <c r="F833" s="16"/>
      <c r="G833" s="16"/>
      <c r="H833" s="1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>
      <c r="A834" s="1"/>
      <c r="B834" s="1"/>
      <c r="C834" s="16"/>
      <c r="D834" s="16"/>
      <c r="E834" s="16"/>
      <c r="F834" s="16"/>
      <c r="G834" s="16"/>
      <c r="H834" s="1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>
      <c r="A835" s="1"/>
      <c r="B835" s="1"/>
      <c r="C835" s="16"/>
      <c r="D835" s="16"/>
      <c r="E835" s="16"/>
      <c r="F835" s="16"/>
      <c r="G835" s="16"/>
      <c r="H835" s="1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>
      <c r="A836" s="1"/>
      <c r="B836" s="1"/>
      <c r="C836" s="16"/>
      <c r="D836" s="16"/>
      <c r="E836" s="16"/>
      <c r="F836" s="16"/>
      <c r="G836" s="16"/>
      <c r="H836" s="1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>
      <c r="A837" s="1"/>
      <c r="B837" s="1"/>
      <c r="C837" s="16"/>
      <c r="D837" s="16"/>
      <c r="E837" s="16"/>
      <c r="F837" s="16"/>
      <c r="G837" s="16"/>
      <c r="H837" s="1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>
      <c r="A838" s="1"/>
      <c r="B838" s="1"/>
      <c r="C838" s="16"/>
      <c r="D838" s="16"/>
      <c r="E838" s="16"/>
      <c r="F838" s="16"/>
      <c r="G838" s="16"/>
      <c r="H838" s="1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>
      <c r="A839" s="1"/>
      <c r="B839" s="1"/>
      <c r="C839" s="16"/>
      <c r="D839" s="16"/>
      <c r="E839" s="16"/>
      <c r="F839" s="16"/>
      <c r="G839" s="16"/>
      <c r="H839" s="1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>
      <c r="A840" s="1"/>
      <c r="B840" s="1"/>
      <c r="C840" s="16"/>
      <c r="D840" s="16"/>
      <c r="E840" s="16"/>
      <c r="F840" s="16"/>
      <c r="G840" s="16"/>
      <c r="H840" s="1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>
      <c r="A841" s="1"/>
      <c r="B841" s="1"/>
      <c r="C841" s="16"/>
      <c r="D841" s="16"/>
      <c r="E841" s="16"/>
      <c r="F841" s="16"/>
      <c r="G841" s="16"/>
      <c r="H841" s="1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>
      <c r="A842" s="1"/>
      <c r="B842" s="1"/>
      <c r="C842" s="16"/>
      <c r="D842" s="16"/>
      <c r="E842" s="16"/>
      <c r="F842" s="16"/>
      <c r="G842" s="16"/>
      <c r="H842" s="1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>
      <c r="A843" s="1"/>
      <c r="B843" s="1"/>
      <c r="C843" s="16"/>
      <c r="D843" s="16"/>
      <c r="E843" s="16"/>
      <c r="F843" s="16"/>
      <c r="G843" s="16"/>
      <c r="H843" s="1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>
      <c r="A844" s="1"/>
      <c r="B844" s="1"/>
      <c r="C844" s="16"/>
      <c r="D844" s="16"/>
      <c r="E844" s="16"/>
      <c r="F844" s="16"/>
      <c r="G844" s="16"/>
      <c r="H844" s="1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>
      <c r="A845" s="1"/>
      <c r="B845" s="1"/>
      <c r="C845" s="16"/>
      <c r="D845" s="16"/>
      <c r="E845" s="16"/>
      <c r="F845" s="16"/>
      <c r="G845" s="16"/>
      <c r="H845" s="1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>
      <c r="A846" s="1"/>
      <c r="B846" s="1"/>
      <c r="C846" s="16"/>
      <c r="D846" s="16"/>
      <c r="E846" s="16"/>
      <c r="F846" s="16"/>
      <c r="G846" s="16"/>
      <c r="H846" s="1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>
      <c r="A847" s="1"/>
      <c r="B847" s="1"/>
      <c r="C847" s="16"/>
      <c r="D847" s="16"/>
      <c r="E847" s="16"/>
      <c r="F847" s="16"/>
      <c r="G847" s="16"/>
      <c r="H847" s="1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>
      <c r="A848" s="1"/>
      <c r="B848" s="1"/>
      <c r="C848" s="16"/>
      <c r="D848" s="16"/>
      <c r="E848" s="16"/>
      <c r="F848" s="16"/>
      <c r="G848" s="16"/>
      <c r="H848" s="1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>
      <c r="A849" s="1"/>
      <c r="B849" s="1"/>
      <c r="C849" s="16"/>
      <c r="D849" s="16"/>
      <c r="E849" s="16"/>
      <c r="F849" s="16"/>
      <c r="G849" s="16"/>
      <c r="H849" s="1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>
      <c r="A850" s="1"/>
      <c r="B850" s="1"/>
      <c r="C850" s="16"/>
      <c r="D850" s="16"/>
      <c r="E850" s="16"/>
      <c r="F850" s="16"/>
      <c r="G850" s="16"/>
      <c r="H850" s="1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>
      <c r="A851" s="1"/>
      <c r="B851" s="1"/>
      <c r="C851" s="16"/>
      <c r="D851" s="16"/>
      <c r="E851" s="16"/>
      <c r="F851" s="16"/>
      <c r="G851" s="16"/>
      <c r="H851" s="1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>
      <c r="A852" s="1"/>
      <c r="B852" s="1"/>
      <c r="C852" s="16"/>
      <c r="D852" s="16"/>
      <c r="E852" s="16"/>
      <c r="F852" s="16"/>
      <c r="G852" s="16"/>
      <c r="H852" s="1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>
      <c r="A853" s="1"/>
      <c r="B853" s="1"/>
      <c r="C853" s="16"/>
      <c r="D853" s="16"/>
      <c r="E853" s="16"/>
      <c r="F853" s="16"/>
      <c r="G853" s="16"/>
      <c r="H853" s="1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>
      <c r="A854" s="1"/>
      <c r="B854" s="1"/>
      <c r="C854" s="16"/>
      <c r="D854" s="16"/>
      <c r="E854" s="16"/>
      <c r="F854" s="16"/>
      <c r="G854" s="16"/>
      <c r="H854" s="1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>
      <c r="A855" s="1"/>
      <c r="B855" s="1"/>
      <c r="C855" s="16"/>
      <c r="D855" s="16"/>
      <c r="E855" s="16"/>
      <c r="F855" s="16"/>
      <c r="G855" s="16"/>
      <c r="H855" s="1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>
      <c r="A856" s="1"/>
      <c r="B856" s="1"/>
      <c r="C856" s="16"/>
      <c r="D856" s="16"/>
      <c r="E856" s="16"/>
      <c r="F856" s="16"/>
      <c r="G856" s="16"/>
      <c r="H856" s="1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>
      <c r="A857" s="1"/>
      <c r="B857" s="1"/>
      <c r="C857" s="16"/>
      <c r="D857" s="16"/>
      <c r="E857" s="16"/>
      <c r="F857" s="16"/>
      <c r="G857" s="16"/>
      <c r="H857" s="1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>
      <c r="A858" s="1"/>
      <c r="B858" s="1"/>
      <c r="C858" s="16"/>
      <c r="D858" s="16"/>
      <c r="E858" s="16"/>
      <c r="F858" s="16"/>
      <c r="G858" s="16"/>
      <c r="H858" s="1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>
      <c r="A859" s="1"/>
      <c r="B859" s="1"/>
      <c r="C859" s="16"/>
      <c r="D859" s="16"/>
      <c r="E859" s="16"/>
      <c r="F859" s="16"/>
      <c r="G859" s="16"/>
      <c r="H859" s="1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>
      <c r="A860" s="1"/>
      <c r="B860" s="1"/>
      <c r="C860" s="16"/>
      <c r="D860" s="16"/>
      <c r="E860" s="16"/>
      <c r="F860" s="16"/>
      <c r="G860" s="16"/>
      <c r="H860" s="1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>
      <c r="A861" s="1"/>
      <c r="B861" s="1"/>
      <c r="C861" s="16"/>
      <c r="D861" s="16"/>
      <c r="E861" s="16"/>
      <c r="F861" s="16"/>
      <c r="G861" s="16"/>
      <c r="H861" s="1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>
      <c r="A862" s="1"/>
      <c r="B862" s="1"/>
      <c r="C862" s="16"/>
      <c r="D862" s="16"/>
      <c r="E862" s="16"/>
      <c r="F862" s="16"/>
      <c r="G862" s="16"/>
      <c r="H862" s="1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>
      <c r="A863" s="1"/>
      <c r="B863" s="1"/>
      <c r="C863" s="16"/>
      <c r="D863" s="16"/>
      <c r="E863" s="16"/>
      <c r="F863" s="16"/>
      <c r="G863" s="16"/>
      <c r="H863" s="1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>
      <c r="A864" s="1"/>
      <c r="B864" s="1"/>
      <c r="C864" s="16"/>
      <c r="D864" s="16"/>
      <c r="E864" s="16"/>
      <c r="F864" s="16"/>
      <c r="G864" s="16"/>
      <c r="H864" s="1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>
      <c r="A865" s="1"/>
      <c r="B865" s="1"/>
      <c r="C865" s="16"/>
      <c r="D865" s="16"/>
      <c r="E865" s="16"/>
      <c r="F865" s="16"/>
      <c r="G865" s="16"/>
      <c r="H865" s="1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>
      <c r="A866" s="1"/>
      <c r="B866" s="1"/>
      <c r="C866" s="16"/>
      <c r="D866" s="16"/>
      <c r="E866" s="16"/>
      <c r="F866" s="16"/>
      <c r="G866" s="16"/>
      <c r="H866" s="1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>
      <c r="A867" s="1"/>
      <c r="B867" s="1"/>
      <c r="C867" s="16"/>
      <c r="D867" s="16"/>
      <c r="E867" s="16"/>
      <c r="F867" s="16"/>
      <c r="G867" s="16"/>
      <c r="H867" s="1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>
      <c r="A868" s="1"/>
      <c r="B868" s="1"/>
      <c r="C868" s="16"/>
      <c r="D868" s="16"/>
      <c r="E868" s="16"/>
      <c r="F868" s="16"/>
      <c r="G868" s="16"/>
      <c r="H868" s="1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>
      <c r="A869" s="1"/>
      <c r="B869" s="1"/>
      <c r="C869" s="16"/>
      <c r="D869" s="16"/>
      <c r="E869" s="16"/>
      <c r="F869" s="16"/>
      <c r="G869" s="16"/>
      <c r="H869" s="1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>
      <c r="A870" s="1"/>
      <c r="B870" s="1"/>
      <c r="C870" s="16"/>
      <c r="D870" s="16"/>
      <c r="E870" s="16"/>
      <c r="F870" s="16"/>
      <c r="G870" s="16"/>
      <c r="H870" s="1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>
      <c r="A871" s="1"/>
      <c r="B871" s="1"/>
      <c r="C871" s="16"/>
      <c r="D871" s="16"/>
      <c r="E871" s="16"/>
      <c r="F871" s="16"/>
      <c r="G871" s="16"/>
      <c r="H871" s="1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>
      <c r="A872" s="1"/>
      <c r="B872" s="1"/>
      <c r="C872" s="16"/>
      <c r="D872" s="16"/>
      <c r="E872" s="16"/>
      <c r="F872" s="16"/>
      <c r="G872" s="16"/>
      <c r="H872" s="1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>
      <c r="A873" s="1"/>
      <c r="B873" s="1"/>
      <c r="C873" s="16"/>
      <c r="D873" s="16"/>
      <c r="E873" s="16"/>
      <c r="F873" s="16"/>
      <c r="G873" s="16"/>
      <c r="H873" s="1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>
      <c r="A874" s="1"/>
      <c r="B874" s="1"/>
      <c r="C874" s="16"/>
      <c r="D874" s="16"/>
      <c r="E874" s="16"/>
      <c r="F874" s="16"/>
      <c r="G874" s="16"/>
      <c r="H874" s="1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>
      <c r="A875" s="1"/>
      <c r="B875" s="1"/>
      <c r="C875" s="16"/>
      <c r="D875" s="16"/>
      <c r="E875" s="16"/>
      <c r="F875" s="16"/>
      <c r="G875" s="16"/>
      <c r="H875" s="1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>
      <c r="A876" s="1"/>
      <c r="B876" s="1"/>
      <c r="C876" s="16"/>
      <c r="D876" s="16"/>
      <c r="E876" s="16"/>
      <c r="F876" s="16"/>
      <c r="G876" s="16"/>
      <c r="H876" s="1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>
      <c r="A877" s="1"/>
      <c r="B877" s="1"/>
      <c r="C877" s="16"/>
      <c r="D877" s="16"/>
      <c r="E877" s="16"/>
      <c r="F877" s="16"/>
      <c r="G877" s="16"/>
      <c r="H877" s="1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>
      <c r="A878" s="1"/>
      <c r="B878" s="1"/>
      <c r="C878" s="16"/>
      <c r="D878" s="16"/>
      <c r="E878" s="16"/>
      <c r="F878" s="16"/>
      <c r="G878" s="16"/>
      <c r="H878" s="1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>
      <c r="A879" s="1"/>
      <c r="B879" s="1"/>
      <c r="C879" s="16"/>
      <c r="D879" s="16"/>
      <c r="E879" s="16"/>
      <c r="F879" s="16"/>
      <c r="G879" s="16"/>
      <c r="H879" s="1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>
      <c r="A880" s="1"/>
      <c r="B880" s="1"/>
      <c r="C880" s="16"/>
      <c r="D880" s="16"/>
      <c r="E880" s="16"/>
      <c r="F880" s="16"/>
      <c r="G880" s="16"/>
      <c r="H880" s="1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>
      <c r="A881" s="1"/>
      <c r="B881" s="1"/>
      <c r="C881" s="16"/>
      <c r="D881" s="16"/>
      <c r="E881" s="16"/>
      <c r="F881" s="16"/>
      <c r="G881" s="16"/>
      <c r="H881" s="1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>
      <c r="A882" s="1"/>
      <c r="B882" s="1"/>
      <c r="C882" s="16"/>
      <c r="D882" s="16"/>
      <c r="E882" s="16"/>
      <c r="F882" s="16"/>
      <c r="G882" s="16"/>
      <c r="H882" s="1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>
      <c r="A883" s="1"/>
      <c r="B883" s="1"/>
      <c r="C883" s="16"/>
      <c r="D883" s="16"/>
      <c r="E883" s="16"/>
      <c r="F883" s="16"/>
      <c r="G883" s="16"/>
      <c r="H883" s="1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>
      <c r="A884" s="1"/>
      <c r="B884" s="1"/>
      <c r="C884" s="16"/>
      <c r="D884" s="16"/>
      <c r="E884" s="16"/>
      <c r="F884" s="16"/>
      <c r="G884" s="16"/>
      <c r="H884" s="1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>
      <c r="A885" s="1"/>
      <c r="B885" s="1"/>
      <c r="C885" s="16"/>
      <c r="D885" s="16"/>
      <c r="E885" s="16"/>
      <c r="F885" s="16"/>
      <c r="G885" s="16"/>
      <c r="H885" s="1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>
      <c r="A886" s="1"/>
      <c r="B886" s="1"/>
      <c r="C886" s="16"/>
      <c r="D886" s="16"/>
      <c r="E886" s="16"/>
      <c r="F886" s="16"/>
      <c r="G886" s="16"/>
      <c r="H886" s="1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>
      <c r="A887" s="1"/>
      <c r="B887" s="1"/>
      <c r="C887" s="16"/>
      <c r="D887" s="16"/>
      <c r="E887" s="16"/>
      <c r="F887" s="16"/>
      <c r="G887" s="16"/>
      <c r="H887" s="1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>
      <c r="A888" s="1"/>
      <c r="B888" s="1"/>
      <c r="C888" s="16"/>
      <c r="D888" s="16"/>
      <c r="E888" s="16"/>
      <c r="F888" s="16"/>
      <c r="G888" s="16"/>
      <c r="H888" s="1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>
      <c r="A889" s="1"/>
      <c r="B889" s="1"/>
      <c r="C889" s="16"/>
      <c r="D889" s="16"/>
      <c r="E889" s="16"/>
      <c r="F889" s="16"/>
      <c r="G889" s="16"/>
      <c r="H889" s="1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>
      <c r="A890" s="1"/>
      <c r="B890" s="1"/>
      <c r="C890" s="16"/>
      <c r="D890" s="16"/>
      <c r="E890" s="16"/>
      <c r="F890" s="16"/>
      <c r="G890" s="16"/>
      <c r="H890" s="1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>
      <c r="A891" s="1"/>
      <c r="B891" s="1"/>
      <c r="C891" s="16"/>
      <c r="D891" s="16"/>
      <c r="E891" s="16"/>
      <c r="F891" s="16"/>
      <c r="G891" s="16"/>
      <c r="H891" s="1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>
      <c r="A892" s="1"/>
      <c r="B892" s="1"/>
      <c r="C892" s="16"/>
      <c r="D892" s="16"/>
      <c r="E892" s="16"/>
      <c r="F892" s="16"/>
      <c r="G892" s="16"/>
      <c r="H892" s="1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>
      <c r="A893" s="1"/>
      <c r="B893" s="1"/>
      <c r="C893" s="16"/>
      <c r="D893" s="16"/>
      <c r="E893" s="16"/>
      <c r="F893" s="16"/>
      <c r="G893" s="16"/>
      <c r="H893" s="1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>
      <c r="A894" s="1"/>
      <c r="B894" s="1"/>
      <c r="C894" s="16"/>
      <c r="D894" s="16"/>
      <c r="E894" s="16"/>
      <c r="F894" s="16"/>
      <c r="G894" s="16"/>
      <c r="H894" s="1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>
      <c r="A895" s="1"/>
      <c r="B895" s="1"/>
      <c r="C895" s="16"/>
      <c r="D895" s="16"/>
      <c r="E895" s="16"/>
      <c r="F895" s="16"/>
      <c r="G895" s="16"/>
      <c r="H895" s="1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>
      <c r="A896" s="1"/>
      <c r="B896" s="1"/>
      <c r="C896" s="16"/>
      <c r="D896" s="16"/>
      <c r="E896" s="16"/>
      <c r="F896" s="16"/>
      <c r="G896" s="16"/>
      <c r="H896" s="1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>
      <c r="A897" s="1"/>
      <c r="B897" s="1"/>
      <c r="C897" s="16"/>
      <c r="D897" s="16"/>
      <c r="E897" s="16"/>
      <c r="F897" s="16"/>
      <c r="G897" s="16"/>
      <c r="H897" s="1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>
      <c r="A898" s="1"/>
      <c r="B898" s="1"/>
      <c r="C898" s="16"/>
      <c r="D898" s="16"/>
      <c r="E898" s="16"/>
      <c r="F898" s="16"/>
      <c r="G898" s="16"/>
      <c r="H898" s="1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>
      <c r="A899" s="1"/>
      <c r="B899" s="1"/>
      <c r="C899" s="16"/>
      <c r="D899" s="16"/>
      <c r="E899" s="16"/>
      <c r="F899" s="16"/>
      <c r="G899" s="16"/>
      <c r="H899" s="1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>
      <c r="A900" s="1"/>
      <c r="B900" s="1"/>
      <c r="C900" s="16"/>
      <c r="D900" s="16"/>
      <c r="E900" s="16"/>
      <c r="F900" s="16"/>
      <c r="G900" s="16"/>
      <c r="H900" s="1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>
      <c r="A901" s="1"/>
      <c r="B901" s="1"/>
      <c r="C901" s="16"/>
      <c r="D901" s="16"/>
      <c r="E901" s="16"/>
      <c r="F901" s="16"/>
      <c r="G901" s="16"/>
      <c r="H901" s="1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>
      <c r="A902" s="1"/>
      <c r="B902" s="1"/>
      <c r="C902" s="16"/>
      <c r="D902" s="16"/>
      <c r="E902" s="16"/>
      <c r="F902" s="16"/>
      <c r="G902" s="16"/>
      <c r="H902" s="1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>
      <c r="A903" s="1"/>
      <c r="B903" s="1"/>
      <c r="C903" s="16"/>
      <c r="D903" s="16"/>
      <c r="E903" s="16"/>
      <c r="F903" s="16"/>
      <c r="G903" s="16"/>
      <c r="H903" s="1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>
      <c r="A904" s="1"/>
      <c r="B904" s="1"/>
      <c r="C904" s="16"/>
      <c r="D904" s="16"/>
      <c r="E904" s="16"/>
      <c r="F904" s="16"/>
      <c r="G904" s="16"/>
      <c r="H904" s="1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>
      <c r="A905" s="1"/>
      <c r="B905" s="1"/>
      <c r="C905" s="16"/>
      <c r="D905" s="16"/>
      <c r="E905" s="16"/>
      <c r="F905" s="16"/>
      <c r="G905" s="16"/>
      <c r="H905" s="1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>
      <c r="A906" s="1"/>
      <c r="B906" s="1"/>
      <c r="C906" s="16"/>
      <c r="D906" s="16"/>
      <c r="E906" s="16"/>
      <c r="F906" s="16"/>
      <c r="G906" s="16"/>
      <c r="H906" s="1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>
      <c r="A907" s="1"/>
      <c r="B907" s="1"/>
      <c r="C907" s="16"/>
      <c r="D907" s="16"/>
      <c r="E907" s="16"/>
      <c r="F907" s="16"/>
      <c r="G907" s="16"/>
      <c r="H907" s="1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>
      <c r="A908" s="1"/>
      <c r="B908" s="1"/>
      <c r="C908" s="16"/>
      <c r="D908" s="16"/>
      <c r="E908" s="16"/>
      <c r="F908" s="16"/>
      <c r="G908" s="16"/>
      <c r="H908" s="1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>
      <c r="A909" s="1"/>
      <c r="B909" s="1"/>
      <c r="C909" s="16"/>
      <c r="D909" s="16"/>
      <c r="E909" s="16"/>
      <c r="F909" s="16"/>
      <c r="G909" s="16"/>
      <c r="H909" s="1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>
      <c r="A910" s="1"/>
      <c r="B910" s="1"/>
      <c r="C910" s="16"/>
      <c r="D910" s="16"/>
      <c r="E910" s="16"/>
      <c r="F910" s="16"/>
      <c r="G910" s="16"/>
      <c r="H910" s="1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>
      <c r="A911" s="1"/>
      <c r="B911" s="1"/>
      <c r="C911" s="16"/>
      <c r="D911" s="16"/>
      <c r="E911" s="16"/>
      <c r="F911" s="16"/>
      <c r="G911" s="16"/>
      <c r="H911" s="1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>
      <c r="A912" s="1"/>
      <c r="B912" s="1"/>
      <c r="C912" s="16"/>
      <c r="D912" s="16"/>
      <c r="E912" s="16"/>
      <c r="F912" s="16"/>
      <c r="G912" s="16"/>
      <c r="H912" s="1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>
      <c r="A913" s="1"/>
      <c r="B913" s="1"/>
      <c r="C913" s="16"/>
      <c r="D913" s="16"/>
      <c r="E913" s="16"/>
      <c r="F913" s="16"/>
      <c r="G913" s="16"/>
      <c r="H913" s="1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>
      <c r="A914" s="1"/>
      <c r="B914" s="1"/>
      <c r="C914" s="16"/>
      <c r="D914" s="16"/>
      <c r="E914" s="16"/>
      <c r="F914" s="16"/>
      <c r="G914" s="16"/>
      <c r="H914" s="1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>
      <c r="A915" s="1"/>
      <c r="B915" s="1"/>
      <c r="C915" s="16"/>
      <c r="D915" s="16"/>
      <c r="E915" s="16"/>
      <c r="F915" s="16"/>
      <c r="G915" s="16"/>
      <c r="H915" s="1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>
      <c r="A916" s="1"/>
      <c r="B916" s="1"/>
      <c r="C916" s="16"/>
      <c r="D916" s="16"/>
      <c r="E916" s="16"/>
      <c r="F916" s="16"/>
      <c r="G916" s="16"/>
      <c r="H916" s="1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>
      <c r="A917" s="1"/>
      <c r="B917" s="1"/>
      <c r="C917" s="16"/>
      <c r="D917" s="16"/>
      <c r="E917" s="16"/>
      <c r="F917" s="16"/>
      <c r="G917" s="16"/>
      <c r="H917" s="1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>
      <c r="A918" s="1"/>
      <c r="B918" s="1"/>
      <c r="C918" s="16"/>
      <c r="D918" s="16"/>
      <c r="E918" s="16"/>
      <c r="F918" s="16"/>
      <c r="G918" s="16"/>
      <c r="H918" s="1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>
      <c r="A919" s="1"/>
      <c r="B919" s="1"/>
      <c r="C919" s="16"/>
      <c r="D919" s="16"/>
      <c r="E919" s="16"/>
      <c r="F919" s="16"/>
      <c r="G919" s="16"/>
      <c r="H919" s="1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>
      <c r="A920" s="1"/>
      <c r="B920" s="1"/>
      <c r="C920" s="16"/>
      <c r="D920" s="16"/>
      <c r="E920" s="16"/>
      <c r="F920" s="16"/>
      <c r="G920" s="16"/>
      <c r="H920" s="1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>
      <c r="A921" s="1"/>
      <c r="B921" s="1"/>
      <c r="C921" s="16"/>
      <c r="D921" s="16"/>
      <c r="E921" s="16"/>
      <c r="F921" s="16"/>
      <c r="G921" s="16"/>
      <c r="H921" s="1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>
      <c r="A922" s="1"/>
      <c r="B922" s="1"/>
      <c r="C922" s="16"/>
      <c r="D922" s="16"/>
      <c r="E922" s="16"/>
      <c r="F922" s="16"/>
      <c r="G922" s="16"/>
      <c r="H922" s="1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>
      <c r="A923" s="1"/>
      <c r="B923" s="1"/>
      <c r="C923" s="16"/>
      <c r="D923" s="16"/>
      <c r="E923" s="16"/>
      <c r="F923" s="16"/>
      <c r="G923" s="16"/>
      <c r="H923" s="1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>
      <c r="A924" s="1"/>
      <c r="B924" s="1"/>
      <c r="C924" s="16"/>
      <c r="D924" s="16"/>
      <c r="E924" s="16"/>
      <c r="F924" s="16"/>
      <c r="G924" s="16"/>
      <c r="H924" s="1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>
      <c r="A925" s="1"/>
      <c r="B925" s="1"/>
      <c r="C925" s="16"/>
      <c r="D925" s="16"/>
      <c r="E925" s="16"/>
      <c r="F925" s="16"/>
      <c r="G925" s="16"/>
      <c r="H925" s="1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>
      <c r="A926" s="1"/>
      <c r="B926" s="1"/>
      <c r="C926" s="16"/>
      <c r="D926" s="16"/>
      <c r="E926" s="16"/>
      <c r="F926" s="16"/>
      <c r="G926" s="16"/>
      <c r="H926" s="1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>
      <c r="A927" s="1"/>
      <c r="B927" s="1"/>
      <c r="C927" s="16"/>
      <c r="D927" s="16"/>
      <c r="E927" s="16"/>
      <c r="F927" s="16"/>
      <c r="G927" s="16"/>
      <c r="H927" s="1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>
      <c r="A928" s="1"/>
      <c r="B928" s="1"/>
      <c r="C928" s="16"/>
      <c r="D928" s="16"/>
      <c r="E928" s="16"/>
      <c r="F928" s="16"/>
      <c r="G928" s="16"/>
      <c r="H928" s="1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>
      <c r="A929" s="1"/>
      <c r="B929" s="1"/>
      <c r="C929" s="16"/>
      <c r="D929" s="16"/>
      <c r="E929" s="16"/>
      <c r="F929" s="16"/>
      <c r="G929" s="16"/>
      <c r="H929" s="1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>
      <c r="A930" s="1"/>
      <c r="B930" s="1"/>
      <c r="C930" s="16"/>
      <c r="D930" s="16"/>
      <c r="E930" s="16"/>
      <c r="F930" s="16"/>
      <c r="G930" s="16"/>
      <c r="H930" s="1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>
      <c r="A931" s="1"/>
      <c r="B931" s="1"/>
      <c r="C931" s="16"/>
      <c r="D931" s="16"/>
      <c r="E931" s="16"/>
      <c r="F931" s="16"/>
      <c r="G931" s="16"/>
      <c r="H931" s="1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>
      <c r="A932" s="1"/>
      <c r="B932" s="1"/>
      <c r="C932" s="16"/>
      <c r="D932" s="16"/>
      <c r="E932" s="16"/>
      <c r="F932" s="16"/>
      <c r="G932" s="16"/>
      <c r="H932" s="1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>
      <c r="A933" s="1"/>
      <c r="B933" s="1"/>
      <c r="C933" s="16"/>
      <c r="D933" s="16"/>
      <c r="E933" s="16"/>
      <c r="F933" s="16"/>
      <c r="G933" s="16"/>
      <c r="H933" s="1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>
      <c r="A934" s="1"/>
      <c r="B934" s="1"/>
      <c r="C934" s="16"/>
      <c r="D934" s="16"/>
      <c r="E934" s="16"/>
      <c r="F934" s="16"/>
      <c r="G934" s="16"/>
      <c r="H934" s="1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>
      <c r="A935" s="1"/>
      <c r="B935" s="1"/>
      <c r="C935" s="16"/>
      <c r="D935" s="16"/>
      <c r="E935" s="16"/>
      <c r="F935" s="16"/>
      <c r="G935" s="16"/>
      <c r="H935" s="1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>
      <c r="A936" s="1"/>
      <c r="B936" s="1"/>
      <c r="C936" s="16"/>
      <c r="D936" s="16"/>
      <c r="E936" s="16"/>
      <c r="F936" s="16"/>
      <c r="G936" s="16"/>
      <c r="H936" s="1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>
      <c r="A937" s="1"/>
      <c r="B937" s="1"/>
      <c r="C937" s="16"/>
      <c r="D937" s="16"/>
      <c r="E937" s="16"/>
      <c r="F937" s="16"/>
      <c r="G937" s="16"/>
      <c r="H937" s="1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>
      <c r="A938" s="1"/>
      <c r="B938" s="1"/>
      <c r="C938" s="16"/>
      <c r="D938" s="16"/>
      <c r="E938" s="16"/>
      <c r="F938" s="16"/>
      <c r="G938" s="16"/>
      <c r="H938" s="1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>
      <c r="A939" s="1"/>
      <c r="B939" s="1"/>
      <c r="C939" s="16"/>
      <c r="D939" s="16"/>
      <c r="E939" s="16"/>
      <c r="F939" s="16"/>
      <c r="G939" s="16"/>
      <c r="H939" s="1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>
      <c r="A940" s="1"/>
      <c r="B940" s="1"/>
      <c r="C940" s="16"/>
      <c r="D940" s="16"/>
      <c r="E940" s="16"/>
      <c r="F940" s="16"/>
      <c r="G940" s="16"/>
      <c r="H940" s="1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>
      <c r="A941" s="1"/>
      <c r="B941" s="1"/>
      <c r="C941" s="16"/>
      <c r="D941" s="16"/>
      <c r="E941" s="16"/>
      <c r="F941" s="16"/>
      <c r="G941" s="16"/>
      <c r="H941" s="1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>
      <c r="A942" s="1"/>
      <c r="B942" s="1"/>
      <c r="C942" s="16"/>
      <c r="D942" s="16"/>
      <c r="E942" s="16"/>
      <c r="F942" s="16"/>
      <c r="G942" s="16"/>
      <c r="H942" s="1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>
      <c r="A943" s="1"/>
      <c r="B943" s="1"/>
      <c r="C943" s="16"/>
      <c r="D943" s="16"/>
      <c r="E943" s="16"/>
      <c r="F943" s="16"/>
      <c r="G943" s="16"/>
      <c r="H943" s="1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>
      <c r="A944" s="1"/>
      <c r="B944" s="1"/>
      <c r="C944" s="16"/>
      <c r="D944" s="16"/>
      <c r="E944" s="16"/>
      <c r="F944" s="16"/>
      <c r="G944" s="16"/>
      <c r="H944" s="1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>
      <c r="A945" s="1"/>
      <c r="B945" s="1"/>
      <c r="C945" s="16"/>
      <c r="D945" s="16"/>
      <c r="E945" s="16"/>
      <c r="F945" s="16"/>
      <c r="G945" s="16"/>
      <c r="H945" s="1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>
      <c r="A946" s="1"/>
      <c r="B946" s="1"/>
      <c r="C946" s="16"/>
      <c r="D946" s="16"/>
      <c r="E946" s="16"/>
      <c r="F946" s="16"/>
      <c r="G946" s="16"/>
      <c r="H946" s="1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>
      <c r="A947" s="1"/>
      <c r="B947" s="1"/>
      <c r="C947" s="16"/>
      <c r="D947" s="16"/>
      <c r="E947" s="16"/>
      <c r="F947" s="16"/>
      <c r="G947" s="16"/>
      <c r="H947" s="1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>
      <c r="A948" s="1"/>
      <c r="B948" s="1"/>
      <c r="C948" s="16"/>
      <c r="D948" s="16"/>
      <c r="E948" s="16"/>
      <c r="F948" s="16"/>
      <c r="G948" s="16"/>
      <c r="H948" s="1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>
      <c r="A949" s="1"/>
      <c r="B949" s="1"/>
      <c r="C949" s="16"/>
      <c r="D949" s="16"/>
      <c r="E949" s="16"/>
      <c r="F949" s="16"/>
      <c r="G949" s="16"/>
      <c r="H949" s="1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>
      <c r="A950" s="1"/>
      <c r="B950" s="1"/>
      <c r="C950" s="16"/>
      <c r="D950" s="16"/>
      <c r="E950" s="16"/>
      <c r="F950" s="16"/>
      <c r="G950" s="16"/>
      <c r="H950" s="1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>
      <c r="A951" s="1"/>
      <c r="B951" s="1"/>
      <c r="C951" s="16"/>
      <c r="D951" s="16"/>
      <c r="E951" s="16"/>
      <c r="F951" s="16"/>
      <c r="G951" s="16"/>
      <c r="H951" s="1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>
      <c r="A952" s="1"/>
      <c r="B952" s="1"/>
      <c r="C952" s="16"/>
      <c r="D952" s="16"/>
      <c r="E952" s="16"/>
      <c r="F952" s="16"/>
      <c r="G952" s="16"/>
      <c r="H952" s="1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>
      <c r="A953" s="1"/>
      <c r="B953" s="1"/>
      <c r="C953" s="16"/>
      <c r="D953" s="16"/>
      <c r="E953" s="16"/>
      <c r="F953" s="16"/>
      <c r="G953" s="16"/>
      <c r="H953" s="1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>
      <c r="A954" s="1"/>
      <c r="B954" s="1"/>
      <c r="C954" s="16"/>
      <c r="D954" s="16"/>
      <c r="E954" s="16"/>
      <c r="F954" s="16"/>
      <c r="G954" s="16"/>
      <c r="H954" s="1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>
      <c r="A955" s="1"/>
      <c r="B955" s="1"/>
      <c r="C955" s="16"/>
      <c r="D955" s="16"/>
      <c r="E955" s="16"/>
      <c r="F955" s="16"/>
      <c r="G955" s="16"/>
      <c r="H955" s="1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>
      <c r="A956" s="1"/>
      <c r="B956" s="1"/>
      <c r="C956" s="16"/>
      <c r="D956" s="16"/>
      <c r="E956" s="16"/>
      <c r="F956" s="16"/>
      <c r="G956" s="16"/>
      <c r="H956" s="1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>
      <c r="A957" s="1"/>
      <c r="B957" s="1"/>
      <c r="C957" s="16"/>
      <c r="D957" s="16"/>
      <c r="E957" s="16"/>
      <c r="F957" s="16"/>
      <c r="G957" s="16"/>
      <c r="H957" s="1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>
      <c r="A958" s="1"/>
      <c r="B958" s="1"/>
      <c r="C958" s="16"/>
      <c r="D958" s="16"/>
      <c r="E958" s="16"/>
      <c r="F958" s="16"/>
      <c r="G958" s="16"/>
      <c r="H958" s="1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>
      <c r="A959" s="1"/>
      <c r="B959" s="1"/>
      <c r="C959" s="16"/>
      <c r="D959" s="16"/>
      <c r="E959" s="16"/>
      <c r="F959" s="16"/>
      <c r="G959" s="16"/>
      <c r="H959" s="1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>
      <c r="A960" s="1"/>
      <c r="B960" s="1"/>
      <c r="C960" s="16"/>
      <c r="D960" s="16"/>
      <c r="E960" s="16"/>
      <c r="F960" s="16"/>
      <c r="G960" s="16"/>
      <c r="H960" s="1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>
      <c r="A961" s="1"/>
      <c r="B961" s="1"/>
      <c r="C961" s="16"/>
      <c r="D961" s="16"/>
      <c r="E961" s="16"/>
      <c r="F961" s="16"/>
      <c r="G961" s="16"/>
      <c r="H961" s="1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>
      <c r="A962" s="1"/>
      <c r="B962" s="1"/>
      <c r="C962" s="16"/>
      <c r="D962" s="16"/>
      <c r="E962" s="16"/>
      <c r="F962" s="16"/>
      <c r="G962" s="16"/>
      <c r="H962" s="1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>
      <c r="A963" s="1"/>
      <c r="B963" s="1"/>
      <c r="C963" s="16"/>
      <c r="D963" s="16"/>
      <c r="E963" s="16"/>
      <c r="F963" s="16"/>
      <c r="G963" s="16"/>
      <c r="H963" s="1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>
      <c r="A964" s="1"/>
      <c r="B964" s="1"/>
      <c r="C964" s="16"/>
      <c r="D964" s="16"/>
      <c r="E964" s="16"/>
      <c r="F964" s="16"/>
      <c r="G964" s="16"/>
      <c r="H964" s="1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>
      <c r="A965" s="1"/>
      <c r="B965" s="1"/>
      <c r="C965" s="16"/>
      <c r="D965" s="16"/>
      <c r="E965" s="16"/>
      <c r="F965" s="16"/>
      <c r="G965" s="16"/>
      <c r="H965" s="1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>
      <c r="A966" s="1"/>
      <c r="B966" s="1"/>
      <c r="C966" s="16"/>
      <c r="D966" s="16"/>
      <c r="E966" s="16"/>
      <c r="F966" s="16"/>
      <c r="G966" s="16"/>
      <c r="H966" s="1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>
      <c r="A967" s="1"/>
      <c r="B967" s="1"/>
      <c r="C967" s="16"/>
      <c r="D967" s="16"/>
      <c r="E967" s="16"/>
      <c r="F967" s="16"/>
      <c r="G967" s="16"/>
      <c r="H967" s="1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>
      <c r="A968" s="1"/>
      <c r="B968" s="1"/>
      <c r="C968" s="16"/>
      <c r="D968" s="16"/>
      <c r="E968" s="16"/>
      <c r="F968" s="16"/>
      <c r="G968" s="16"/>
      <c r="H968" s="1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>
      <c r="A969" s="1"/>
      <c r="B969" s="1"/>
      <c r="C969" s="16"/>
      <c r="D969" s="16"/>
      <c r="E969" s="16"/>
      <c r="F969" s="16"/>
      <c r="G969" s="16"/>
      <c r="H969" s="1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>
      <c r="A970" s="1"/>
      <c r="B970" s="1"/>
      <c r="C970" s="16"/>
      <c r="D970" s="16"/>
      <c r="E970" s="16"/>
      <c r="F970" s="16"/>
      <c r="G970" s="16"/>
      <c r="H970" s="1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>
      <c r="A971" s="1"/>
      <c r="B971" s="1"/>
      <c r="C971" s="16"/>
      <c r="D971" s="16"/>
      <c r="E971" s="16"/>
      <c r="F971" s="16"/>
      <c r="G971" s="16"/>
      <c r="H971" s="1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>
      <c r="A972" s="1"/>
      <c r="B972" s="1"/>
      <c r="C972" s="16"/>
      <c r="D972" s="16"/>
      <c r="E972" s="16"/>
      <c r="F972" s="16"/>
      <c r="G972" s="16"/>
      <c r="H972" s="1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>
      <c r="A973" s="1"/>
      <c r="B973" s="1"/>
      <c r="C973" s="16"/>
      <c r="D973" s="16"/>
      <c r="E973" s="16"/>
      <c r="F973" s="16"/>
      <c r="G973" s="16"/>
      <c r="H973" s="1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>
      <c r="A974" s="1"/>
      <c r="B974" s="1"/>
      <c r="C974" s="16"/>
      <c r="D974" s="16"/>
      <c r="E974" s="16"/>
      <c r="F974" s="16"/>
      <c r="G974" s="16"/>
      <c r="H974" s="1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>
      <c r="A975" s="1"/>
      <c r="B975" s="1"/>
      <c r="C975" s="16"/>
      <c r="D975" s="16"/>
      <c r="E975" s="16"/>
      <c r="F975" s="16"/>
      <c r="G975" s="16"/>
      <c r="H975" s="1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>
      <c r="A976" s="1"/>
      <c r="B976" s="1"/>
      <c r="C976" s="16"/>
      <c r="D976" s="16"/>
      <c r="E976" s="16"/>
      <c r="F976" s="16"/>
      <c r="G976" s="16"/>
      <c r="H976" s="1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>
      <c r="A977" s="1"/>
      <c r="B977" s="1"/>
      <c r="C977" s="16"/>
      <c r="D977" s="16"/>
      <c r="E977" s="16"/>
      <c r="F977" s="16"/>
      <c r="G977" s="16"/>
      <c r="H977" s="1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>
      <c r="A978" s="1"/>
      <c r="B978" s="1"/>
      <c r="C978" s="16"/>
      <c r="D978" s="16"/>
      <c r="E978" s="16"/>
      <c r="F978" s="16"/>
      <c r="G978" s="16"/>
      <c r="H978" s="1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>
      <c r="A979" s="1"/>
      <c r="B979" s="1"/>
      <c r="C979" s="16"/>
      <c r="D979" s="16"/>
      <c r="E979" s="16"/>
      <c r="F979" s="16"/>
      <c r="G979" s="16"/>
      <c r="H979" s="1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>
      <c r="A980" s="1"/>
      <c r="B980" s="1"/>
      <c r="C980" s="16"/>
      <c r="D980" s="16"/>
      <c r="E980" s="16"/>
      <c r="F980" s="16"/>
      <c r="G980" s="16"/>
      <c r="H980" s="1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>
      <c r="A981" s="1"/>
      <c r="B981" s="1"/>
      <c r="C981" s="16"/>
      <c r="D981" s="16"/>
      <c r="E981" s="16"/>
      <c r="F981" s="16"/>
      <c r="G981" s="16"/>
      <c r="H981" s="1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>
      <c r="A982" s="1"/>
      <c r="B982" s="1"/>
      <c r="C982" s="16"/>
      <c r="D982" s="16"/>
      <c r="E982" s="16"/>
      <c r="F982" s="16"/>
      <c r="G982" s="16"/>
      <c r="H982" s="1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>
      <c r="A983" s="1"/>
      <c r="B983" s="1"/>
      <c r="C983" s="16"/>
      <c r="D983" s="16"/>
      <c r="E983" s="16"/>
      <c r="F983" s="16"/>
      <c r="G983" s="16"/>
      <c r="H983" s="1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>
      <c r="A984" s="1"/>
      <c r="B984" s="1"/>
      <c r="C984" s="16"/>
      <c r="D984" s="16"/>
      <c r="E984" s="16"/>
      <c r="F984" s="16"/>
      <c r="G984" s="16"/>
      <c r="H984" s="1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>
      <c r="A985" s="1"/>
      <c r="B985" s="1"/>
      <c r="C985" s="16"/>
      <c r="D985" s="16"/>
      <c r="E985" s="16"/>
      <c r="F985" s="16"/>
      <c r="G985" s="16"/>
      <c r="H985" s="1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>
      <c r="A986" s="1"/>
      <c r="B986" s="1"/>
      <c r="C986" s="16"/>
      <c r="D986" s="16"/>
      <c r="E986" s="16"/>
      <c r="F986" s="16"/>
      <c r="G986" s="16"/>
      <c r="H986" s="1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>
      <c r="A987" s="1"/>
      <c r="B987" s="1"/>
      <c r="C987" s="16"/>
      <c r="D987" s="16"/>
      <c r="E987" s="16"/>
      <c r="F987" s="16"/>
      <c r="G987" s="16"/>
      <c r="H987" s="1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>
      <c r="A988" s="1"/>
      <c r="B988" s="1"/>
      <c r="C988" s="16"/>
      <c r="D988" s="16"/>
      <c r="E988" s="16"/>
      <c r="F988" s="16"/>
      <c r="G988" s="16"/>
      <c r="H988" s="1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>
      <c r="A989" s="1"/>
      <c r="B989" s="1"/>
      <c r="C989" s="16"/>
      <c r="D989" s="16"/>
      <c r="E989" s="16"/>
      <c r="F989" s="16"/>
      <c r="G989" s="16"/>
      <c r="H989" s="1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>
      <c r="A990" s="1"/>
      <c r="B990" s="1"/>
      <c r="C990" s="16"/>
      <c r="D990" s="16"/>
      <c r="E990" s="16"/>
      <c r="F990" s="16"/>
      <c r="G990" s="16"/>
      <c r="H990" s="1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>
      <c r="A991" s="1"/>
      <c r="B991" s="1"/>
      <c r="C991" s="16"/>
      <c r="D991" s="16"/>
      <c r="E991" s="16"/>
      <c r="F991" s="16"/>
      <c r="G991" s="16"/>
      <c r="H991" s="1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>
      <c r="A992" s="1"/>
      <c r="B992" s="1"/>
      <c r="C992" s="16"/>
      <c r="D992" s="16"/>
      <c r="E992" s="16"/>
      <c r="F992" s="16"/>
      <c r="G992" s="16"/>
      <c r="H992" s="1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>
      <c r="A993" s="1"/>
      <c r="B993" s="1"/>
      <c r="C993" s="16"/>
      <c r="D993" s="16"/>
      <c r="E993" s="16"/>
      <c r="F993" s="16"/>
      <c r="G993" s="16"/>
      <c r="H993" s="1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>
      <c r="A994" s="1"/>
      <c r="B994" s="1"/>
      <c r="C994" s="16"/>
      <c r="D994" s="16"/>
      <c r="E994" s="16"/>
      <c r="F994" s="16"/>
      <c r="G994" s="16"/>
      <c r="H994" s="1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>
      <c r="A995" s="1"/>
      <c r="B995" s="1"/>
      <c r="C995" s="16"/>
      <c r="D995" s="16"/>
      <c r="E995" s="16"/>
      <c r="F995" s="16"/>
      <c r="G995" s="16"/>
      <c r="H995" s="1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>
      <c r="A996" s="1"/>
      <c r="B996" s="1"/>
      <c r="C996" s="16"/>
      <c r="D996" s="16"/>
      <c r="E996" s="16"/>
      <c r="F996" s="16"/>
      <c r="G996" s="16"/>
      <c r="H996" s="1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>
      <c r="A997" s="1"/>
      <c r="B997" s="1"/>
      <c r="C997" s="16"/>
      <c r="D997" s="16"/>
      <c r="E997" s="16"/>
      <c r="F997" s="16"/>
      <c r="G997" s="16"/>
      <c r="H997" s="1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>
      <c r="A998" s="1"/>
      <c r="B998" s="1"/>
      <c r="C998" s="16"/>
      <c r="D998" s="16"/>
      <c r="E998" s="16"/>
      <c r="F998" s="16"/>
      <c r="G998" s="16"/>
      <c r="H998" s="1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>
      <c r="A999" s="1"/>
      <c r="B999" s="1"/>
      <c r="C999" s="16"/>
      <c r="D999" s="16"/>
      <c r="E999" s="16"/>
      <c r="F999" s="16"/>
      <c r="G999" s="16"/>
      <c r="H999" s="1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>
      <c r="A1000" s="1"/>
      <c r="B1000" s="1"/>
      <c r="C1000" s="16"/>
      <c r="D1000" s="16"/>
      <c r="E1000" s="16"/>
      <c r="F1000" s="16"/>
      <c r="G1000" s="16"/>
      <c r="H1000" s="1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>
      <c r="A1001" s="1"/>
      <c r="B1001" s="1"/>
      <c r="C1001" s="16"/>
      <c r="D1001" s="16"/>
      <c r="E1001" s="16"/>
      <c r="F1001" s="16"/>
      <c r="G1001" s="16"/>
      <c r="H1001" s="16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spans="1:32">
      <c r="A1002" s="1"/>
      <c r="B1002" s="1"/>
      <c r="C1002" s="16"/>
      <c r="D1002" s="16"/>
      <c r="E1002" s="16"/>
      <c r="F1002" s="16"/>
      <c r="G1002" s="16"/>
      <c r="H1002" s="16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spans="1:32">
      <c r="A1003" s="1"/>
      <c r="B1003" s="1"/>
      <c r="C1003" s="16"/>
      <c r="D1003" s="16"/>
      <c r="E1003" s="16"/>
      <c r="F1003" s="16"/>
      <c r="G1003" s="16"/>
      <c r="H1003" s="16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spans="1:32">
      <c r="A1004" s="1"/>
      <c r="B1004" s="1"/>
      <c r="C1004" s="16"/>
      <c r="D1004" s="16"/>
      <c r="E1004" s="16"/>
      <c r="F1004" s="16"/>
      <c r="G1004" s="16"/>
      <c r="H1004" s="16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spans="1:32">
      <c r="A1005" s="1"/>
      <c r="B1005" s="1"/>
      <c r="C1005" s="16"/>
      <c r="D1005" s="16"/>
      <c r="E1005" s="16"/>
      <c r="F1005" s="16"/>
      <c r="G1005" s="16"/>
      <c r="H1005" s="16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spans="1:32">
      <c r="A1006" s="1"/>
      <c r="B1006" s="1"/>
      <c r="C1006" s="16"/>
      <c r="D1006" s="16"/>
      <c r="E1006" s="16"/>
      <c r="F1006" s="16"/>
      <c r="G1006" s="16"/>
      <c r="H1006" s="16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spans="1:32">
      <c r="A1007" s="1"/>
      <c r="B1007" s="1"/>
      <c r="C1007" s="16"/>
      <c r="D1007" s="16"/>
      <c r="E1007" s="16"/>
      <c r="F1007" s="16"/>
      <c r="G1007" s="16"/>
      <c r="H1007" s="16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</sheetData>
  <phoneticPr fontId="32" type="noConversion"/>
  <hyperlinks>
    <hyperlink ref="I2" r:id="rId1" xr:uid="{00000000-0004-0000-1100-000000000000}"/>
    <hyperlink ref="I4" r:id="rId2" xr:uid="{00000000-0004-0000-1100-000001000000}"/>
    <hyperlink ref="I5" r:id="rId3" xr:uid="{00000000-0004-0000-1100-000002000000}"/>
    <hyperlink ref="I6" r:id="rId4" xr:uid="{00000000-0004-0000-1100-000003000000}"/>
    <hyperlink ref="I7" r:id="rId5" xr:uid="{00000000-0004-0000-1100-000004000000}"/>
    <hyperlink ref="I8" r:id="rId6" xr:uid="{00000000-0004-0000-1100-000005000000}"/>
    <hyperlink ref="I9" r:id="rId7" xr:uid="{00000000-0004-0000-1100-000006000000}"/>
    <hyperlink ref="I10" r:id="rId8" xr:uid="{00000000-0004-0000-1100-000007000000}"/>
    <hyperlink ref="I11" r:id="rId9" xr:uid="{00000000-0004-0000-1100-000008000000}"/>
    <hyperlink ref="I12" r:id="rId10" xr:uid="{00000000-0004-0000-1100-000009000000}"/>
    <hyperlink ref="I13" r:id="rId11" xr:uid="{00000000-0004-0000-1100-00000A000000}"/>
    <hyperlink ref="I14" r:id="rId12" xr:uid="{00000000-0004-0000-1100-00000B000000}"/>
    <hyperlink ref="I15" r:id="rId13" xr:uid="{00000000-0004-0000-1100-00000C000000}"/>
    <hyperlink ref="I16" r:id="rId14" xr:uid="{00000000-0004-0000-1100-00000D000000}"/>
    <hyperlink ref="I17" r:id="rId15" xr:uid="{00000000-0004-0000-1100-00000E000000}"/>
    <hyperlink ref="I18" r:id="rId16" xr:uid="{00000000-0004-0000-1100-00000F000000}"/>
    <hyperlink ref="I19" r:id="rId17" xr:uid="{00000000-0004-0000-1100-000010000000}"/>
    <hyperlink ref="I20" r:id="rId18" xr:uid="{00000000-0004-0000-1100-000011000000}"/>
    <hyperlink ref="I21" r:id="rId19" xr:uid="{00000000-0004-0000-1100-000012000000}"/>
    <hyperlink ref="I22" r:id="rId20" xr:uid="{00000000-0004-0000-1100-000013000000}"/>
    <hyperlink ref="I23" r:id="rId21" xr:uid="{00000000-0004-0000-1100-000014000000}"/>
    <hyperlink ref="I24" r:id="rId22" xr:uid="{00000000-0004-0000-1100-000015000000}"/>
    <hyperlink ref="I25" r:id="rId23" xr:uid="{00000000-0004-0000-1100-000016000000}"/>
    <hyperlink ref="I26" r:id="rId24" xr:uid="{00000000-0004-0000-1100-000017000000}"/>
    <hyperlink ref="I27" r:id="rId25" xr:uid="{00000000-0004-0000-1100-000018000000}"/>
    <hyperlink ref="I28" r:id="rId26" xr:uid="{00000000-0004-0000-1100-000019000000}"/>
    <hyperlink ref="I29" r:id="rId27" xr:uid="{00000000-0004-0000-1100-00001A000000}"/>
    <hyperlink ref="I30" r:id="rId28" xr:uid="{00000000-0004-0000-1100-00001B000000}"/>
    <hyperlink ref="I31" r:id="rId29" xr:uid="{00000000-0004-0000-1100-00001C000000}"/>
    <hyperlink ref="I32" r:id="rId30" xr:uid="{00000000-0004-0000-1100-00001D000000}"/>
    <hyperlink ref="I33" r:id="rId31" xr:uid="{00000000-0004-0000-1100-00001E000000}"/>
    <hyperlink ref="I34" r:id="rId32" xr:uid="{00000000-0004-0000-1100-00001F000000}"/>
    <hyperlink ref="I35" r:id="rId33" xr:uid="{00000000-0004-0000-1100-000020000000}"/>
    <hyperlink ref="I36" r:id="rId34" xr:uid="{00000000-0004-0000-1100-000021000000}"/>
    <hyperlink ref="I37" r:id="rId35" xr:uid="{00000000-0004-0000-1100-000022000000}"/>
    <hyperlink ref="I38" r:id="rId36" xr:uid="{00000000-0004-0000-1100-000023000000}"/>
    <hyperlink ref="I39" r:id="rId37" xr:uid="{00000000-0004-0000-1100-000024000000}"/>
    <hyperlink ref="I40" r:id="rId38" xr:uid="{00000000-0004-0000-1100-000025000000}"/>
    <hyperlink ref="I41" r:id="rId39" xr:uid="{00000000-0004-0000-1100-000026000000}"/>
    <hyperlink ref="I42" r:id="rId40" xr:uid="{00000000-0004-0000-1100-000027000000}"/>
    <hyperlink ref="I43" r:id="rId41" xr:uid="{00000000-0004-0000-1100-000028000000}"/>
    <hyperlink ref="I44" r:id="rId42" xr:uid="{00000000-0004-0000-1100-000029000000}"/>
    <hyperlink ref="I45" r:id="rId43" xr:uid="{00000000-0004-0000-1100-00002A000000}"/>
    <hyperlink ref="I46" r:id="rId44" xr:uid="{00000000-0004-0000-1100-00002B000000}"/>
    <hyperlink ref="I47" r:id="rId45" xr:uid="{00000000-0004-0000-1100-00002C000000}"/>
    <hyperlink ref="I48" r:id="rId46" xr:uid="{00000000-0004-0000-1100-00002D000000}"/>
    <hyperlink ref="I49" r:id="rId47" xr:uid="{00000000-0004-0000-1100-00002E000000}"/>
    <hyperlink ref="I50" r:id="rId48" xr:uid="{00000000-0004-0000-1100-00002F000000}"/>
    <hyperlink ref="I51" r:id="rId49" xr:uid="{00000000-0004-0000-1100-000030000000}"/>
    <hyperlink ref="I52" r:id="rId50" xr:uid="{00000000-0004-0000-1100-000031000000}"/>
    <hyperlink ref="I53" r:id="rId51" xr:uid="{00000000-0004-0000-1100-000032000000}"/>
    <hyperlink ref="I54" r:id="rId52" xr:uid="{00000000-0004-0000-1100-000033000000}"/>
    <hyperlink ref="I55" r:id="rId53" xr:uid="{00000000-0004-0000-1100-000034000000}"/>
    <hyperlink ref="I56" r:id="rId54" xr:uid="{00000000-0004-0000-1100-000035000000}"/>
    <hyperlink ref="I57" r:id="rId55" xr:uid="{00000000-0004-0000-1100-000036000000}"/>
    <hyperlink ref="I58" r:id="rId56" xr:uid="{00000000-0004-0000-1100-000037000000}"/>
    <hyperlink ref="I59" r:id="rId57" xr:uid="{00000000-0004-0000-1100-000038000000}"/>
    <hyperlink ref="I60" r:id="rId58" xr:uid="{00000000-0004-0000-1100-000039000000}"/>
    <hyperlink ref="I61" r:id="rId59" xr:uid="{00000000-0004-0000-1100-00003A000000}"/>
    <hyperlink ref="I62" r:id="rId60" xr:uid="{00000000-0004-0000-1100-00003B000000}"/>
    <hyperlink ref="I63" r:id="rId61" xr:uid="{00000000-0004-0000-1100-00003C000000}"/>
    <hyperlink ref="I64" r:id="rId62" xr:uid="{00000000-0004-0000-1100-00003D000000}"/>
    <hyperlink ref="I65" r:id="rId63" xr:uid="{00000000-0004-0000-1100-00003E000000}"/>
    <hyperlink ref="I66" r:id="rId64" xr:uid="{00000000-0004-0000-1100-00003F000000}"/>
    <hyperlink ref="I67" r:id="rId65" xr:uid="{00000000-0004-0000-1100-000040000000}"/>
    <hyperlink ref="I68" r:id="rId66" xr:uid="{00000000-0004-0000-1100-000041000000}"/>
    <hyperlink ref="I69" r:id="rId67" xr:uid="{00000000-0004-0000-1100-000042000000}"/>
    <hyperlink ref="I70" r:id="rId68" xr:uid="{00000000-0004-0000-1100-000043000000}"/>
    <hyperlink ref="I71" r:id="rId69" xr:uid="{00000000-0004-0000-1100-000044000000}"/>
    <hyperlink ref="I72" r:id="rId70" xr:uid="{00000000-0004-0000-1100-000045000000}"/>
    <hyperlink ref="I73" r:id="rId71" xr:uid="{00000000-0004-0000-1100-000046000000}"/>
    <hyperlink ref="I74" r:id="rId72" xr:uid="{00000000-0004-0000-1100-000047000000}"/>
    <hyperlink ref="I75" r:id="rId73" xr:uid="{00000000-0004-0000-1100-000048000000}"/>
    <hyperlink ref="I76" r:id="rId74" xr:uid="{00000000-0004-0000-1100-000049000000}"/>
    <hyperlink ref="I77" r:id="rId75" xr:uid="{00000000-0004-0000-1100-00004A000000}"/>
    <hyperlink ref="I78" r:id="rId76" xr:uid="{00000000-0004-0000-1100-00004B000000}"/>
    <hyperlink ref="I79" r:id="rId77" xr:uid="{00000000-0004-0000-1100-00004C000000}"/>
    <hyperlink ref="I80" r:id="rId78" xr:uid="{00000000-0004-0000-1100-00004D000000}"/>
    <hyperlink ref="I81" r:id="rId79" xr:uid="{00000000-0004-0000-1100-00004E000000}"/>
    <hyperlink ref="I82" r:id="rId80" xr:uid="{00000000-0004-0000-1100-00004F000000}"/>
    <hyperlink ref="I83" r:id="rId81" xr:uid="{00000000-0004-0000-1100-000050000000}"/>
    <hyperlink ref="I84" r:id="rId82" xr:uid="{00000000-0004-0000-1100-000051000000}"/>
    <hyperlink ref="I85" r:id="rId83" xr:uid="{00000000-0004-0000-1100-000052000000}"/>
    <hyperlink ref="I86" r:id="rId84" xr:uid="{00000000-0004-0000-1100-000053000000}"/>
    <hyperlink ref="I87" r:id="rId85" xr:uid="{00000000-0004-0000-1100-000054000000}"/>
    <hyperlink ref="I88" r:id="rId86" xr:uid="{00000000-0004-0000-1100-000055000000}"/>
    <hyperlink ref="I89" r:id="rId87" xr:uid="{00000000-0004-0000-1100-000056000000}"/>
    <hyperlink ref="I90" r:id="rId88" xr:uid="{00000000-0004-0000-1100-000057000000}"/>
    <hyperlink ref="I91" r:id="rId89" xr:uid="{00000000-0004-0000-1100-000058000000}"/>
    <hyperlink ref="I92" r:id="rId90" xr:uid="{00000000-0004-0000-1100-000059000000}"/>
    <hyperlink ref="I93" r:id="rId91" xr:uid="{00000000-0004-0000-1100-00005A000000}"/>
    <hyperlink ref="I94" r:id="rId92" xr:uid="{00000000-0004-0000-1100-00005B000000}"/>
    <hyperlink ref="I95" r:id="rId93" xr:uid="{00000000-0004-0000-1100-00005C000000}"/>
    <hyperlink ref="I96" r:id="rId94" xr:uid="{00000000-0004-0000-1100-00005D000000}"/>
    <hyperlink ref="I97" r:id="rId95" xr:uid="{00000000-0004-0000-1100-00005E000000}"/>
    <hyperlink ref="I98" r:id="rId96" xr:uid="{00000000-0004-0000-1100-00005F000000}"/>
    <hyperlink ref="I99" r:id="rId97" xr:uid="{00000000-0004-0000-1100-000060000000}"/>
    <hyperlink ref="I100" r:id="rId98" xr:uid="{00000000-0004-0000-1100-000061000000}"/>
    <hyperlink ref="I101" r:id="rId99" xr:uid="{00000000-0004-0000-1100-000062000000}"/>
    <hyperlink ref="I102" r:id="rId100" xr:uid="{00000000-0004-0000-1100-000063000000}"/>
    <hyperlink ref="I103" r:id="rId101" xr:uid="{00000000-0004-0000-1100-000064000000}"/>
    <hyperlink ref="I104" r:id="rId102" xr:uid="{00000000-0004-0000-1100-000065000000}"/>
    <hyperlink ref="I105" r:id="rId103" xr:uid="{00000000-0004-0000-1100-000066000000}"/>
    <hyperlink ref="I106" r:id="rId104" xr:uid="{00000000-0004-0000-1100-000067000000}"/>
    <hyperlink ref="I107" r:id="rId105" xr:uid="{00000000-0004-0000-1100-000068000000}"/>
    <hyperlink ref="I108" r:id="rId106" xr:uid="{00000000-0004-0000-1100-000069000000}"/>
    <hyperlink ref="I109" r:id="rId107" xr:uid="{00000000-0004-0000-1100-00006A000000}"/>
    <hyperlink ref="I110" r:id="rId108" xr:uid="{00000000-0004-0000-1100-00006B000000}"/>
    <hyperlink ref="I111" r:id="rId109" xr:uid="{00000000-0004-0000-1100-00006C000000}"/>
    <hyperlink ref="I112" r:id="rId110" xr:uid="{00000000-0004-0000-1100-00006D000000}"/>
    <hyperlink ref="I113" r:id="rId111" xr:uid="{00000000-0004-0000-1100-00006E000000}"/>
    <hyperlink ref="I114" r:id="rId112" xr:uid="{00000000-0004-0000-1100-00006F000000}"/>
    <hyperlink ref="I115" r:id="rId113" xr:uid="{00000000-0004-0000-1100-000070000000}"/>
    <hyperlink ref="I116" r:id="rId114" xr:uid="{00000000-0004-0000-1100-000071000000}"/>
    <hyperlink ref="I117" r:id="rId115" xr:uid="{00000000-0004-0000-1100-000072000000}"/>
    <hyperlink ref="I118" r:id="rId116" xr:uid="{00000000-0004-0000-1100-000073000000}"/>
    <hyperlink ref="I119" r:id="rId117" xr:uid="{00000000-0004-0000-1100-000074000000}"/>
    <hyperlink ref="I120" r:id="rId118" xr:uid="{00000000-0004-0000-1100-000075000000}"/>
    <hyperlink ref="I121" r:id="rId119" xr:uid="{00000000-0004-0000-1100-000076000000}"/>
    <hyperlink ref="I122" r:id="rId120" xr:uid="{00000000-0004-0000-1100-000077000000}"/>
    <hyperlink ref="I123" r:id="rId121" xr:uid="{00000000-0004-0000-1100-000078000000}"/>
    <hyperlink ref="I124" r:id="rId122" xr:uid="{00000000-0004-0000-1100-000079000000}"/>
    <hyperlink ref="I125" r:id="rId123" xr:uid="{00000000-0004-0000-1100-00007A000000}"/>
    <hyperlink ref="I126" r:id="rId124" xr:uid="{00000000-0004-0000-1100-00007B000000}"/>
    <hyperlink ref="I127" r:id="rId125" xr:uid="{00000000-0004-0000-1100-00007C000000}"/>
    <hyperlink ref="I128" r:id="rId126" xr:uid="{00000000-0004-0000-1100-00007D000000}"/>
    <hyperlink ref="I129" r:id="rId127" xr:uid="{00000000-0004-0000-1100-00007E000000}"/>
    <hyperlink ref="I130" r:id="rId128" xr:uid="{00000000-0004-0000-1100-00007F000000}"/>
    <hyperlink ref="I131" r:id="rId129" xr:uid="{00000000-0004-0000-1100-000080000000}"/>
    <hyperlink ref="I132" r:id="rId130" xr:uid="{00000000-0004-0000-1100-000081000000}"/>
    <hyperlink ref="I133" r:id="rId131" xr:uid="{00000000-0004-0000-1100-000082000000}"/>
    <hyperlink ref="I134" r:id="rId132" xr:uid="{00000000-0004-0000-1100-000083000000}"/>
    <hyperlink ref="I135" r:id="rId133" xr:uid="{00000000-0004-0000-1100-000084000000}"/>
    <hyperlink ref="I136" r:id="rId134" xr:uid="{00000000-0004-0000-1100-000085000000}"/>
    <hyperlink ref="I137" r:id="rId135" xr:uid="{00000000-0004-0000-1100-000086000000}"/>
    <hyperlink ref="I139" r:id="rId136" xr:uid="{00000000-0004-0000-1100-000087000000}"/>
    <hyperlink ref="I140" r:id="rId137" xr:uid="{00000000-0004-0000-1100-000088000000}"/>
    <hyperlink ref="I141" r:id="rId138" xr:uid="{00000000-0004-0000-1100-000089000000}"/>
    <hyperlink ref="I142" r:id="rId139" xr:uid="{00000000-0004-0000-1100-00008A000000}"/>
    <hyperlink ref="I143" r:id="rId140" xr:uid="{00000000-0004-0000-1100-00008B000000}"/>
    <hyperlink ref="I144" r:id="rId141" xr:uid="{00000000-0004-0000-1100-00008C000000}"/>
    <hyperlink ref="I145" r:id="rId142" xr:uid="{00000000-0004-0000-1100-00008D000000}"/>
    <hyperlink ref="I146" r:id="rId143" xr:uid="{00000000-0004-0000-1100-00008E000000}"/>
    <hyperlink ref="I147" r:id="rId144" xr:uid="{00000000-0004-0000-1100-00008F000000}"/>
    <hyperlink ref="I148" r:id="rId145" xr:uid="{00000000-0004-0000-1100-000090000000}"/>
    <hyperlink ref="I149" r:id="rId146" xr:uid="{00000000-0004-0000-1100-000091000000}"/>
    <hyperlink ref="I150" r:id="rId147" xr:uid="{00000000-0004-0000-1100-000092000000}"/>
    <hyperlink ref="I151" r:id="rId148" xr:uid="{00000000-0004-0000-1100-000093000000}"/>
    <hyperlink ref="I152" r:id="rId149" xr:uid="{00000000-0004-0000-1100-000094000000}"/>
    <hyperlink ref="I153" r:id="rId150" xr:uid="{00000000-0004-0000-1100-000095000000}"/>
    <hyperlink ref="I154" r:id="rId151" xr:uid="{00000000-0004-0000-1100-000096000000}"/>
    <hyperlink ref="I155" r:id="rId152" xr:uid="{00000000-0004-0000-1100-000097000000}"/>
    <hyperlink ref="I156" r:id="rId153" xr:uid="{00000000-0004-0000-1100-000098000000}"/>
    <hyperlink ref="I157" r:id="rId154" xr:uid="{00000000-0004-0000-1100-000099000000}"/>
    <hyperlink ref="I158" r:id="rId155" xr:uid="{00000000-0004-0000-1100-00009A000000}"/>
    <hyperlink ref="I159" r:id="rId156" xr:uid="{00000000-0004-0000-1100-00009B000000}"/>
    <hyperlink ref="I160" r:id="rId157" xr:uid="{00000000-0004-0000-1100-00009C000000}"/>
    <hyperlink ref="I161" r:id="rId158" xr:uid="{00000000-0004-0000-1100-00009D000000}"/>
    <hyperlink ref="I162" r:id="rId159" xr:uid="{00000000-0004-0000-1100-00009E000000}"/>
    <hyperlink ref="I163" r:id="rId160" xr:uid="{00000000-0004-0000-1100-00009F000000}"/>
    <hyperlink ref="I164" r:id="rId161" xr:uid="{00000000-0004-0000-1100-0000A0000000}"/>
    <hyperlink ref="I165" r:id="rId162" xr:uid="{00000000-0004-0000-1100-0000A1000000}"/>
    <hyperlink ref="I166" r:id="rId163" xr:uid="{00000000-0004-0000-1100-0000A2000000}"/>
    <hyperlink ref="I167" r:id="rId164" xr:uid="{00000000-0004-0000-1100-0000A3000000}"/>
    <hyperlink ref="I168" r:id="rId165" xr:uid="{00000000-0004-0000-1100-0000A4000000}"/>
    <hyperlink ref="I169" r:id="rId166" xr:uid="{00000000-0004-0000-1100-0000A5000000}"/>
    <hyperlink ref="I171" r:id="rId167" xr:uid="{00000000-0004-0000-1100-0000A6000000}"/>
    <hyperlink ref="I172" r:id="rId168" xr:uid="{00000000-0004-0000-1100-0000A7000000}"/>
    <hyperlink ref="I173" r:id="rId169" xr:uid="{00000000-0004-0000-1100-0000A8000000}"/>
    <hyperlink ref="I174" r:id="rId170" xr:uid="{00000000-0004-0000-1100-0000A9000000}"/>
    <hyperlink ref="I175" r:id="rId171" xr:uid="{00000000-0004-0000-1100-0000AA000000}"/>
    <hyperlink ref="I176" r:id="rId172" xr:uid="{00000000-0004-0000-1100-0000AB000000}"/>
    <hyperlink ref="I177" r:id="rId173" xr:uid="{00000000-0004-0000-1100-0000AC000000}"/>
    <hyperlink ref="I178" r:id="rId174" xr:uid="{00000000-0004-0000-1100-0000AD000000}"/>
    <hyperlink ref="I179" r:id="rId175" xr:uid="{00000000-0004-0000-1100-0000AE000000}"/>
    <hyperlink ref="I180" r:id="rId176" xr:uid="{00000000-0004-0000-1100-0000AF000000}"/>
    <hyperlink ref="I181" r:id="rId177" xr:uid="{00000000-0004-0000-1100-0000B0000000}"/>
    <hyperlink ref="I182" r:id="rId178" xr:uid="{00000000-0004-0000-1100-0000B1000000}"/>
    <hyperlink ref="I183" r:id="rId179" xr:uid="{00000000-0004-0000-1100-0000B2000000}"/>
    <hyperlink ref="I184" r:id="rId180" xr:uid="{00000000-0004-0000-1100-0000B3000000}"/>
    <hyperlink ref="I185" r:id="rId181" xr:uid="{00000000-0004-0000-1100-0000B4000000}"/>
    <hyperlink ref="I186" r:id="rId182" xr:uid="{00000000-0004-0000-1100-0000B5000000}"/>
    <hyperlink ref="I187" r:id="rId183" xr:uid="{00000000-0004-0000-1100-0000B6000000}"/>
    <hyperlink ref="I188" r:id="rId184" xr:uid="{00000000-0004-0000-1100-0000B7000000}"/>
    <hyperlink ref="I189" r:id="rId185" xr:uid="{00000000-0004-0000-1100-0000B8000000}"/>
    <hyperlink ref="I190" r:id="rId186" xr:uid="{00000000-0004-0000-1100-0000B9000000}"/>
    <hyperlink ref="I191" r:id="rId187" xr:uid="{00000000-0004-0000-1100-0000BA000000}"/>
    <hyperlink ref="I192" r:id="rId188" xr:uid="{00000000-0004-0000-1100-0000BB000000}"/>
    <hyperlink ref="I193" r:id="rId189" xr:uid="{00000000-0004-0000-1100-0000BC000000}"/>
    <hyperlink ref="I194" r:id="rId190" xr:uid="{00000000-0004-0000-1100-0000BD000000}"/>
    <hyperlink ref="I195" r:id="rId191" xr:uid="{00000000-0004-0000-1100-0000BE000000}"/>
    <hyperlink ref="I196" r:id="rId192" xr:uid="{00000000-0004-0000-1100-0000BF000000}"/>
    <hyperlink ref="I197" r:id="rId193" xr:uid="{00000000-0004-0000-1100-0000C0000000}"/>
    <hyperlink ref="I198" r:id="rId194" xr:uid="{00000000-0004-0000-1100-0000C1000000}"/>
    <hyperlink ref="I199" r:id="rId195" xr:uid="{00000000-0004-0000-1100-0000C2000000}"/>
    <hyperlink ref="I200" r:id="rId196" xr:uid="{00000000-0004-0000-1100-0000C3000000}"/>
    <hyperlink ref="I201" r:id="rId197" xr:uid="{00000000-0004-0000-1100-0000C4000000}"/>
    <hyperlink ref="I202" r:id="rId198" xr:uid="{00000000-0004-0000-1100-0000C5000000}"/>
    <hyperlink ref="I203" r:id="rId199" xr:uid="{00000000-0004-0000-1100-0000C6000000}"/>
    <hyperlink ref="I204" r:id="rId200" xr:uid="{00000000-0004-0000-1100-0000C7000000}"/>
    <hyperlink ref="I205" r:id="rId201" xr:uid="{00000000-0004-0000-1100-0000C8000000}"/>
    <hyperlink ref="I206" r:id="rId202" xr:uid="{00000000-0004-0000-1100-0000C9000000}"/>
    <hyperlink ref="I207" r:id="rId203" xr:uid="{00000000-0004-0000-1100-0000CA000000}"/>
    <hyperlink ref="I208" r:id="rId204" xr:uid="{00000000-0004-0000-1100-0000CB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F100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/>
  <cols>
    <col min="1" max="1" width="4.85546875" customWidth="1"/>
    <col min="2" max="2" width="29" customWidth="1"/>
    <col min="3" max="3" width="35.42578125" customWidth="1"/>
    <col min="4" max="4" width="22.85546875" customWidth="1"/>
    <col min="5" max="5" width="37.42578125" customWidth="1"/>
    <col min="6" max="8" width="8.28515625" customWidth="1"/>
    <col min="9" max="9" width="45.5703125" customWidth="1"/>
  </cols>
  <sheetData>
    <row r="1" spans="1:32">
      <c r="A1" s="1" t="s">
        <v>0</v>
      </c>
      <c r="B1" s="2" t="s">
        <v>1</v>
      </c>
      <c r="C1" s="3" t="s">
        <v>4026</v>
      </c>
      <c r="D1" s="3" t="s">
        <v>4027</v>
      </c>
      <c r="E1" s="3" t="s">
        <v>4028</v>
      </c>
      <c r="F1" s="3" t="s">
        <v>4029</v>
      </c>
      <c r="G1" s="3" t="s">
        <v>4030</v>
      </c>
      <c r="H1" s="3" t="s">
        <v>3947</v>
      </c>
      <c r="I1" s="2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4">
        <v>1</v>
      </c>
      <c r="B2" s="1" t="s">
        <v>3</v>
      </c>
      <c r="C2" s="5"/>
      <c r="D2" s="5"/>
      <c r="E2" s="5"/>
      <c r="F2" s="7"/>
      <c r="G2" s="7"/>
      <c r="H2" s="7"/>
      <c r="I2" s="8" t="s">
        <v>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>
      <c r="A3" s="4">
        <v>1</v>
      </c>
      <c r="B3" s="1" t="s">
        <v>3</v>
      </c>
      <c r="C3" s="5"/>
      <c r="D3" s="5"/>
      <c r="E3" s="5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>
      <c r="A4" s="4">
        <v>2</v>
      </c>
      <c r="B4" s="1" t="s">
        <v>5</v>
      </c>
      <c r="C4" s="5"/>
      <c r="D4" s="5"/>
      <c r="E4" s="5"/>
      <c r="F4" s="7"/>
      <c r="G4" s="7"/>
      <c r="H4" s="7"/>
      <c r="I4" s="8" t="s">
        <v>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>
      <c r="A5" s="4">
        <v>3</v>
      </c>
      <c r="B5" s="1" t="s">
        <v>8</v>
      </c>
      <c r="C5" s="5"/>
      <c r="D5" s="5"/>
      <c r="E5" s="5"/>
      <c r="F5" s="7"/>
      <c r="G5" s="7"/>
      <c r="H5" s="7"/>
      <c r="I5" s="8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>
      <c r="A6" s="4">
        <v>4</v>
      </c>
      <c r="B6" s="1" t="s">
        <v>10</v>
      </c>
      <c r="C6" s="10"/>
      <c r="D6" s="5"/>
      <c r="E6" s="5"/>
      <c r="F6" s="9"/>
      <c r="G6" s="9"/>
      <c r="H6" s="9"/>
      <c r="I6" s="8" t="s">
        <v>11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>
      <c r="A7" s="4">
        <v>5</v>
      </c>
      <c r="B7" s="1" t="s">
        <v>12</v>
      </c>
      <c r="C7" s="5"/>
      <c r="D7" s="5"/>
      <c r="E7" s="5"/>
      <c r="F7" s="9"/>
      <c r="G7" s="9"/>
      <c r="H7" s="9"/>
      <c r="I7" s="8" t="s">
        <v>13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>
      <c r="A8" s="4">
        <v>6</v>
      </c>
      <c r="B8" s="1" t="s">
        <v>14</v>
      </c>
      <c r="C8" s="5"/>
      <c r="D8" s="5"/>
      <c r="E8" s="5"/>
      <c r="F8" s="9"/>
      <c r="G8" s="9"/>
      <c r="H8" s="9"/>
      <c r="I8" s="8" t="s">
        <v>16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>
      <c r="A9" s="4">
        <v>7</v>
      </c>
      <c r="B9" s="1" t="s">
        <v>17</v>
      </c>
      <c r="C9" s="5"/>
      <c r="D9" s="5"/>
      <c r="E9" s="5"/>
      <c r="F9" s="9"/>
      <c r="G9" s="9"/>
      <c r="H9" s="9"/>
      <c r="I9" s="8" t="s">
        <v>18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>
      <c r="A10" s="4">
        <v>8</v>
      </c>
      <c r="B10" s="1" t="s">
        <v>19</v>
      </c>
      <c r="C10" s="5" t="s">
        <v>4031</v>
      </c>
      <c r="D10" s="5" t="s">
        <v>4032</v>
      </c>
      <c r="E10" s="6" t="s">
        <v>4033</v>
      </c>
      <c r="F10" s="9"/>
      <c r="G10" s="9"/>
      <c r="H10" s="9"/>
      <c r="I10" s="8" t="s">
        <v>20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>
      <c r="A11" s="4">
        <v>9</v>
      </c>
      <c r="B11" s="1" t="s">
        <v>21</v>
      </c>
      <c r="C11" s="5"/>
      <c r="D11" s="5"/>
      <c r="E11" s="5"/>
      <c r="F11" s="9"/>
      <c r="G11" s="9"/>
      <c r="H11" s="9"/>
      <c r="I11" s="8" t="s">
        <v>22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>
      <c r="A12" s="4">
        <v>10</v>
      </c>
      <c r="B12" s="1" t="s">
        <v>23</v>
      </c>
      <c r="C12" s="5"/>
      <c r="D12" s="5"/>
      <c r="E12" s="5"/>
      <c r="F12" s="9"/>
      <c r="G12" s="9"/>
      <c r="H12" s="9"/>
      <c r="I12" s="8" t="s">
        <v>24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>
      <c r="A13" s="4">
        <v>11</v>
      </c>
      <c r="B13" s="1" t="s">
        <v>25</v>
      </c>
      <c r="C13" s="7"/>
      <c r="D13" s="5"/>
      <c r="E13" s="5"/>
      <c r="F13" s="9"/>
      <c r="G13" s="9"/>
      <c r="H13" s="9"/>
      <c r="I13" s="8" t="s">
        <v>26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>
      <c r="A14" s="4">
        <v>12</v>
      </c>
      <c r="B14" s="1" t="s">
        <v>27</v>
      </c>
      <c r="C14" s="5"/>
      <c r="D14" s="5"/>
      <c r="E14" s="5"/>
      <c r="F14" s="9"/>
      <c r="G14" s="9"/>
      <c r="H14" s="9"/>
      <c r="I14" s="8" t="s">
        <v>28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>
      <c r="A15" s="4">
        <v>13</v>
      </c>
      <c r="B15" s="1" t="s">
        <v>29</v>
      </c>
      <c r="C15" s="5"/>
      <c r="D15" s="5"/>
      <c r="E15" s="5"/>
      <c r="F15" s="7"/>
      <c r="G15" s="7"/>
      <c r="H15" s="7"/>
      <c r="I15" s="8" t="s">
        <v>30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>
      <c r="A16" s="4">
        <v>14</v>
      </c>
      <c r="B16" s="1" t="s">
        <v>31</v>
      </c>
      <c r="C16" s="5"/>
      <c r="D16" s="5"/>
      <c r="E16" s="5"/>
      <c r="F16" s="9"/>
      <c r="G16" s="9"/>
      <c r="H16" s="9"/>
      <c r="I16" s="8" t="s">
        <v>33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>
      <c r="A17" s="4">
        <v>15</v>
      </c>
      <c r="B17" s="1" t="s">
        <v>34</v>
      </c>
      <c r="C17" s="5"/>
      <c r="D17" s="5"/>
      <c r="E17" s="5"/>
      <c r="F17" s="9"/>
      <c r="G17" s="9"/>
      <c r="H17" s="9"/>
      <c r="I17" s="8" t="s">
        <v>35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>
      <c r="A18" s="4">
        <v>16</v>
      </c>
      <c r="B18" s="1" t="s">
        <v>36</v>
      </c>
      <c r="C18" s="5"/>
      <c r="D18" s="5"/>
      <c r="E18" s="5"/>
      <c r="F18" s="9"/>
      <c r="G18" s="9"/>
      <c r="H18" s="9"/>
      <c r="I18" s="8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>
      <c r="A19" s="4">
        <v>17</v>
      </c>
      <c r="B19" s="1" t="s">
        <v>38</v>
      </c>
      <c r="C19" s="5"/>
      <c r="D19" s="5"/>
      <c r="E19" s="5"/>
      <c r="F19" s="9"/>
      <c r="G19" s="9"/>
      <c r="H19" s="9"/>
      <c r="I19" s="8" t="s">
        <v>39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>
      <c r="A20" s="4">
        <v>18</v>
      </c>
      <c r="B20" s="1" t="s">
        <v>40</v>
      </c>
      <c r="C20" s="5"/>
      <c r="D20" s="5"/>
      <c r="E20" s="5"/>
      <c r="F20" s="9"/>
      <c r="G20" s="9"/>
      <c r="H20" s="9"/>
      <c r="I20" s="8" t="s">
        <v>41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>
      <c r="A21" s="4">
        <v>19</v>
      </c>
      <c r="B21" s="1" t="s">
        <v>42</v>
      </c>
      <c r="C21" s="5"/>
      <c r="D21" s="5"/>
      <c r="E21" s="5"/>
      <c r="F21" s="9"/>
      <c r="G21" s="9"/>
      <c r="H21" s="9"/>
      <c r="I21" s="8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>
      <c r="A22" s="4">
        <v>20</v>
      </c>
      <c r="B22" s="1" t="s">
        <v>45</v>
      </c>
      <c r="C22" s="79" t="s">
        <v>4034</v>
      </c>
      <c r="D22" s="20" t="s">
        <v>4019</v>
      </c>
      <c r="E22" s="6" t="s">
        <v>4035</v>
      </c>
      <c r="F22" s="9"/>
      <c r="G22" s="9"/>
      <c r="H22" s="9"/>
      <c r="I22" s="8" t="s">
        <v>46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>
      <c r="A23" s="4">
        <v>21</v>
      </c>
      <c r="B23" s="1" t="s">
        <v>47</v>
      </c>
      <c r="C23" s="5" t="s">
        <v>48</v>
      </c>
      <c r="D23" s="5" t="s">
        <v>4036</v>
      </c>
      <c r="E23" s="6" t="s">
        <v>4037</v>
      </c>
      <c r="F23" s="9"/>
      <c r="G23" s="9"/>
      <c r="H23" s="9"/>
      <c r="I23" s="8" t="s">
        <v>49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>
      <c r="A24" s="4">
        <v>22</v>
      </c>
      <c r="B24" s="1" t="s">
        <v>50</v>
      </c>
      <c r="C24" s="5"/>
      <c r="D24" s="5"/>
      <c r="E24" s="5"/>
      <c r="F24" s="9"/>
      <c r="G24" s="9"/>
      <c r="H24" s="9"/>
      <c r="I24" s="8" t="s">
        <v>51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>
      <c r="A25" s="4">
        <v>23</v>
      </c>
      <c r="B25" s="1" t="s">
        <v>52</v>
      </c>
      <c r="C25" s="5" t="s">
        <v>4038</v>
      </c>
      <c r="D25" s="5" t="s">
        <v>4039</v>
      </c>
      <c r="E25" s="6" t="s">
        <v>4040</v>
      </c>
      <c r="F25" s="9"/>
      <c r="G25" s="9"/>
      <c r="H25" s="9"/>
      <c r="I25" s="8" t="s">
        <v>54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>
      <c r="A26" s="4">
        <v>24</v>
      </c>
      <c r="B26" s="1" t="s">
        <v>55</v>
      </c>
      <c r="C26" s="5"/>
      <c r="D26" s="5"/>
      <c r="E26" s="5"/>
      <c r="F26" s="9"/>
      <c r="G26" s="9"/>
      <c r="H26" s="9"/>
      <c r="I26" s="8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>
      <c r="A27" s="4">
        <v>25</v>
      </c>
      <c r="B27" s="1" t="s">
        <v>57</v>
      </c>
      <c r="C27" s="5" t="s">
        <v>4041</v>
      </c>
      <c r="D27" s="5" t="s">
        <v>4022</v>
      </c>
      <c r="E27" s="6" t="s">
        <v>4042</v>
      </c>
      <c r="F27" s="9"/>
      <c r="G27" s="9"/>
      <c r="H27" s="9"/>
      <c r="I27" s="8" t="s">
        <v>59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>
      <c r="A28" s="4">
        <v>26</v>
      </c>
      <c r="B28" s="1" t="s">
        <v>60</v>
      </c>
      <c r="C28" s="79"/>
      <c r="D28" s="20"/>
      <c r="E28" s="5"/>
      <c r="F28" s="9"/>
      <c r="G28" s="9"/>
      <c r="H28" s="9"/>
      <c r="I28" s="8" t="s">
        <v>62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>
      <c r="A29" s="4">
        <v>27</v>
      </c>
      <c r="B29" s="1" t="s">
        <v>63</v>
      </c>
      <c r="C29" s="5"/>
      <c r="D29" s="5"/>
      <c r="E29" s="5"/>
      <c r="F29" s="9"/>
      <c r="G29" s="9"/>
      <c r="H29" s="9"/>
      <c r="I29" s="8" t="s">
        <v>64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>
      <c r="A30" s="4">
        <v>28</v>
      </c>
      <c r="B30" s="1" t="s">
        <v>65</v>
      </c>
      <c r="C30" s="7"/>
      <c r="D30" s="5"/>
      <c r="E30" s="5"/>
      <c r="F30" s="9"/>
      <c r="G30" s="9"/>
      <c r="H30" s="9"/>
      <c r="I30" s="8" t="s">
        <v>66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>
      <c r="A31" s="4">
        <v>29</v>
      </c>
      <c r="B31" s="1" t="s">
        <v>67</v>
      </c>
      <c r="C31" s="7"/>
      <c r="D31" s="5"/>
      <c r="E31" s="5"/>
      <c r="F31" s="9"/>
      <c r="G31" s="9"/>
      <c r="H31" s="9"/>
      <c r="I31" s="8" t="s">
        <v>69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>
      <c r="A32" s="4">
        <v>30</v>
      </c>
      <c r="B32" s="1" t="s">
        <v>70</v>
      </c>
      <c r="C32" s="7"/>
      <c r="D32" s="5"/>
      <c r="E32" s="5"/>
      <c r="F32" s="9"/>
      <c r="G32" s="9"/>
      <c r="H32" s="9"/>
      <c r="I32" s="8" t="s">
        <v>71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>
      <c r="A33" s="4">
        <v>31</v>
      </c>
      <c r="B33" s="1" t="s">
        <v>72</v>
      </c>
      <c r="C33" s="7"/>
      <c r="D33" s="5"/>
      <c r="E33" s="5"/>
      <c r="F33" s="9"/>
      <c r="G33" s="9"/>
      <c r="H33" s="9"/>
      <c r="I33" s="8" t="s">
        <v>74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4">
        <v>32</v>
      </c>
      <c r="B34" s="1" t="s">
        <v>76</v>
      </c>
      <c r="C34" s="7"/>
      <c r="D34" s="5"/>
      <c r="E34" s="5"/>
      <c r="F34" s="9"/>
      <c r="G34" s="9"/>
      <c r="H34" s="9"/>
      <c r="I34" s="8" t="s">
        <v>77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4">
        <v>33</v>
      </c>
      <c r="B35" s="1" t="s">
        <v>78</v>
      </c>
      <c r="C35" s="7"/>
      <c r="D35" s="5"/>
      <c r="E35" s="5"/>
      <c r="F35" s="9"/>
      <c r="G35" s="9"/>
      <c r="H35" s="9"/>
      <c r="I35" s="8" t="s">
        <v>79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4">
        <v>34</v>
      </c>
      <c r="B36" s="1" t="s">
        <v>80</v>
      </c>
      <c r="C36" s="7"/>
      <c r="D36" s="5"/>
      <c r="E36" s="5"/>
      <c r="F36" s="9"/>
      <c r="G36" s="9"/>
      <c r="H36" s="9"/>
      <c r="I36" s="8" t="s">
        <v>81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4">
        <v>35</v>
      </c>
      <c r="B37" s="1" t="s">
        <v>82</v>
      </c>
      <c r="C37" s="80"/>
      <c r="D37" s="20"/>
      <c r="E37" s="5"/>
      <c r="F37" s="9"/>
      <c r="G37" s="9"/>
      <c r="H37" s="9"/>
      <c r="I37" s="8" t="s">
        <v>83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4">
        <v>36</v>
      </c>
      <c r="B38" s="1" t="s">
        <v>84</v>
      </c>
      <c r="C38" s="7"/>
      <c r="D38" s="5"/>
      <c r="E38" s="5"/>
      <c r="F38" s="9"/>
      <c r="G38" s="9"/>
      <c r="H38" s="9"/>
      <c r="I38" s="8" t="s">
        <v>85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4">
        <v>37</v>
      </c>
      <c r="B39" s="1" t="s">
        <v>86</v>
      </c>
      <c r="C39" s="7"/>
      <c r="D39" s="5"/>
      <c r="E39" s="5"/>
      <c r="F39" s="9"/>
      <c r="G39" s="9"/>
      <c r="H39" s="9"/>
      <c r="I39" s="8" t="s">
        <v>87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 s="4">
        <v>38</v>
      </c>
      <c r="B40" s="1" t="s">
        <v>88</v>
      </c>
      <c r="C40" s="7"/>
      <c r="D40" s="5"/>
      <c r="E40" s="5"/>
      <c r="F40" s="9"/>
      <c r="G40" s="9"/>
      <c r="H40" s="9"/>
      <c r="I40" s="8" t="s">
        <v>90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4">
        <v>39</v>
      </c>
      <c r="B41" s="1" t="s">
        <v>91</v>
      </c>
      <c r="C41" s="7"/>
      <c r="D41" s="5"/>
      <c r="E41" s="5"/>
      <c r="F41" s="9"/>
      <c r="G41" s="9"/>
      <c r="H41" s="9"/>
      <c r="I41" s="8" t="s">
        <v>93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4">
        <v>40</v>
      </c>
      <c r="B42" s="1" t="s">
        <v>94</v>
      </c>
      <c r="C42" s="7"/>
      <c r="D42" s="5"/>
      <c r="E42" s="5"/>
      <c r="F42" s="9"/>
      <c r="G42" s="9"/>
      <c r="H42" s="9"/>
      <c r="I42" s="8" t="s">
        <v>95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4">
        <v>41</v>
      </c>
      <c r="B43" s="1" t="s">
        <v>96</v>
      </c>
      <c r="C43" s="7"/>
      <c r="D43" s="5"/>
      <c r="E43" s="5"/>
      <c r="F43" s="9"/>
      <c r="G43" s="9"/>
      <c r="H43" s="9"/>
      <c r="I43" s="8" t="s">
        <v>98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4">
        <v>42</v>
      </c>
      <c r="B44" s="1" t="s">
        <v>99</v>
      </c>
      <c r="C44" s="7"/>
      <c r="D44" s="5"/>
      <c r="E44" s="5"/>
      <c r="F44" s="9"/>
      <c r="G44" s="9"/>
      <c r="H44" s="9"/>
      <c r="I44" s="8" t="s">
        <v>100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4">
        <v>43</v>
      </c>
      <c r="B45" s="1" t="s">
        <v>101</v>
      </c>
      <c r="C45" s="7"/>
      <c r="D45" s="5"/>
      <c r="E45" s="5"/>
      <c r="F45" s="9"/>
      <c r="G45" s="9"/>
      <c r="H45" s="9"/>
      <c r="I45" s="8" t="s">
        <v>102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4">
        <v>44</v>
      </c>
      <c r="B46" s="1" t="s">
        <v>103</v>
      </c>
      <c r="C46" s="7"/>
      <c r="D46" s="5"/>
      <c r="E46" s="5"/>
      <c r="F46" s="9"/>
      <c r="G46" s="9"/>
      <c r="H46" s="9"/>
      <c r="I46" s="8" t="s">
        <v>104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4">
        <v>45</v>
      </c>
      <c r="B47" s="1" t="s">
        <v>105</v>
      </c>
      <c r="C47" s="7"/>
      <c r="D47" s="5"/>
      <c r="E47" s="5"/>
      <c r="F47" s="9"/>
      <c r="G47" s="9"/>
      <c r="H47" s="9"/>
      <c r="I47" s="8" t="s">
        <v>106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4">
        <v>46</v>
      </c>
      <c r="B48" s="1" t="s">
        <v>107</v>
      </c>
      <c r="C48" s="7"/>
      <c r="D48" s="5"/>
      <c r="E48" s="5"/>
      <c r="F48" s="9"/>
      <c r="G48" s="9"/>
      <c r="H48" s="9"/>
      <c r="I48" s="8" t="s">
        <v>108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4">
        <v>47</v>
      </c>
      <c r="B49" s="1" t="s">
        <v>109</v>
      </c>
      <c r="C49" s="7"/>
      <c r="D49" s="5"/>
      <c r="E49" s="5"/>
      <c r="F49" s="9"/>
      <c r="G49" s="9"/>
      <c r="H49" s="9"/>
      <c r="I49" s="8" t="s">
        <v>110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4">
        <v>48</v>
      </c>
      <c r="B50" s="1" t="s">
        <v>111</v>
      </c>
      <c r="C50" s="7"/>
      <c r="D50" s="5"/>
      <c r="E50" s="5"/>
      <c r="F50" s="9"/>
      <c r="G50" s="9"/>
      <c r="H50" s="9"/>
      <c r="I50" s="8" t="s">
        <v>112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4">
        <v>49</v>
      </c>
      <c r="B51" s="1" t="s">
        <v>113</v>
      </c>
      <c r="C51" s="7"/>
      <c r="D51" s="5"/>
      <c r="E51" s="5"/>
      <c r="F51" s="9"/>
      <c r="G51" s="9"/>
      <c r="H51" s="9"/>
      <c r="I51" s="8" t="s">
        <v>114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4">
        <v>50</v>
      </c>
      <c r="B52" s="1" t="s">
        <v>115</v>
      </c>
      <c r="C52" s="7"/>
      <c r="D52" s="5"/>
      <c r="E52" s="5"/>
      <c r="F52" s="9"/>
      <c r="G52" s="9"/>
      <c r="H52" s="9"/>
      <c r="I52" s="8" t="s">
        <v>116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4">
        <v>51</v>
      </c>
      <c r="B53" s="1" t="s">
        <v>117</v>
      </c>
      <c r="C53" s="7"/>
      <c r="D53" s="5"/>
      <c r="E53" s="5"/>
      <c r="F53" s="9"/>
      <c r="G53" s="9"/>
      <c r="H53" s="9"/>
      <c r="I53" s="8" t="s">
        <v>118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4">
        <v>52</v>
      </c>
      <c r="B54" s="1" t="s">
        <v>119</v>
      </c>
      <c r="C54" s="7"/>
      <c r="D54" s="5"/>
      <c r="E54" s="5"/>
      <c r="F54" s="9"/>
      <c r="G54" s="9"/>
      <c r="H54" s="9"/>
      <c r="I54" s="8" t="s">
        <v>120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4">
        <v>53</v>
      </c>
      <c r="B55" s="1" t="s">
        <v>121</v>
      </c>
      <c r="C55" s="7"/>
      <c r="D55" s="5"/>
      <c r="E55" s="5"/>
      <c r="F55" s="6"/>
      <c r="G55" s="6"/>
      <c r="H55" s="6"/>
      <c r="I55" s="8" t="s">
        <v>122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4">
        <v>54</v>
      </c>
      <c r="B56" s="1" t="s">
        <v>123</v>
      </c>
      <c r="C56" s="7"/>
      <c r="D56" s="5"/>
      <c r="E56" s="5"/>
      <c r="F56" s="9"/>
      <c r="G56" s="9"/>
      <c r="H56" s="9"/>
      <c r="I56" s="8" t="s">
        <v>124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4">
        <v>54</v>
      </c>
      <c r="B57" s="1" t="s">
        <v>123</v>
      </c>
      <c r="C57" s="7"/>
      <c r="D57" s="5"/>
      <c r="E57" s="5"/>
      <c r="F57" s="9"/>
      <c r="G57" s="9"/>
      <c r="H57" s="9"/>
      <c r="I57" s="8" t="s">
        <v>124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4">
        <v>54</v>
      </c>
      <c r="B58" s="1" t="s">
        <v>123</v>
      </c>
      <c r="C58" s="7"/>
      <c r="D58" s="5"/>
      <c r="E58" s="5"/>
      <c r="F58" s="9"/>
      <c r="G58" s="9"/>
      <c r="H58" s="9"/>
      <c r="I58" s="8" t="s">
        <v>124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4">
        <v>55</v>
      </c>
      <c r="B59" s="1" t="s">
        <v>125</v>
      </c>
      <c r="C59" s="7"/>
      <c r="D59" s="5"/>
      <c r="E59" s="5"/>
      <c r="F59" s="9"/>
      <c r="G59" s="9"/>
      <c r="H59" s="9"/>
      <c r="I59" s="8" t="s">
        <v>126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4">
        <v>56</v>
      </c>
      <c r="B60" s="1" t="s">
        <v>97</v>
      </c>
      <c r="C60" s="7"/>
      <c r="D60" s="5"/>
      <c r="E60" s="5"/>
      <c r="F60" s="9"/>
      <c r="G60" s="9"/>
      <c r="H60" s="9"/>
      <c r="I60" s="8" t="s">
        <v>127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4">
        <v>57</v>
      </c>
      <c r="B61" s="1" t="s">
        <v>128</v>
      </c>
      <c r="C61" s="7"/>
      <c r="D61" s="5"/>
      <c r="E61" s="5"/>
      <c r="F61" s="9"/>
      <c r="G61" s="9"/>
      <c r="H61" s="9"/>
      <c r="I61" s="8" t="s">
        <v>130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4">
        <v>58</v>
      </c>
      <c r="B62" s="1" t="s">
        <v>131</v>
      </c>
      <c r="C62" s="7"/>
      <c r="D62" s="5"/>
      <c r="E62" s="5"/>
      <c r="F62" s="9"/>
      <c r="G62" s="9"/>
      <c r="H62" s="9"/>
      <c r="I62" s="8" t="s">
        <v>132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4">
        <v>59</v>
      </c>
      <c r="B63" s="1" t="s">
        <v>133</v>
      </c>
      <c r="C63" s="7"/>
      <c r="D63" s="5"/>
      <c r="E63" s="5"/>
      <c r="F63" s="9"/>
      <c r="G63" s="9"/>
      <c r="H63" s="9"/>
      <c r="I63" s="8" t="s">
        <v>134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4">
        <v>60</v>
      </c>
      <c r="B64" s="1" t="s">
        <v>135</v>
      </c>
      <c r="C64" s="7"/>
      <c r="D64" s="5"/>
      <c r="E64" s="5"/>
      <c r="F64" s="9"/>
      <c r="G64" s="9"/>
      <c r="H64" s="9"/>
      <c r="I64" s="8" t="s">
        <v>136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4">
        <v>61</v>
      </c>
      <c r="B65" s="1" t="s">
        <v>137</v>
      </c>
      <c r="C65" s="7"/>
      <c r="D65" s="5"/>
      <c r="E65" s="5"/>
      <c r="F65" s="9"/>
      <c r="G65" s="9"/>
      <c r="H65" s="9"/>
      <c r="I65" s="8" t="s">
        <v>138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4">
        <v>62</v>
      </c>
      <c r="B66" s="1" t="s">
        <v>139</v>
      </c>
      <c r="C66" s="7"/>
      <c r="D66" s="5"/>
      <c r="E66" s="5"/>
      <c r="F66" s="9"/>
      <c r="G66" s="9"/>
      <c r="H66" s="9"/>
      <c r="I66" s="8" t="s">
        <v>141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4">
        <v>63</v>
      </c>
      <c r="B67" s="1" t="s">
        <v>142</v>
      </c>
      <c r="C67" s="7"/>
      <c r="D67" s="5"/>
      <c r="E67" s="5"/>
      <c r="F67" s="9"/>
      <c r="G67" s="9"/>
      <c r="H67" s="9"/>
      <c r="I67" s="8" t="s">
        <v>144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4">
        <v>64</v>
      </c>
      <c r="B68" s="1" t="s">
        <v>145</v>
      </c>
      <c r="C68" s="7"/>
      <c r="D68" s="5"/>
      <c r="E68" s="5"/>
      <c r="F68" s="9"/>
      <c r="G68" s="9"/>
      <c r="H68" s="9"/>
      <c r="I68" s="8" t="s">
        <v>146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4">
        <v>65</v>
      </c>
      <c r="B69" s="1" t="s">
        <v>147</v>
      </c>
      <c r="C69" s="7"/>
      <c r="D69" s="5"/>
      <c r="E69" s="5"/>
      <c r="F69" s="9"/>
      <c r="G69" s="9"/>
      <c r="H69" s="9"/>
      <c r="I69" s="8" t="s">
        <v>148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4">
        <v>66</v>
      </c>
      <c r="B70" s="1" t="s">
        <v>149</v>
      </c>
      <c r="C70" s="7"/>
      <c r="D70" s="5"/>
      <c r="E70" s="5"/>
      <c r="F70" s="9"/>
      <c r="G70" s="9"/>
      <c r="H70" s="9"/>
      <c r="I70" s="8" t="s">
        <v>150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4">
        <v>67</v>
      </c>
      <c r="B71" s="1" t="s">
        <v>151</v>
      </c>
      <c r="C71" s="7"/>
      <c r="D71" s="5"/>
      <c r="E71" s="5"/>
      <c r="F71" s="9"/>
      <c r="G71" s="9"/>
      <c r="H71" s="9"/>
      <c r="I71" s="8" t="s">
        <v>152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4">
        <v>68</v>
      </c>
      <c r="B72" s="1" t="s">
        <v>153</v>
      </c>
      <c r="C72" s="7"/>
      <c r="D72" s="5"/>
      <c r="E72" s="5"/>
      <c r="F72" s="9"/>
      <c r="G72" s="9"/>
      <c r="H72" s="9"/>
      <c r="I72" s="8" t="s">
        <v>154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4">
        <v>69</v>
      </c>
      <c r="B73" s="1" t="s">
        <v>155</v>
      </c>
      <c r="C73" s="7"/>
      <c r="D73" s="5"/>
      <c r="E73" s="5"/>
      <c r="F73" s="9"/>
      <c r="G73" s="9"/>
      <c r="H73" s="9"/>
      <c r="I73" s="8" t="s">
        <v>156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4">
        <v>70</v>
      </c>
      <c r="B74" s="1" t="s">
        <v>157</v>
      </c>
      <c r="C74" s="7"/>
      <c r="D74" s="5"/>
      <c r="E74" s="5"/>
      <c r="F74" s="9"/>
      <c r="G74" s="9"/>
      <c r="H74" s="9"/>
      <c r="I74" s="8" t="s">
        <v>158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4">
        <v>71</v>
      </c>
      <c r="B75" s="1" t="s">
        <v>159</v>
      </c>
      <c r="C75" s="7"/>
      <c r="D75" s="5"/>
      <c r="E75" s="5"/>
      <c r="F75" s="9"/>
      <c r="G75" s="9"/>
      <c r="H75" s="9"/>
      <c r="I75" s="8" t="s">
        <v>160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4">
        <v>72</v>
      </c>
      <c r="B76" s="1" t="s">
        <v>161</v>
      </c>
      <c r="C76" s="7"/>
      <c r="D76" s="5"/>
      <c r="E76" s="5"/>
      <c r="F76" s="9"/>
      <c r="G76" s="9"/>
      <c r="H76" s="9"/>
      <c r="I76" s="8" t="s">
        <v>162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4">
        <v>73</v>
      </c>
      <c r="B77" s="1" t="s">
        <v>163</v>
      </c>
      <c r="C77" s="7"/>
      <c r="D77" s="5"/>
      <c r="E77" s="5"/>
      <c r="F77" s="9"/>
      <c r="G77" s="9"/>
      <c r="H77" s="9"/>
      <c r="I77" s="8" t="s">
        <v>164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4">
        <v>74</v>
      </c>
      <c r="B78" s="1" t="s">
        <v>165</v>
      </c>
      <c r="C78" s="7"/>
      <c r="D78" s="5"/>
      <c r="E78" s="5"/>
      <c r="F78" s="9"/>
      <c r="G78" s="9"/>
      <c r="H78" s="9"/>
      <c r="I78" s="8" t="s">
        <v>166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4">
        <v>75</v>
      </c>
      <c r="B79" s="1" t="s">
        <v>167</v>
      </c>
      <c r="C79" s="7"/>
      <c r="D79" s="5"/>
      <c r="E79" s="5"/>
      <c r="F79" s="9"/>
      <c r="G79" s="9"/>
      <c r="H79" s="9"/>
      <c r="I79" s="8" t="s">
        <v>168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4">
        <v>76</v>
      </c>
      <c r="B80" s="1" t="s">
        <v>169</v>
      </c>
      <c r="C80" s="7"/>
      <c r="D80" s="5"/>
      <c r="E80" s="5"/>
      <c r="F80" s="9"/>
      <c r="G80" s="9"/>
      <c r="H80" s="9"/>
      <c r="I80" s="8" t="s">
        <v>170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4">
        <v>77</v>
      </c>
      <c r="B81" s="1" t="s">
        <v>171</v>
      </c>
      <c r="C81" s="7"/>
      <c r="D81" s="5"/>
      <c r="E81" s="5"/>
      <c r="F81" s="9"/>
      <c r="G81" s="9"/>
      <c r="H81" s="9"/>
      <c r="I81" s="8" t="s">
        <v>172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4">
        <v>78</v>
      </c>
      <c r="B82" s="1" t="s">
        <v>173</v>
      </c>
      <c r="C82" s="7"/>
      <c r="D82" s="5"/>
      <c r="E82" s="5"/>
      <c r="F82" s="9"/>
      <c r="G82" s="9"/>
      <c r="H82" s="9"/>
      <c r="I82" s="8" t="s">
        <v>174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4">
        <v>79</v>
      </c>
      <c r="B83" s="1" t="s">
        <v>175</v>
      </c>
      <c r="C83" s="7"/>
      <c r="D83" s="5"/>
      <c r="E83" s="5"/>
      <c r="F83" s="9"/>
      <c r="G83" s="9"/>
      <c r="H83" s="9"/>
      <c r="I83" s="8" t="s">
        <v>176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4">
        <v>80</v>
      </c>
      <c r="B84" s="1" t="s">
        <v>177</v>
      </c>
      <c r="C84" s="7"/>
      <c r="D84" s="5"/>
      <c r="E84" s="5"/>
      <c r="F84" s="9"/>
      <c r="G84" s="9"/>
      <c r="H84" s="9"/>
      <c r="I84" s="8" t="s">
        <v>178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4">
        <v>81</v>
      </c>
      <c r="B85" s="1" t="s">
        <v>179</v>
      </c>
      <c r="C85" s="7"/>
      <c r="D85" s="5"/>
      <c r="E85" s="5"/>
      <c r="F85" s="9"/>
      <c r="G85" s="9"/>
      <c r="H85" s="9"/>
      <c r="I85" s="8" t="s">
        <v>180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4">
        <v>82</v>
      </c>
      <c r="B86" s="1" t="s">
        <v>181</v>
      </c>
      <c r="C86" s="7"/>
      <c r="D86" s="5"/>
      <c r="E86" s="5"/>
      <c r="F86" s="9"/>
      <c r="G86" s="9"/>
      <c r="H86" s="9"/>
      <c r="I86" s="8" t="s">
        <v>182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4">
        <v>83</v>
      </c>
      <c r="B87" s="1" t="s">
        <v>183</v>
      </c>
      <c r="C87" s="7"/>
      <c r="D87" s="5"/>
      <c r="E87" s="5"/>
      <c r="F87" s="9"/>
      <c r="G87" s="9"/>
      <c r="H87" s="9"/>
      <c r="I87" s="8" t="s">
        <v>184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4">
        <v>84</v>
      </c>
      <c r="B88" s="1" t="s">
        <v>185</v>
      </c>
      <c r="C88" s="7"/>
      <c r="D88" s="5"/>
      <c r="E88" s="5"/>
      <c r="F88" s="9"/>
      <c r="G88" s="9"/>
      <c r="H88" s="9"/>
      <c r="I88" s="8" t="s">
        <v>186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4">
        <v>85</v>
      </c>
      <c r="B89" s="1" t="s">
        <v>187</v>
      </c>
      <c r="C89" s="7"/>
      <c r="D89" s="5"/>
      <c r="E89" s="5"/>
      <c r="F89" s="9"/>
      <c r="G89" s="9"/>
      <c r="H89" s="9"/>
      <c r="I89" s="8" t="s">
        <v>188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4">
        <v>86</v>
      </c>
      <c r="B90" s="1" t="s">
        <v>189</v>
      </c>
      <c r="C90" s="7"/>
      <c r="D90" s="5"/>
      <c r="E90" s="5"/>
      <c r="F90" s="9"/>
      <c r="G90" s="9"/>
      <c r="H90" s="9"/>
      <c r="I90" s="8" t="s">
        <v>190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4">
        <v>87</v>
      </c>
      <c r="B91" s="1" t="s">
        <v>191</v>
      </c>
      <c r="C91" s="7"/>
      <c r="D91" s="5"/>
      <c r="E91" s="5"/>
      <c r="F91" s="9"/>
      <c r="G91" s="9"/>
      <c r="H91" s="9"/>
      <c r="I91" s="8" t="s">
        <v>192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4">
        <v>87</v>
      </c>
      <c r="B92" s="1" t="s">
        <v>191</v>
      </c>
      <c r="C92" s="7"/>
      <c r="D92" s="5"/>
      <c r="E92" s="5"/>
      <c r="F92" s="9"/>
      <c r="G92" s="9"/>
      <c r="H92" s="9"/>
      <c r="I92" s="8" t="s">
        <v>192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4">
        <v>88</v>
      </c>
      <c r="B93" s="1" t="s">
        <v>193</v>
      </c>
      <c r="C93" s="7"/>
      <c r="D93" s="5"/>
      <c r="E93" s="5"/>
      <c r="F93" s="9"/>
      <c r="G93" s="9"/>
      <c r="H93" s="9"/>
      <c r="I93" s="8" t="s">
        <v>194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4">
        <v>89</v>
      </c>
      <c r="B94" s="1" t="s">
        <v>195</v>
      </c>
      <c r="C94" s="7"/>
      <c r="D94" s="5"/>
      <c r="E94" s="5"/>
      <c r="F94" s="9"/>
      <c r="G94" s="9"/>
      <c r="H94" s="9"/>
      <c r="I94" s="8" t="s">
        <v>196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4">
        <v>90</v>
      </c>
      <c r="B95" s="1" t="s">
        <v>197</v>
      </c>
      <c r="C95" s="7"/>
      <c r="D95" s="5"/>
      <c r="E95" s="5"/>
      <c r="F95" s="9"/>
      <c r="G95" s="9"/>
      <c r="H95" s="9"/>
      <c r="I95" s="8" t="s">
        <v>198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4">
        <v>91</v>
      </c>
      <c r="B96" s="1" t="s">
        <v>199</v>
      </c>
      <c r="C96" s="7"/>
      <c r="D96" s="5"/>
      <c r="E96" s="5"/>
      <c r="F96" s="9"/>
      <c r="G96" s="9"/>
      <c r="H96" s="9"/>
      <c r="I96" s="8" t="s">
        <v>200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4">
        <v>92</v>
      </c>
      <c r="B97" s="1" t="s">
        <v>201</v>
      </c>
      <c r="C97" s="7"/>
      <c r="D97" s="5"/>
      <c r="E97" s="5"/>
      <c r="F97" s="9"/>
      <c r="G97" s="9"/>
      <c r="H97" s="9"/>
      <c r="I97" s="8" t="s">
        <v>202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4">
        <v>93</v>
      </c>
      <c r="B98" s="1" t="s">
        <v>203</v>
      </c>
      <c r="C98" s="7"/>
      <c r="D98" s="5"/>
      <c r="E98" s="5"/>
      <c r="F98" s="9"/>
      <c r="G98" s="9"/>
      <c r="H98" s="9"/>
      <c r="I98" s="8" t="s">
        <v>204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4">
        <v>94</v>
      </c>
      <c r="B99" s="11" t="s">
        <v>205</v>
      </c>
      <c r="C99" s="81"/>
      <c r="D99" s="5"/>
      <c r="E99" s="5"/>
      <c r="F99" s="9"/>
      <c r="G99" s="7"/>
      <c r="H99" s="9"/>
      <c r="I99" s="8" t="s">
        <v>206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4">
        <v>95</v>
      </c>
      <c r="B100" s="1" t="s">
        <v>207</v>
      </c>
      <c r="C100" s="7"/>
      <c r="D100" s="5"/>
      <c r="E100" s="5"/>
      <c r="F100" s="9"/>
      <c r="G100" s="9"/>
      <c r="H100" s="9"/>
      <c r="I100" s="8" t="s">
        <v>209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4">
        <v>96</v>
      </c>
      <c r="B101" s="1" t="s">
        <v>210</v>
      </c>
      <c r="C101" s="7"/>
      <c r="D101" s="5"/>
      <c r="E101" s="5"/>
      <c r="F101" s="9"/>
      <c r="G101" s="9"/>
      <c r="H101" s="9"/>
      <c r="I101" s="8" t="s">
        <v>211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4">
        <v>97</v>
      </c>
      <c r="B102" s="1" t="s">
        <v>212</v>
      </c>
      <c r="C102" s="7"/>
      <c r="D102" s="5"/>
      <c r="E102" s="5"/>
      <c r="F102" s="9"/>
      <c r="G102" s="9"/>
      <c r="H102" s="9"/>
      <c r="I102" s="8" t="s">
        <v>214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4">
        <v>98</v>
      </c>
      <c r="B103" s="1" t="s">
        <v>215</v>
      </c>
      <c r="C103" s="7"/>
      <c r="D103" s="5"/>
      <c r="E103" s="5"/>
      <c r="F103" s="9"/>
      <c r="G103" s="9"/>
      <c r="H103" s="9"/>
      <c r="I103" s="8" t="s">
        <v>216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4">
        <v>99</v>
      </c>
      <c r="B104" s="1" t="s">
        <v>217</v>
      </c>
      <c r="C104" s="7"/>
      <c r="D104" s="5"/>
      <c r="E104" s="5"/>
      <c r="F104" s="9"/>
      <c r="G104" s="9"/>
      <c r="H104" s="9"/>
      <c r="I104" s="8" t="s">
        <v>218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4">
        <v>100</v>
      </c>
      <c r="B105" s="1" t="s">
        <v>219</v>
      </c>
      <c r="C105" s="7"/>
      <c r="D105" s="5"/>
      <c r="E105" s="5"/>
      <c r="F105" s="9"/>
      <c r="G105" s="9"/>
      <c r="H105" s="9"/>
      <c r="I105" s="8" t="s">
        <v>220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4">
        <v>101</v>
      </c>
      <c r="B106" s="1" t="s">
        <v>221</v>
      </c>
      <c r="C106" s="7"/>
      <c r="D106" s="20"/>
      <c r="E106" s="5"/>
      <c r="F106" s="9"/>
      <c r="G106" s="9"/>
      <c r="H106" s="9"/>
      <c r="I106" s="8" t="s">
        <v>223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4">
        <v>102</v>
      </c>
      <c r="B107" s="1" t="s">
        <v>224</v>
      </c>
      <c r="C107" s="7"/>
      <c r="D107" s="5"/>
      <c r="E107" s="5"/>
      <c r="F107" s="9"/>
      <c r="G107" s="9"/>
      <c r="H107" s="9"/>
      <c r="I107" s="8" t="s">
        <v>225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4">
        <v>103</v>
      </c>
      <c r="B108" s="1" t="s">
        <v>226</v>
      </c>
      <c r="C108" s="7"/>
      <c r="D108" s="5"/>
      <c r="E108" s="5"/>
      <c r="F108" s="9"/>
      <c r="G108" s="9"/>
      <c r="H108" s="9"/>
      <c r="I108" s="8" t="s">
        <v>227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4">
        <v>104</v>
      </c>
      <c r="B109" s="1" t="s">
        <v>228</v>
      </c>
      <c r="C109" s="7"/>
      <c r="D109" s="5"/>
      <c r="E109" s="5"/>
      <c r="F109" s="9"/>
      <c r="G109" s="9"/>
      <c r="H109" s="9"/>
      <c r="I109" s="8" t="s">
        <v>229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4">
        <v>105</v>
      </c>
      <c r="B110" s="1" t="s">
        <v>230</v>
      </c>
      <c r="C110" s="7"/>
      <c r="D110" s="5"/>
      <c r="E110" s="5"/>
      <c r="F110" s="7"/>
      <c r="G110" s="7"/>
      <c r="H110" s="7"/>
      <c r="I110" s="8" t="s">
        <v>231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4">
        <v>106</v>
      </c>
      <c r="B111" s="11" t="s">
        <v>232</v>
      </c>
      <c r="C111" s="12"/>
      <c r="D111" s="5"/>
      <c r="E111" s="5"/>
      <c r="F111" s="9"/>
      <c r="G111" s="7"/>
      <c r="H111" s="9"/>
      <c r="I111" s="8" t="s">
        <v>233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4">
        <v>107</v>
      </c>
      <c r="B112" s="1" t="s">
        <v>234</v>
      </c>
      <c r="C112" s="7"/>
      <c r="D112" s="5"/>
      <c r="E112" s="5"/>
      <c r="F112" s="9"/>
      <c r="G112" s="9"/>
      <c r="H112" s="9"/>
      <c r="I112" s="8" t="s">
        <v>236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4">
        <v>108</v>
      </c>
      <c r="B113" s="1" t="s">
        <v>237</v>
      </c>
      <c r="C113" s="7"/>
      <c r="D113" s="5"/>
      <c r="E113" s="5"/>
      <c r="F113" s="9"/>
      <c r="G113" s="9"/>
      <c r="H113" s="9"/>
      <c r="I113" s="8" t="s">
        <v>239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4">
        <v>109</v>
      </c>
      <c r="B114" s="1" t="s">
        <v>240</v>
      </c>
      <c r="C114" s="7"/>
      <c r="D114" s="5"/>
      <c r="E114" s="5"/>
      <c r="F114" s="9"/>
      <c r="G114" s="9"/>
      <c r="H114" s="9"/>
      <c r="I114" s="8" t="s">
        <v>241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4">
        <v>110</v>
      </c>
      <c r="B115" s="1" t="s">
        <v>242</v>
      </c>
      <c r="C115" s="7"/>
      <c r="D115" s="5"/>
      <c r="E115" s="5"/>
      <c r="F115" s="9"/>
      <c r="G115" s="9"/>
      <c r="H115" s="9"/>
      <c r="I115" s="8" t="s">
        <v>244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4">
        <v>111</v>
      </c>
      <c r="B116" s="1" t="s">
        <v>245</v>
      </c>
      <c r="C116" s="7"/>
      <c r="D116" s="5"/>
      <c r="E116" s="5"/>
      <c r="F116" s="9"/>
      <c r="G116" s="9"/>
      <c r="H116" s="9"/>
      <c r="I116" s="8" t="s">
        <v>247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>
      <c r="A117" s="4">
        <v>112</v>
      </c>
      <c r="B117" s="1" t="s">
        <v>248</v>
      </c>
      <c r="C117" s="7"/>
      <c r="D117" s="5"/>
      <c r="E117" s="5"/>
      <c r="F117" s="9"/>
      <c r="G117" s="9"/>
      <c r="H117" s="9"/>
      <c r="I117" s="8" t="s">
        <v>249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>
      <c r="A118" s="4">
        <v>113</v>
      </c>
      <c r="B118" s="25" t="s">
        <v>250</v>
      </c>
      <c r="C118" s="82"/>
      <c r="D118" s="5"/>
      <c r="E118" s="5"/>
      <c r="F118" s="9"/>
      <c r="G118" s="7"/>
      <c r="H118" s="9"/>
      <c r="I118" s="8" t="s">
        <v>251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>
      <c r="A119" s="4">
        <v>114</v>
      </c>
      <c r="B119" s="11" t="s">
        <v>252</v>
      </c>
      <c r="C119" s="81"/>
      <c r="D119" s="5"/>
      <c r="E119" s="5"/>
      <c r="F119" s="9"/>
      <c r="G119" s="7"/>
      <c r="H119" s="9"/>
      <c r="I119" s="8" t="s">
        <v>253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>
      <c r="A120" s="4">
        <v>115</v>
      </c>
      <c r="B120" s="1" t="s">
        <v>254</v>
      </c>
      <c r="C120" s="7"/>
      <c r="D120" s="5"/>
      <c r="E120" s="5"/>
      <c r="F120" s="9"/>
      <c r="G120" s="9"/>
      <c r="H120" s="9"/>
      <c r="I120" s="8" t="s">
        <v>255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>
      <c r="A121" s="4">
        <v>116</v>
      </c>
      <c r="B121" s="1" t="s">
        <v>256</v>
      </c>
      <c r="C121" s="7"/>
      <c r="D121" s="5"/>
      <c r="E121" s="5"/>
      <c r="F121" s="9"/>
      <c r="G121" s="9"/>
      <c r="H121" s="9"/>
      <c r="I121" s="8" t="s">
        <v>257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>
      <c r="A122" s="4">
        <v>117</v>
      </c>
      <c r="B122" s="1" t="s">
        <v>258</v>
      </c>
      <c r="C122" s="7"/>
      <c r="D122" s="5"/>
      <c r="E122" s="5"/>
      <c r="F122" s="9"/>
      <c r="G122" s="9"/>
      <c r="H122" s="9"/>
      <c r="I122" s="8" t="s">
        <v>260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>
      <c r="A123" s="4">
        <v>118</v>
      </c>
      <c r="B123" s="1" t="s">
        <v>261</v>
      </c>
      <c r="C123" s="7"/>
      <c r="D123" s="5"/>
      <c r="E123" s="5"/>
      <c r="F123" s="9"/>
      <c r="G123" s="9"/>
      <c r="H123" s="9"/>
      <c r="I123" s="8" t="s">
        <v>263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>
      <c r="A124" s="4">
        <v>119</v>
      </c>
      <c r="B124" s="1" t="s">
        <v>264</v>
      </c>
      <c r="C124" s="7"/>
      <c r="D124" s="5"/>
      <c r="E124" s="5"/>
      <c r="F124" s="9"/>
      <c r="G124" s="9"/>
      <c r="H124" s="9"/>
      <c r="I124" s="8" t="s">
        <v>265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>
      <c r="A125" s="4">
        <v>120</v>
      </c>
      <c r="B125" s="1" t="s">
        <v>266</v>
      </c>
      <c r="C125" s="7"/>
      <c r="D125" s="5"/>
      <c r="E125" s="5"/>
      <c r="F125" s="9"/>
      <c r="G125" s="9"/>
      <c r="H125" s="9"/>
      <c r="I125" s="8" t="s">
        <v>268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>
      <c r="A126" s="4">
        <v>121</v>
      </c>
      <c r="B126" s="1" t="s">
        <v>269</v>
      </c>
      <c r="C126" s="7"/>
      <c r="D126" s="5"/>
      <c r="E126" s="5"/>
      <c r="F126" s="9"/>
      <c r="G126" s="9"/>
      <c r="H126" s="9"/>
      <c r="I126" s="8" t="s">
        <v>270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>
      <c r="A127" s="4">
        <v>122</v>
      </c>
      <c r="B127" s="1" t="s">
        <v>271</v>
      </c>
      <c r="C127" s="7"/>
      <c r="D127" s="5"/>
      <c r="E127" s="5"/>
      <c r="F127" s="9"/>
      <c r="G127" s="9"/>
      <c r="H127" s="9"/>
      <c r="I127" s="8" t="s">
        <v>273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>
      <c r="A128" s="4">
        <v>122</v>
      </c>
      <c r="B128" s="1" t="s">
        <v>271</v>
      </c>
      <c r="C128" s="7"/>
      <c r="D128" s="5"/>
      <c r="E128" s="5"/>
      <c r="F128" s="9"/>
      <c r="G128" s="9"/>
      <c r="H128" s="9"/>
      <c r="I128" s="8" t="s">
        <v>273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>
      <c r="A129" s="4">
        <v>123</v>
      </c>
      <c r="B129" s="1" t="s">
        <v>274</v>
      </c>
      <c r="C129" s="7"/>
      <c r="D129" s="5"/>
      <c r="E129" s="5"/>
      <c r="F129" s="9"/>
      <c r="G129" s="9"/>
      <c r="H129" s="9"/>
      <c r="I129" s="8" t="s">
        <v>276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>
      <c r="A130" s="4">
        <v>124</v>
      </c>
      <c r="B130" s="1" t="s">
        <v>277</v>
      </c>
      <c r="C130" s="7"/>
      <c r="D130" s="5"/>
      <c r="E130" s="5"/>
      <c r="F130" s="9"/>
      <c r="G130" s="9"/>
      <c r="H130" s="9"/>
      <c r="I130" s="8" t="s">
        <v>278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>
      <c r="A131" s="4">
        <v>125</v>
      </c>
      <c r="B131" s="1" t="s">
        <v>279</v>
      </c>
      <c r="C131" s="7"/>
      <c r="D131" s="5"/>
      <c r="E131" s="5"/>
      <c r="F131" s="9"/>
      <c r="G131" s="9"/>
      <c r="H131" s="9"/>
      <c r="I131" s="8" t="s">
        <v>281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>
      <c r="A132" s="4">
        <v>126</v>
      </c>
      <c r="B132" s="1" t="s">
        <v>282</v>
      </c>
      <c r="C132" s="7"/>
      <c r="D132" s="5"/>
      <c r="E132" s="5"/>
      <c r="F132" s="9"/>
      <c r="G132" s="9"/>
      <c r="H132" s="9"/>
      <c r="I132" s="8" t="s">
        <v>283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>
      <c r="A133" s="4">
        <v>127</v>
      </c>
      <c r="B133" s="1" t="s">
        <v>284</v>
      </c>
      <c r="C133" s="7"/>
      <c r="D133" s="5"/>
      <c r="E133" s="5"/>
      <c r="F133" s="9"/>
      <c r="G133" s="9"/>
      <c r="H133" s="9"/>
      <c r="I133" s="8" t="s">
        <v>285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>
      <c r="A134" s="4">
        <v>128</v>
      </c>
      <c r="B134" s="1" t="s">
        <v>286</v>
      </c>
      <c r="C134" s="7"/>
      <c r="D134" s="5"/>
      <c r="E134" s="5"/>
      <c r="F134" s="9"/>
      <c r="G134" s="9"/>
      <c r="H134" s="9"/>
      <c r="I134" s="8" t="s">
        <v>287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>
      <c r="A135" s="4">
        <v>129</v>
      </c>
      <c r="B135" s="1" t="s">
        <v>288</v>
      </c>
      <c r="C135" s="7"/>
      <c r="D135" s="5"/>
      <c r="E135" s="5"/>
      <c r="F135" s="9"/>
      <c r="G135" s="9"/>
      <c r="H135" s="9"/>
      <c r="I135" s="8" t="s">
        <v>289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>
      <c r="A136" s="4">
        <v>130</v>
      </c>
      <c r="B136" s="1" t="s">
        <v>290</v>
      </c>
      <c r="C136" s="7"/>
      <c r="D136" s="5"/>
      <c r="E136" s="5"/>
      <c r="F136" s="9"/>
      <c r="G136" s="9"/>
      <c r="H136" s="9"/>
      <c r="I136" s="8" t="s">
        <v>291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>
      <c r="A137" s="4">
        <v>131</v>
      </c>
      <c r="B137" s="1" t="s">
        <v>292</v>
      </c>
      <c r="C137" s="7"/>
      <c r="D137" s="5"/>
      <c r="E137" s="5"/>
      <c r="F137" s="9"/>
      <c r="G137" s="9"/>
      <c r="H137" s="9"/>
      <c r="I137" s="8" t="s">
        <v>293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>
      <c r="A138" s="4">
        <v>131</v>
      </c>
      <c r="B138" s="1" t="s">
        <v>292</v>
      </c>
      <c r="C138" s="7"/>
      <c r="D138" s="5"/>
      <c r="E138" s="5"/>
      <c r="F138" s="9"/>
      <c r="G138" s="9"/>
      <c r="H138" s="9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>
      <c r="A139" s="4">
        <v>132</v>
      </c>
      <c r="B139" s="1" t="s">
        <v>294</v>
      </c>
      <c r="C139" s="7"/>
      <c r="D139" s="5"/>
      <c r="E139" s="5"/>
      <c r="F139" s="9"/>
      <c r="G139" s="9"/>
      <c r="H139" s="9"/>
      <c r="I139" s="8" t="s">
        <v>296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>
      <c r="A140" s="4">
        <v>133</v>
      </c>
      <c r="B140" s="1" t="s">
        <v>297</v>
      </c>
      <c r="C140" s="7"/>
      <c r="D140" s="5"/>
      <c r="E140" s="5"/>
      <c r="F140" s="9"/>
      <c r="G140" s="9"/>
      <c r="H140" s="9"/>
      <c r="I140" s="8" t="s">
        <v>298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>
      <c r="A141" s="4">
        <v>134</v>
      </c>
      <c r="B141" s="1" t="s">
        <v>299</v>
      </c>
      <c r="C141" s="7"/>
      <c r="D141" s="5"/>
      <c r="E141" s="5"/>
      <c r="F141" s="9"/>
      <c r="G141" s="9"/>
      <c r="H141" s="9"/>
      <c r="I141" s="8" t="s">
        <v>300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>
      <c r="A142" s="4">
        <v>135</v>
      </c>
      <c r="B142" s="1" t="s">
        <v>301</v>
      </c>
      <c r="C142" s="7"/>
      <c r="D142" s="5"/>
      <c r="E142" s="5"/>
      <c r="F142" s="9"/>
      <c r="G142" s="9"/>
      <c r="H142" s="9"/>
      <c r="I142" s="8" t="s">
        <v>302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>
      <c r="A143" s="4">
        <v>136</v>
      </c>
      <c r="B143" s="1" t="s">
        <v>303</v>
      </c>
      <c r="C143" s="7"/>
      <c r="D143" s="5"/>
      <c r="E143" s="5"/>
      <c r="F143" s="9"/>
      <c r="G143" s="9"/>
      <c r="H143" s="9"/>
      <c r="I143" s="8" t="s">
        <v>304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>
      <c r="A144" s="4">
        <v>137</v>
      </c>
      <c r="B144" s="1" t="s">
        <v>305</v>
      </c>
      <c r="C144" s="7"/>
      <c r="D144" s="5"/>
      <c r="E144" s="5"/>
      <c r="F144" s="9"/>
      <c r="G144" s="9"/>
      <c r="H144" s="9"/>
      <c r="I144" s="8" t="s">
        <v>306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>
      <c r="A145" s="4">
        <v>138</v>
      </c>
      <c r="B145" s="1" t="s">
        <v>307</v>
      </c>
      <c r="C145" s="7"/>
      <c r="D145" s="5"/>
      <c r="E145" s="5"/>
      <c r="F145" s="9"/>
      <c r="G145" s="9"/>
      <c r="H145" s="9"/>
      <c r="I145" s="8" t="s">
        <v>308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>
      <c r="A146" s="4">
        <v>139</v>
      </c>
      <c r="B146" s="1" t="s">
        <v>309</v>
      </c>
      <c r="C146" s="7"/>
      <c r="D146" s="5"/>
      <c r="E146" s="5"/>
      <c r="F146" s="9"/>
      <c r="G146" s="9"/>
      <c r="H146" s="9"/>
      <c r="I146" s="8" t="s">
        <v>310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>
      <c r="A147" s="4">
        <v>140</v>
      </c>
      <c r="B147" s="1" t="s">
        <v>311</v>
      </c>
      <c r="C147" s="7"/>
      <c r="D147" s="5"/>
      <c r="E147" s="5"/>
      <c r="F147" s="9"/>
      <c r="G147" s="9"/>
      <c r="H147" s="9"/>
      <c r="I147" s="8" t="s">
        <v>312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>
      <c r="A148" s="4">
        <v>141</v>
      </c>
      <c r="B148" s="11" t="s">
        <v>313</v>
      </c>
      <c r="C148" s="81"/>
      <c r="D148" s="5"/>
      <c r="E148" s="5"/>
      <c r="F148" s="9"/>
      <c r="G148" s="7"/>
      <c r="H148" s="9"/>
      <c r="I148" s="8" t="s">
        <v>314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>
      <c r="A149" s="4">
        <v>142</v>
      </c>
      <c r="B149" s="1" t="s">
        <v>315</v>
      </c>
      <c r="C149" s="7"/>
      <c r="D149" s="5"/>
      <c r="E149" s="5"/>
      <c r="F149" s="9"/>
      <c r="G149" s="9"/>
      <c r="H149" s="9"/>
      <c r="I149" s="8" t="s">
        <v>317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>
      <c r="A150" s="4">
        <v>143</v>
      </c>
      <c r="B150" s="1" t="s">
        <v>318</v>
      </c>
      <c r="C150" s="7"/>
      <c r="D150" s="5"/>
      <c r="E150" s="5"/>
      <c r="F150" s="9"/>
      <c r="G150" s="9"/>
      <c r="H150" s="9"/>
      <c r="I150" s="8" t="s">
        <v>319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>
      <c r="A151" s="4">
        <v>144</v>
      </c>
      <c r="B151" s="11" t="s">
        <v>320</v>
      </c>
      <c r="C151" s="81"/>
      <c r="D151" s="5"/>
      <c r="E151" s="5"/>
      <c r="F151" s="9"/>
      <c r="G151" s="7"/>
      <c r="H151" s="9"/>
      <c r="I151" s="8" t="s">
        <v>321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>
      <c r="A152" s="4">
        <v>145</v>
      </c>
      <c r="B152" s="1" t="s">
        <v>322</v>
      </c>
      <c r="C152" s="7"/>
      <c r="D152" s="5"/>
      <c r="E152" s="5"/>
      <c r="F152" s="9"/>
      <c r="G152" s="9"/>
      <c r="H152" s="9"/>
      <c r="I152" s="8" t="s">
        <v>323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>
      <c r="A153" s="4">
        <v>146</v>
      </c>
      <c r="B153" s="1" t="s">
        <v>324</v>
      </c>
      <c r="C153" s="7"/>
      <c r="D153" s="5"/>
      <c r="E153" s="5"/>
      <c r="F153" s="9"/>
      <c r="G153" s="9"/>
      <c r="H153" s="9"/>
      <c r="I153" s="8" t="s">
        <v>326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>
      <c r="A154" s="4">
        <v>147</v>
      </c>
      <c r="B154" s="1" t="s">
        <v>327</v>
      </c>
      <c r="C154" s="7"/>
      <c r="D154" s="5"/>
      <c r="E154" s="5"/>
      <c r="F154" s="9"/>
      <c r="G154" s="9"/>
      <c r="H154" s="9"/>
      <c r="I154" s="8" t="s">
        <v>328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>
      <c r="A155" s="4">
        <v>148</v>
      </c>
      <c r="B155" s="1" t="s">
        <v>329</v>
      </c>
      <c r="C155" s="7"/>
      <c r="D155" s="5"/>
      <c r="E155" s="5"/>
      <c r="F155" s="9"/>
      <c r="G155" s="9"/>
      <c r="H155" s="9"/>
      <c r="I155" s="8" t="s">
        <v>330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>
      <c r="A156" s="4">
        <v>149</v>
      </c>
      <c r="B156" s="1" t="s">
        <v>331</v>
      </c>
      <c r="C156" s="7"/>
      <c r="D156" s="5"/>
      <c r="E156" s="5"/>
      <c r="F156" s="9"/>
      <c r="G156" s="9"/>
      <c r="H156" s="9"/>
      <c r="I156" s="8" t="s">
        <v>332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>
      <c r="A157" s="4">
        <v>150</v>
      </c>
      <c r="B157" s="1" t="s">
        <v>333</v>
      </c>
      <c r="C157" s="7"/>
      <c r="D157" s="5"/>
      <c r="E157" s="5"/>
      <c r="F157" s="9"/>
      <c r="G157" s="9"/>
      <c r="H157" s="9"/>
      <c r="I157" s="8" t="s">
        <v>334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>
      <c r="A158" s="4">
        <v>151</v>
      </c>
      <c r="B158" s="1" t="s">
        <v>335</v>
      </c>
      <c r="C158" s="7"/>
      <c r="D158" s="5"/>
      <c r="E158" s="5"/>
      <c r="F158" s="9"/>
      <c r="G158" s="9"/>
      <c r="H158" s="9"/>
      <c r="I158" s="8" t="s">
        <v>336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>
      <c r="A159" s="4">
        <v>152</v>
      </c>
      <c r="B159" s="1" t="s">
        <v>337</v>
      </c>
      <c r="C159" s="7"/>
      <c r="D159" s="5"/>
      <c r="E159" s="5"/>
      <c r="F159" s="9"/>
      <c r="G159" s="9"/>
      <c r="H159" s="9"/>
      <c r="I159" s="8" t="s">
        <v>338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>
      <c r="A160" s="4">
        <v>153</v>
      </c>
      <c r="B160" s="1" t="s">
        <v>339</v>
      </c>
      <c r="C160" s="7"/>
      <c r="D160" s="5"/>
      <c r="E160" s="5"/>
      <c r="F160" s="9"/>
      <c r="G160" s="9"/>
      <c r="H160" s="9"/>
      <c r="I160" s="8" t="s">
        <v>341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>
      <c r="A161" s="4">
        <v>154</v>
      </c>
      <c r="B161" s="1" t="s">
        <v>342</v>
      </c>
      <c r="C161" s="7"/>
      <c r="D161" s="5"/>
      <c r="E161" s="5"/>
      <c r="F161" s="9"/>
      <c r="G161" s="9"/>
      <c r="H161" s="9"/>
      <c r="I161" s="8" t="s">
        <v>344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>
      <c r="A162" s="4">
        <v>155</v>
      </c>
      <c r="B162" s="1" t="s">
        <v>345</v>
      </c>
      <c r="C162" s="7"/>
      <c r="D162" s="5"/>
      <c r="E162" s="5"/>
      <c r="F162" s="9"/>
      <c r="G162" s="9"/>
      <c r="H162" s="9"/>
      <c r="I162" s="8" t="s">
        <v>346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>
      <c r="A163" s="4">
        <v>156</v>
      </c>
      <c r="B163" s="1" t="s">
        <v>347</v>
      </c>
      <c r="C163" s="7"/>
      <c r="D163" s="5"/>
      <c r="E163" s="5"/>
      <c r="F163" s="9"/>
      <c r="G163" s="9"/>
      <c r="H163" s="9"/>
      <c r="I163" s="8" t="s">
        <v>348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>
      <c r="A164" s="4">
        <v>157</v>
      </c>
      <c r="B164" s="11" t="s">
        <v>349</v>
      </c>
      <c r="C164" s="12"/>
      <c r="D164" s="5"/>
      <c r="E164" s="5"/>
      <c r="F164" s="9"/>
      <c r="G164" s="7"/>
      <c r="H164" s="9"/>
      <c r="I164" s="8" t="s">
        <v>350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>
      <c r="A165" s="4">
        <v>158</v>
      </c>
      <c r="B165" s="1" t="s">
        <v>351</v>
      </c>
      <c r="C165" s="7"/>
      <c r="D165" s="5"/>
      <c r="E165" s="5"/>
      <c r="F165" s="9"/>
      <c r="G165" s="9"/>
      <c r="H165" s="9"/>
      <c r="I165" s="8" t="s">
        <v>352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>
      <c r="A166" s="4">
        <v>159</v>
      </c>
      <c r="B166" s="1" t="s">
        <v>353</v>
      </c>
      <c r="C166" s="7"/>
      <c r="D166" s="5"/>
      <c r="E166" s="5"/>
      <c r="F166" s="9"/>
      <c r="G166" s="9"/>
      <c r="H166" s="9"/>
      <c r="I166" s="8" t="s">
        <v>355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>
      <c r="A167" s="4">
        <v>160</v>
      </c>
      <c r="B167" s="13" t="s">
        <v>356</v>
      </c>
      <c r="C167" s="14"/>
      <c r="D167" s="5"/>
      <c r="E167" s="5"/>
      <c r="F167" s="9"/>
      <c r="G167" s="7"/>
      <c r="H167" s="7" t="s">
        <v>357</v>
      </c>
      <c r="I167" s="8" t="s">
        <v>358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>
      <c r="A168" s="4">
        <v>161</v>
      </c>
      <c r="B168" s="1" t="s">
        <v>359</v>
      </c>
      <c r="C168" s="7"/>
      <c r="D168" s="5"/>
      <c r="E168" s="5"/>
      <c r="F168" s="9"/>
      <c r="G168" s="9"/>
      <c r="H168" s="9"/>
      <c r="I168" s="8" t="s">
        <v>361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>
      <c r="A169" s="4">
        <v>162</v>
      </c>
      <c r="B169" s="1" t="s">
        <v>362</v>
      </c>
      <c r="C169" s="7"/>
      <c r="D169" s="5"/>
      <c r="E169" s="5"/>
      <c r="F169" s="9"/>
      <c r="G169" s="9"/>
      <c r="H169" s="9"/>
      <c r="I169" s="8" t="s">
        <v>363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>
      <c r="A170" s="4">
        <v>162</v>
      </c>
      <c r="B170" s="1" t="s">
        <v>362</v>
      </c>
      <c r="C170" s="7"/>
      <c r="D170" s="5"/>
      <c r="E170" s="5"/>
      <c r="F170" s="9"/>
      <c r="G170" s="9"/>
      <c r="H170" s="9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>
      <c r="A171" s="4">
        <v>163</v>
      </c>
      <c r="B171" s="1" t="s">
        <v>364</v>
      </c>
      <c r="C171" s="7"/>
      <c r="D171" s="5"/>
      <c r="E171" s="5"/>
      <c r="F171" s="9"/>
      <c r="G171" s="9"/>
      <c r="H171" s="9"/>
      <c r="I171" s="8" t="s">
        <v>365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>
      <c r="A172" s="4">
        <v>164</v>
      </c>
      <c r="B172" s="1" t="s">
        <v>366</v>
      </c>
      <c r="C172" s="7"/>
      <c r="D172" s="5"/>
      <c r="E172" s="5"/>
      <c r="F172" s="9"/>
      <c r="G172" s="9"/>
      <c r="H172" s="9"/>
      <c r="I172" s="8" t="s">
        <v>367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>
      <c r="A173" s="4">
        <v>165</v>
      </c>
      <c r="B173" s="1" t="s">
        <v>368</v>
      </c>
      <c r="C173" s="7"/>
      <c r="D173" s="5"/>
      <c r="E173" s="5"/>
      <c r="F173" s="9"/>
      <c r="G173" s="9"/>
      <c r="H173" s="9"/>
      <c r="I173" s="8" t="s">
        <v>369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>
      <c r="A174" s="4">
        <v>166</v>
      </c>
      <c r="B174" s="1" t="s">
        <v>370</v>
      </c>
      <c r="C174" s="7"/>
      <c r="D174" s="5"/>
      <c r="E174" s="5"/>
      <c r="F174" s="9"/>
      <c r="G174" s="9"/>
      <c r="H174" s="9"/>
      <c r="I174" s="8" t="s">
        <v>371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>
      <c r="A175" s="4">
        <v>167</v>
      </c>
      <c r="B175" s="1" t="s">
        <v>372</v>
      </c>
      <c r="C175" s="7"/>
      <c r="D175" s="5"/>
      <c r="E175" s="5"/>
      <c r="F175" s="9"/>
      <c r="G175" s="9"/>
      <c r="H175" s="9"/>
      <c r="I175" s="8" t="s">
        <v>373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>
      <c r="A176" s="4">
        <v>168</v>
      </c>
      <c r="B176" s="1" t="s">
        <v>374</v>
      </c>
      <c r="C176" s="7"/>
      <c r="D176" s="5"/>
      <c r="E176" s="5"/>
      <c r="F176" s="9"/>
      <c r="G176" s="9"/>
      <c r="H176" s="9"/>
      <c r="I176" s="8" t="s">
        <v>376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>
      <c r="A177" s="4">
        <v>169</v>
      </c>
      <c r="B177" s="1" t="s">
        <v>377</v>
      </c>
      <c r="C177" s="7"/>
      <c r="D177" s="5"/>
      <c r="E177" s="5"/>
      <c r="F177" s="9"/>
      <c r="G177" s="9"/>
      <c r="H177" s="9"/>
      <c r="I177" s="8" t="s">
        <v>378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>
      <c r="A178" s="4">
        <v>170</v>
      </c>
      <c r="B178" s="1" t="s">
        <v>379</v>
      </c>
      <c r="C178" s="7"/>
      <c r="D178" s="5"/>
      <c r="E178" s="5"/>
      <c r="F178" s="9"/>
      <c r="G178" s="9"/>
      <c r="H178" s="9"/>
      <c r="I178" s="8" t="s">
        <v>380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>
      <c r="A179" s="4">
        <v>171</v>
      </c>
      <c r="B179" s="1" t="s">
        <v>381</v>
      </c>
      <c r="C179" s="7"/>
      <c r="D179" s="5"/>
      <c r="E179" s="5"/>
      <c r="F179" s="9"/>
      <c r="G179" s="9"/>
      <c r="H179" s="9"/>
      <c r="I179" s="8" t="s">
        <v>382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>
      <c r="A180" s="4">
        <v>172</v>
      </c>
      <c r="B180" s="1" t="s">
        <v>383</v>
      </c>
      <c r="C180" s="7"/>
      <c r="D180" s="5"/>
      <c r="E180" s="5"/>
      <c r="F180" s="9"/>
      <c r="G180" s="9"/>
      <c r="H180" s="9"/>
      <c r="I180" s="8" t="s">
        <v>384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>
      <c r="A181" s="4">
        <v>173</v>
      </c>
      <c r="B181" s="13" t="s">
        <v>385</v>
      </c>
      <c r="C181" s="14"/>
      <c r="D181" s="5"/>
      <c r="E181" s="5"/>
      <c r="F181" s="9"/>
      <c r="G181" s="7"/>
      <c r="H181" s="7" t="s">
        <v>357</v>
      </c>
      <c r="I181" s="8" t="s">
        <v>386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>
      <c r="A182" s="4">
        <v>174</v>
      </c>
      <c r="B182" s="1" t="s">
        <v>387</v>
      </c>
      <c r="C182" s="7"/>
      <c r="D182" s="5"/>
      <c r="E182" s="5"/>
      <c r="F182" s="9"/>
      <c r="G182" s="9"/>
      <c r="H182" s="9"/>
      <c r="I182" s="8" t="s">
        <v>388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>
      <c r="A183" s="4">
        <v>175</v>
      </c>
      <c r="B183" s="1" t="s">
        <v>389</v>
      </c>
      <c r="C183" s="7"/>
      <c r="D183" s="5"/>
      <c r="E183" s="5"/>
      <c r="F183" s="9"/>
      <c r="G183" s="9"/>
      <c r="H183" s="9"/>
      <c r="I183" s="8" t="s">
        <v>391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>
      <c r="A184" s="4">
        <v>176</v>
      </c>
      <c r="B184" s="1" t="s">
        <v>392</v>
      </c>
      <c r="C184" s="7"/>
      <c r="D184" s="5"/>
      <c r="E184" s="5"/>
      <c r="F184" s="9"/>
      <c r="G184" s="9"/>
      <c r="H184" s="9"/>
      <c r="I184" s="8" t="s">
        <v>393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>
      <c r="A185" s="4">
        <v>177</v>
      </c>
      <c r="B185" s="1" t="s">
        <v>394</v>
      </c>
      <c r="C185" s="7"/>
      <c r="D185" s="5"/>
      <c r="E185" s="5"/>
      <c r="F185" s="9"/>
      <c r="G185" s="9"/>
      <c r="H185" s="9"/>
      <c r="I185" s="8" t="s">
        <v>395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>
      <c r="A186" s="4">
        <v>178</v>
      </c>
      <c r="B186" s="1" t="s">
        <v>396</v>
      </c>
      <c r="C186" s="7"/>
      <c r="D186" s="5"/>
      <c r="E186" s="5"/>
      <c r="F186" s="7"/>
      <c r="G186" s="7"/>
      <c r="H186" s="7"/>
      <c r="I186" s="8" t="s">
        <v>397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>
      <c r="A187" s="4">
        <v>179</v>
      </c>
      <c r="B187" s="1" t="s">
        <v>398</v>
      </c>
      <c r="C187" s="7"/>
      <c r="D187" s="5"/>
      <c r="E187" s="5"/>
      <c r="F187" s="9"/>
      <c r="G187" s="9"/>
      <c r="H187" s="9"/>
      <c r="I187" s="8" t="s">
        <v>399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>
      <c r="A188" s="4">
        <v>180</v>
      </c>
      <c r="B188" s="1" t="s">
        <v>400</v>
      </c>
      <c r="C188" s="7"/>
      <c r="D188" s="5"/>
      <c r="E188" s="5"/>
      <c r="F188" s="9"/>
      <c r="G188" s="9"/>
      <c r="H188" s="9"/>
      <c r="I188" s="8" t="s">
        <v>401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>
      <c r="A189" s="4">
        <v>181</v>
      </c>
      <c r="B189" s="1" t="s">
        <v>402</v>
      </c>
      <c r="C189" s="7"/>
      <c r="D189" s="5"/>
      <c r="E189" s="5"/>
      <c r="F189" s="9"/>
      <c r="G189" s="9"/>
      <c r="H189" s="9"/>
      <c r="I189" s="8" t="s">
        <v>403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>
      <c r="A190" s="4">
        <v>182</v>
      </c>
      <c r="B190" s="1" t="s">
        <v>404</v>
      </c>
      <c r="C190" s="7"/>
      <c r="D190" s="5"/>
      <c r="E190" s="5"/>
      <c r="F190" s="9"/>
      <c r="G190" s="9"/>
      <c r="H190" s="9"/>
      <c r="I190" s="8" t="s">
        <v>405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>
      <c r="A191" s="4">
        <v>183</v>
      </c>
      <c r="B191" s="1" t="s">
        <v>406</v>
      </c>
      <c r="C191" s="7"/>
      <c r="D191" s="5"/>
      <c r="E191" s="5"/>
      <c r="F191" s="9"/>
      <c r="G191" s="9"/>
      <c r="H191" s="9"/>
      <c r="I191" s="8" t="s">
        <v>407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>
      <c r="A192" s="4">
        <v>184</v>
      </c>
      <c r="B192" s="1" t="s">
        <v>408</v>
      </c>
      <c r="C192" s="7"/>
      <c r="D192" s="5"/>
      <c r="E192" s="5"/>
      <c r="F192" s="9"/>
      <c r="G192" s="9"/>
      <c r="H192" s="9"/>
      <c r="I192" s="8" t="s">
        <v>409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>
      <c r="A193" s="4">
        <v>185</v>
      </c>
      <c r="B193" s="1" t="s">
        <v>410</v>
      </c>
      <c r="C193" s="7"/>
      <c r="D193" s="5"/>
      <c r="E193" s="5"/>
      <c r="F193" s="9"/>
      <c r="G193" s="9"/>
      <c r="H193" s="9"/>
      <c r="I193" s="8" t="s">
        <v>411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>
      <c r="A194" s="4">
        <v>186</v>
      </c>
      <c r="B194" s="1" t="s">
        <v>412</v>
      </c>
      <c r="C194" s="7"/>
      <c r="D194" s="5"/>
      <c r="E194" s="5"/>
      <c r="F194" s="9"/>
      <c r="G194" s="9"/>
      <c r="H194" s="9"/>
      <c r="I194" s="8" t="s">
        <v>414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>
      <c r="A195" s="4">
        <v>187</v>
      </c>
      <c r="B195" s="1" t="s">
        <v>415</v>
      </c>
      <c r="C195" s="7"/>
      <c r="D195" s="5"/>
      <c r="E195" s="5"/>
      <c r="F195" s="9"/>
      <c r="G195" s="9"/>
      <c r="H195" s="9"/>
      <c r="I195" s="8" t="s">
        <v>417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>
      <c r="A196" s="4">
        <v>188</v>
      </c>
      <c r="B196" s="1" t="s">
        <v>418</v>
      </c>
      <c r="C196" s="7"/>
      <c r="D196" s="5"/>
      <c r="E196" s="5"/>
      <c r="F196" s="9"/>
      <c r="G196" s="9"/>
      <c r="H196" s="9"/>
      <c r="I196" s="8" t="s">
        <v>420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>
      <c r="A197" s="4">
        <v>189</v>
      </c>
      <c r="B197" s="1" t="s">
        <v>421</v>
      </c>
      <c r="C197" s="7"/>
      <c r="D197" s="5"/>
      <c r="E197" s="5"/>
      <c r="F197" s="9"/>
      <c r="G197" s="9"/>
      <c r="H197" s="9"/>
      <c r="I197" s="8" t="s">
        <v>422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>
      <c r="A198" s="4">
        <v>190</v>
      </c>
      <c r="B198" s="1" t="s">
        <v>423</v>
      </c>
      <c r="C198" s="7"/>
      <c r="D198" s="5"/>
      <c r="E198" s="5"/>
      <c r="F198" s="9"/>
      <c r="G198" s="9"/>
      <c r="H198" s="9"/>
      <c r="I198" s="8" t="s">
        <v>424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>
      <c r="A199" s="4">
        <v>191</v>
      </c>
      <c r="B199" s="1" t="s">
        <v>425</v>
      </c>
      <c r="C199" s="7"/>
      <c r="D199" s="5"/>
      <c r="E199" s="5"/>
      <c r="F199" s="9"/>
      <c r="G199" s="9"/>
      <c r="H199" s="9"/>
      <c r="I199" s="8" t="s">
        <v>427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>
      <c r="A200" s="4">
        <v>192</v>
      </c>
      <c r="B200" s="1" t="s">
        <v>428</v>
      </c>
      <c r="C200" s="7"/>
      <c r="D200" s="5"/>
      <c r="E200" s="5"/>
      <c r="F200" s="9"/>
      <c r="G200" s="9"/>
      <c r="H200" s="9"/>
      <c r="I200" s="8" t="s">
        <v>430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>
      <c r="A201" s="4">
        <v>193</v>
      </c>
      <c r="B201" s="1" t="s">
        <v>431</v>
      </c>
      <c r="C201" s="7"/>
      <c r="D201" s="5"/>
      <c r="E201" s="5"/>
      <c r="F201" s="9"/>
      <c r="G201" s="9"/>
      <c r="H201" s="9"/>
      <c r="I201" s="8" t="s">
        <v>432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>
      <c r="A202" s="4">
        <v>194</v>
      </c>
      <c r="B202" s="1" t="s">
        <v>433</v>
      </c>
      <c r="C202" s="7"/>
      <c r="D202" s="5"/>
      <c r="E202" s="5"/>
      <c r="F202" s="9"/>
      <c r="G202" s="9"/>
      <c r="H202" s="9"/>
      <c r="I202" s="8" t="s">
        <v>434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>
      <c r="A203" s="4">
        <v>195</v>
      </c>
      <c r="B203" s="1" t="s">
        <v>435</v>
      </c>
      <c r="C203" s="7"/>
      <c r="D203" s="5"/>
      <c r="E203" s="5"/>
      <c r="F203" s="9"/>
      <c r="G203" s="9"/>
      <c r="H203" s="9"/>
      <c r="I203" s="8" t="s">
        <v>436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>
      <c r="A204" s="4">
        <v>196</v>
      </c>
      <c r="B204" s="1" t="s">
        <v>437</v>
      </c>
      <c r="C204" s="7"/>
      <c r="D204" s="5"/>
      <c r="E204" s="5"/>
      <c r="F204" s="9"/>
      <c r="G204" s="9"/>
      <c r="H204" s="9"/>
      <c r="I204" s="8" t="s">
        <v>439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>
      <c r="A205" s="4">
        <v>197</v>
      </c>
      <c r="B205" s="1" t="s">
        <v>440</v>
      </c>
      <c r="C205" s="7"/>
      <c r="D205" s="5"/>
      <c r="E205" s="5"/>
      <c r="F205" s="9"/>
      <c r="G205" s="9"/>
      <c r="H205" s="9"/>
      <c r="I205" s="8" t="s">
        <v>441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>
      <c r="A206" s="4">
        <v>198</v>
      </c>
      <c r="B206" s="1" t="s">
        <v>442</v>
      </c>
      <c r="C206" s="7"/>
      <c r="D206" s="5"/>
      <c r="E206" s="5"/>
      <c r="F206" s="9"/>
      <c r="G206" s="9"/>
      <c r="H206" s="9"/>
      <c r="I206" s="8" t="s">
        <v>443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>
      <c r="A207" s="4">
        <v>199</v>
      </c>
      <c r="B207" s="1" t="s">
        <v>444</v>
      </c>
      <c r="C207" s="7"/>
      <c r="D207" s="5"/>
      <c r="E207" s="5"/>
      <c r="F207" s="9"/>
      <c r="G207" s="9"/>
      <c r="H207" s="9"/>
      <c r="I207" s="8" t="s">
        <v>446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>
      <c r="A208" s="4">
        <v>200</v>
      </c>
      <c r="B208" s="1" t="s">
        <v>447</v>
      </c>
      <c r="C208" s="7"/>
      <c r="D208" s="5"/>
      <c r="E208" s="5"/>
      <c r="F208" s="9"/>
      <c r="G208" s="9"/>
      <c r="H208" s="9"/>
      <c r="I208" s="8" t="s">
        <v>448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>
      <c r="A209" s="1"/>
      <c r="B209" s="1"/>
      <c r="C209" s="16"/>
      <c r="D209" s="16"/>
      <c r="E209" s="5"/>
      <c r="F209" s="16"/>
      <c r="G209" s="16"/>
      <c r="H209" s="1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>
      <c r="A210" s="1"/>
      <c r="B210" s="1"/>
      <c r="C210" s="16"/>
      <c r="D210" s="16"/>
      <c r="E210" s="5"/>
      <c r="F210" s="16"/>
      <c r="G210" s="16"/>
      <c r="H210" s="1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>
      <c r="A211" s="1"/>
      <c r="B211" s="1"/>
      <c r="C211" s="16"/>
      <c r="D211" s="16"/>
      <c r="E211" s="5"/>
      <c r="F211" s="16"/>
      <c r="G211" s="16"/>
      <c r="H211" s="1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>
      <c r="A212" s="1"/>
      <c r="B212" s="1"/>
      <c r="C212" s="16"/>
      <c r="D212" s="16"/>
      <c r="E212" s="5"/>
      <c r="F212" s="16"/>
      <c r="G212" s="16"/>
      <c r="H212" s="1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>
      <c r="A213" s="1"/>
      <c r="B213" s="1"/>
      <c r="C213" s="16"/>
      <c r="D213" s="16"/>
      <c r="E213" s="5"/>
      <c r="F213" s="16"/>
      <c r="G213" s="16"/>
      <c r="H213" s="1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>
      <c r="A214" s="1"/>
      <c r="B214" s="1"/>
      <c r="C214" s="16"/>
      <c r="D214" s="16"/>
      <c r="E214" s="5"/>
      <c r="F214" s="16"/>
      <c r="G214" s="16"/>
      <c r="H214" s="1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>
      <c r="A215" s="1"/>
      <c r="B215" s="1"/>
      <c r="C215" s="16"/>
      <c r="D215" s="16"/>
      <c r="E215" s="16"/>
      <c r="F215" s="16"/>
      <c r="G215" s="16"/>
      <c r="H215" s="1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>
      <c r="A216" s="1"/>
      <c r="B216" s="1"/>
      <c r="C216" s="16"/>
      <c r="D216" s="16"/>
      <c r="E216" s="16"/>
      <c r="F216" s="16"/>
      <c r="G216" s="16"/>
      <c r="H216" s="1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>
      <c r="A217" s="1"/>
      <c r="B217" s="1"/>
      <c r="C217" s="16"/>
      <c r="D217" s="16"/>
      <c r="E217" s="16"/>
      <c r="F217" s="16"/>
      <c r="G217" s="16"/>
      <c r="H217" s="1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>
      <c r="A218" s="1"/>
      <c r="B218" s="1"/>
      <c r="C218" s="16"/>
      <c r="D218" s="16"/>
      <c r="E218" s="16"/>
      <c r="F218" s="16"/>
      <c r="G218" s="16"/>
      <c r="H218" s="1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>
      <c r="A219" s="1"/>
      <c r="B219" s="1"/>
      <c r="C219" s="16"/>
      <c r="D219" s="16"/>
      <c r="E219" s="16"/>
      <c r="F219" s="16"/>
      <c r="G219" s="16"/>
      <c r="H219" s="1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>
      <c r="A220" s="1"/>
      <c r="B220" s="1"/>
      <c r="C220" s="16"/>
      <c r="D220" s="16"/>
      <c r="E220" s="16"/>
      <c r="F220" s="16"/>
      <c r="G220" s="16"/>
      <c r="H220" s="1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>
      <c r="A221" s="1"/>
      <c r="B221" s="1"/>
      <c r="C221" s="16"/>
      <c r="D221" s="16"/>
      <c r="E221" s="16"/>
      <c r="F221" s="16"/>
      <c r="G221" s="16"/>
      <c r="H221" s="1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>
      <c r="A222" s="1"/>
      <c r="B222" s="1"/>
      <c r="C222" s="16"/>
      <c r="D222" s="16"/>
      <c r="E222" s="16"/>
      <c r="F222" s="16"/>
      <c r="G222" s="16"/>
      <c r="H222" s="1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>
      <c r="A223" s="1"/>
      <c r="B223" s="1"/>
      <c r="C223" s="16"/>
      <c r="D223" s="16"/>
      <c r="E223" s="16"/>
      <c r="F223" s="16"/>
      <c r="G223" s="16"/>
      <c r="H223" s="1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>
      <c r="A224" s="1"/>
      <c r="B224" s="1"/>
      <c r="C224" s="16"/>
      <c r="D224" s="16"/>
      <c r="E224" s="16"/>
      <c r="F224" s="16"/>
      <c r="G224" s="16"/>
      <c r="H224" s="1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>
      <c r="A225" s="1"/>
      <c r="B225" s="1"/>
      <c r="C225" s="16"/>
      <c r="D225" s="16"/>
      <c r="E225" s="16"/>
      <c r="F225" s="16"/>
      <c r="G225" s="16"/>
      <c r="H225" s="1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>
      <c r="A226" s="1"/>
      <c r="B226" s="1"/>
      <c r="C226" s="16"/>
      <c r="D226" s="16"/>
      <c r="E226" s="16"/>
      <c r="F226" s="16"/>
      <c r="G226" s="16"/>
      <c r="H226" s="1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>
      <c r="A227" s="1"/>
      <c r="B227" s="1"/>
      <c r="C227" s="16"/>
      <c r="D227" s="16"/>
      <c r="E227" s="16"/>
      <c r="F227" s="16"/>
      <c r="G227" s="16"/>
      <c r="H227" s="1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>
      <c r="A228" s="1"/>
      <c r="B228" s="1"/>
      <c r="C228" s="16"/>
      <c r="D228" s="16"/>
      <c r="E228" s="16"/>
      <c r="F228" s="16"/>
      <c r="G228" s="16"/>
      <c r="H228" s="1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>
      <c r="A229" s="1"/>
      <c r="B229" s="1"/>
      <c r="C229" s="16"/>
      <c r="D229" s="16"/>
      <c r="E229" s="16"/>
      <c r="F229" s="16"/>
      <c r="G229" s="16"/>
      <c r="H229" s="1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>
      <c r="A230" s="1"/>
      <c r="B230" s="1"/>
      <c r="C230" s="16"/>
      <c r="D230" s="16"/>
      <c r="E230" s="16"/>
      <c r="F230" s="16"/>
      <c r="G230" s="16"/>
      <c r="H230" s="1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>
      <c r="A231" s="1"/>
      <c r="B231" s="1"/>
      <c r="C231" s="16"/>
      <c r="D231" s="16"/>
      <c r="E231" s="16"/>
      <c r="F231" s="16"/>
      <c r="G231" s="16"/>
      <c r="H231" s="1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>
      <c r="A232" s="1"/>
      <c r="B232" s="1"/>
      <c r="C232" s="16"/>
      <c r="D232" s="16"/>
      <c r="E232" s="16"/>
      <c r="F232" s="16"/>
      <c r="G232" s="16"/>
      <c r="H232" s="1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>
      <c r="A233" s="1"/>
      <c r="B233" s="1"/>
      <c r="C233" s="16"/>
      <c r="D233" s="16"/>
      <c r="E233" s="16"/>
      <c r="F233" s="16"/>
      <c r="G233" s="16"/>
      <c r="H233" s="1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>
      <c r="A234" s="1"/>
      <c r="B234" s="1"/>
      <c r="C234" s="16"/>
      <c r="D234" s="16"/>
      <c r="E234" s="16"/>
      <c r="F234" s="16"/>
      <c r="G234" s="16"/>
      <c r="H234" s="1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>
      <c r="A235" s="1"/>
      <c r="B235" s="1"/>
      <c r="C235" s="16"/>
      <c r="D235" s="16"/>
      <c r="E235" s="16"/>
      <c r="F235" s="16"/>
      <c r="G235" s="16"/>
      <c r="H235" s="1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>
      <c r="A236" s="1"/>
      <c r="B236" s="1"/>
      <c r="C236" s="16"/>
      <c r="D236" s="16"/>
      <c r="E236" s="16"/>
      <c r="F236" s="16"/>
      <c r="G236" s="16"/>
      <c r="H236" s="1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>
      <c r="A237" s="1"/>
      <c r="B237" s="1"/>
      <c r="C237" s="16"/>
      <c r="D237" s="16"/>
      <c r="E237" s="16"/>
      <c r="F237" s="16"/>
      <c r="G237" s="16"/>
      <c r="H237" s="1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>
      <c r="A238" s="1"/>
      <c r="B238" s="1"/>
      <c r="C238" s="16"/>
      <c r="D238" s="16"/>
      <c r="E238" s="16"/>
      <c r="F238" s="16"/>
      <c r="G238" s="16"/>
      <c r="H238" s="1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>
      <c r="A239" s="1"/>
      <c r="B239" s="1"/>
      <c r="C239" s="16"/>
      <c r="D239" s="16"/>
      <c r="E239" s="16"/>
      <c r="F239" s="16"/>
      <c r="G239" s="16"/>
      <c r="H239" s="1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>
      <c r="A240" s="1"/>
      <c r="B240" s="1"/>
      <c r="C240" s="16"/>
      <c r="D240" s="16"/>
      <c r="E240" s="16"/>
      <c r="F240" s="16"/>
      <c r="G240" s="16"/>
      <c r="H240" s="1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>
      <c r="A241" s="1"/>
      <c r="B241" s="1"/>
      <c r="C241" s="16"/>
      <c r="D241" s="16"/>
      <c r="E241" s="16"/>
      <c r="F241" s="16"/>
      <c r="G241" s="16"/>
      <c r="H241" s="1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>
      <c r="A242" s="1"/>
      <c r="B242" s="1"/>
      <c r="C242" s="16"/>
      <c r="D242" s="16"/>
      <c r="E242" s="16"/>
      <c r="F242" s="16"/>
      <c r="G242" s="16"/>
      <c r="H242" s="1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>
      <c r="A243" s="1"/>
      <c r="B243" s="1"/>
      <c r="C243" s="16"/>
      <c r="D243" s="16"/>
      <c r="E243" s="16"/>
      <c r="F243" s="16"/>
      <c r="G243" s="16"/>
      <c r="H243" s="1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>
      <c r="A244" s="1"/>
      <c r="B244" s="1"/>
      <c r="C244" s="16"/>
      <c r="D244" s="16"/>
      <c r="E244" s="16"/>
      <c r="F244" s="16"/>
      <c r="G244" s="16"/>
      <c r="H244" s="1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>
      <c r="A245" s="1"/>
      <c r="B245" s="1"/>
      <c r="C245" s="16"/>
      <c r="D245" s="16"/>
      <c r="E245" s="16"/>
      <c r="F245" s="16"/>
      <c r="G245" s="16"/>
      <c r="H245" s="1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>
      <c r="A246" s="1"/>
      <c r="B246" s="1"/>
      <c r="C246" s="16"/>
      <c r="D246" s="16"/>
      <c r="E246" s="16"/>
      <c r="F246" s="16"/>
      <c r="G246" s="16"/>
      <c r="H246" s="1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>
      <c r="A247" s="1"/>
      <c r="B247" s="1"/>
      <c r="C247" s="16"/>
      <c r="D247" s="16"/>
      <c r="E247" s="16"/>
      <c r="F247" s="16"/>
      <c r="G247" s="16"/>
      <c r="H247" s="1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>
      <c r="A248" s="1"/>
      <c r="B248" s="1"/>
      <c r="C248" s="16"/>
      <c r="D248" s="16"/>
      <c r="E248" s="16"/>
      <c r="F248" s="16"/>
      <c r="G248" s="16"/>
      <c r="H248" s="1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>
      <c r="A249" s="1"/>
      <c r="B249" s="1"/>
      <c r="C249" s="16"/>
      <c r="D249" s="16"/>
      <c r="E249" s="16"/>
      <c r="F249" s="16"/>
      <c r="G249" s="16"/>
      <c r="H249" s="1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>
      <c r="A250" s="1"/>
      <c r="B250" s="1"/>
      <c r="C250" s="16"/>
      <c r="D250" s="16"/>
      <c r="E250" s="16"/>
      <c r="F250" s="16"/>
      <c r="G250" s="16"/>
      <c r="H250" s="1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>
      <c r="A251" s="1"/>
      <c r="B251" s="1"/>
      <c r="C251" s="16"/>
      <c r="D251" s="16"/>
      <c r="E251" s="16"/>
      <c r="F251" s="16"/>
      <c r="G251" s="16"/>
      <c r="H251" s="1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>
      <c r="A252" s="1"/>
      <c r="B252" s="1"/>
      <c r="C252" s="16"/>
      <c r="D252" s="16"/>
      <c r="E252" s="16"/>
      <c r="F252" s="16"/>
      <c r="G252" s="16"/>
      <c r="H252" s="1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>
      <c r="A253" s="1"/>
      <c r="B253" s="1"/>
      <c r="C253" s="16"/>
      <c r="D253" s="16"/>
      <c r="E253" s="16"/>
      <c r="F253" s="16"/>
      <c r="G253" s="16"/>
      <c r="H253" s="1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>
      <c r="A254" s="1"/>
      <c r="B254" s="1"/>
      <c r="C254" s="16"/>
      <c r="D254" s="16"/>
      <c r="E254" s="16"/>
      <c r="F254" s="16"/>
      <c r="G254" s="16"/>
      <c r="H254" s="1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>
      <c r="A255" s="1"/>
      <c r="B255" s="1"/>
      <c r="C255" s="16"/>
      <c r="D255" s="16"/>
      <c r="E255" s="16"/>
      <c r="F255" s="16"/>
      <c r="G255" s="16"/>
      <c r="H255" s="1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>
      <c r="A256" s="1"/>
      <c r="B256" s="1"/>
      <c r="C256" s="16"/>
      <c r="D256" s="16"/>
      <c r="E256" s="16"/>
      <c r="F256" s="16"/>
      <c r="G256" s="16"/>
      <c r="H256" s="1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>
      <c r="A257" s="1"/>
      <c r="B257" s="1"/>
      <c r="C257" s="16"/>
      <c r="D257" s="16"/>
      <c r="E257" s="16"/>
      <c r="F257" s="16"/>
      <c r="G257" s="16"/>
      <c r="H257" s="1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>
      <c r="A258" s="1"/>
      <c r="B258" s="1"/>
      <c r="C258" s="16"/>
      <c r="D258" s="16"/>
      <c r="E258" s="16"/>
      <c r="F258" s="16"/>
      <c r="G258" s="16"/>
      <c r="H258" s="1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>
      <c r="A259" s="1"/>
      <c r="B259" s="1"/>
      <c r="C259" s="16"/>
      <c r="D259" s="16"/>
      <c r="E259" s="16"/>
      <c r="F259" s="16"/>
      <c r="G259" s="16"/>
      <c r="H259" s="1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>
      <c r="A260" s="1"/>
      <c r="B260" s="1"/>
      <c r="C260" s="16"/>
      <c r="D260" s="16"/>
      <c r="E260" s="16"/>
      <c r="F260" s="16"/>
      <c r="G260" s="16"/>
      <c r="H260" s="1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>
      <c r="A261" s="1"/>
      <c r="B261" s="1"/>
      <c r="C261" s="16"/>
      <c r="D261" s="16"/>
      <c r="E261" s="16"/>
      <c r="F261" s="16"/>
      <c r="G261" s="16"/>
      <c r="H261" s="1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>
      <c r="A262" s="1"/>
      <c r="B262" s="1"/>
      <c r="C262" s="16"/>
      <c r="D262" s="16"/>
      <c r="E262" s="16"/>
      <c r="F262" s="16"/>
      <c r="G262" s="16"/>
      <c r="H262" s="1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>
      <c r="A263" s="1"/>
      <c r="B263" s="1"/>
      <c r="C263" s="16"/>
      <c r="D263" s="16"/>
      <c r="E263" s="16"/>
      <c r="F263" s="16"/>
      <c r="G263" s="16"/>
      <c r="H263" s="1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>
      <c r="A264" s="1"/>
      <c r="B264" s="1"/>
      <c r="C264" s="16"/>
      <c r="D264" s="16"/>
      <c r="E264" s="16"/>
      <c r="F264" s="16"/>
      <c r="G264" s="16"/>
      <c r="H264" s="1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>
      <c r="A265" s="1"/>
      <c r="B265" s="1"/>
      <c r="C265" s="16"/>
      <c r="D265" s="16"/>
      <c r="E265" s="16"/>
      <c r="F265" s="16"/>
      <c r="G265" s="16"/>
      <c r="H265" s="1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>
      <c r="A266" s="1"/>
      <c r="B266" s="1"/>
      <c r="C266" s="16"/>
      <c r="D266" s="16"/>
      <c r="E266" s="16"/>
      <c r="F266" s="16"/>
      <c r="G266" s="16"/>
      <c r="H266" s="1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>
      <c r="A267" s="1"/>
      <c r="B267" s="1"/>
      <c r="C267" s="16"/>
      <c r="D267" s="16"/>
      <c r="E267" s="16"/>
      <c r="F267" s="16"/>
      <c r="G267" s="16"/>
      <c r="H267" s="1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>
      <c r="A268" s="1"/>
      <c r="B268" s="1"/>
      <c r="C268" s="16"/>
      <c r="D268" s="16"/>
      <c r="E268" s="16"/>
      <c r="F268" s="16"/>
      <c r="G268" s="16"/>
      <c r="H268" s="1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>
      <c r="A269" s="1"/>
      <c r="B269" s="1"/>
      <c r="C269" s="16"/>
      <c r="D269" s="16"/>
      <c r="E269" s="16"/>
      <c r="F269" s="16"/>
      <c r="G269" s="16"/>
      <c r="H269" s="1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>
      <c r="A270" s="1"/>
      <c r="B270" s="1"/>
      <c r="C270" s="16"/>
      <c r="D270" s="16"/>
      <c r="E270" s="16"/>
      <c r="F270" s="16"/>
      <c r="G270" s="16"/>
      <c r="H270" s="1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>
      <c r="A271" s="1"/>
      <c r="B271" s="1"/>
      <c r="C271" s="16"/>
      <c r="D271" s="16"/>
      <c r="E271" s="16"/>
      <c r="F271" s="16"/>
      <c r="G271" s="16"/>
      <c r="H271" s="1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>
      <c r="A272" s="1"/>
      <c r="B272" s="1"/>
      <c r="C272" s="16"/>
      <c r="D272" s="16"/>
      <c r="E272" s="16"/>
      <c r="F272" s="16"/>
      <c r="G272" s="16"/>
      <c r="H272" s="1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>
      <c r="A273" s="1"/>
      <c r="B273" s="1"/>
      <c r="C273" s="16"/>
      <c r="D273" s="16"/>
      <c r="E273" s="16"/>
      <c r="F273" s="16"/>
      <c r="G273" s="16"/>
      <c r="H273" s="1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>
      <c r="A274" s="1"/>
      <c r="B274" s="1"/>
      <c r="C274" s="16"/>
      <c r="D274" s="16"/>
      <c r="E274" s="16"/>
      <c r="F274" s="16"/>
      <c r="G274" s="16"/>
      <c r="H274" s="1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>
      <c r="A275" s="1"/>
      <c r="B275" s="1"/>
      <c r="C275" s="16"/>
      <c r="D275" s="16"/>
      <c r="E275" s="16"/>
      <c r="F275" s="16"/>
      <c r="G275" s="16"/>
      <c r="H275" s="1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>
      <c r="A276" s="1"/>
      <c r="B276" s="1"/>
      <c r="C276" s="16"/>
      <c r="D276" s="16"/>
      <c r="E276" s="16"/>
      <c r="F276" s="16"/>
      <c r="G276" s="16"/>
      <c r="H276" s="1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>
      <c r="A277" s="1"/>
      <c r="B277" s="1"/>
      <c r="C277" s="16"/>
      <c r="D277" s="16"/>
      <c r="E277" s="16"/>
      <c r="F277" s="16"/>
      <c r="G277" s="16"/>
      <c r="H277" s="1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>
      <c r="A278" s="1"/>
      <c r="B278" s="1"/>
      <c r="C278" s="16"/>
      <c r="D278" s="16"/>
      <c r="E278" s="16"/>
      <c r="F278" s="16"/>
      <c r="G278" s="16"/>
      <c r="H278" s="1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>
      <c r="A279" s="1"/>
      <c r="B279" s="1"/>
      <c r="C279" s="16"/>
      <c r="D279" s="16"/>
      <c r="E279" s="16"/>
      <c r="F279" s="16"/>
      <c r="G279" s="16"/>
      <c r="H279" s="1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>
      <c r="A280" s="1"/>
      <c r="B280" s="1"/>
      <c r="C280" s="16"/>
      <c r="D280" s="16"/>
      <c r="E280" s="16"/>
      <c r="F280" s="16"/>
      <c r="G280" s="16"/>
      <c r="H280" s="1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>
      <c r="A281" s="1"/>
      <c r="B281" s="1"/>
      <c r="C281" s="16"/>
      <c r="D281" s="16"/>
      <c r="E281" s="16"/>
      <c r="F281" s="16"/>
      <c r="G281" s="16"/>
      <c r="H281" s="1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>
      <c r="A282" s="1"/>
      <c r="B282" s="1"/>
      <c r="C282" s="16"/>
      <c r="D282" s="16"/>
      <c r="E282" s="16"/>
      <c r="F282" s="16"/>
      <c r="G282" s="16"/>
      <c r="H282" s="1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>
      <c r="A283" s="1"/>
      <c r="B283" s="1"/>
      <c r="C283" s="16"/>
      <c r="D283" s="16"/>
      <c r="E283" s="16"/>
      <c r="F283" s="16"/>
      <c r="G283" s="16"/>
      <c r="H283" s="1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>
      <c r="A284" s="1"/>
      <c r="B284" s="1"/>
      <c r="C284" s="16"/>
      <c r="D284" s="16"/>
      <c r="E284" s="16"/>
      <c r="F284" s="16"/>
      <c r="G284" s="16"/>
      <c r="H284" s="1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>
      <c r="A285" s="1"/>
      <c r="B285" s="1"/>
      <c r="C285" s="16"/>
      <c r="D285" s="16"/>
      <c r="E285" s="16"/>
      <c r="F285" s="16"/>
      <c r="G285" s="16"/>
      <c r="H285" s="1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>
      <c r="A286" s="1"/>
      <c r="B286" s="1"/>
      <c r="C286" s="16"/>
      <c r="D286" s="16"/>
      <c r="E286" s="16"/>
      <c r="F286" s="16"/>
      <c r="G286" s="16"/>
      <c r="H286" s="1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>
      <c r="A287" s="1"/>
      <c r="B287" s="1"/>
      <c r="C287" s="16"/>
      <c r="D287" s="16"/>
      <c r="E287" s="16"/>
      <c r="F287" s="16"/>
      <c r="G287" s="16"/>
      <c r="H287" s="1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>
      <c r="A288" s="1"/>
      <c r="B288" s="1"/>
      <c r="C288" s="16"/>
      <c r="D288" s="16"/>
      <c r="E288" s="16"/>
      <c r="F288" s="16"/>
      <c r="G288" s="16"/>
      <c r="H288" s="1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>
      <c r="A289" s="1"/>
      <c r="B289" s="1"/>
      <c r="C289" s="16"/>
      <c r="D289" s="16"/>
      <c r="E289" s="16"/>
      <c r="F289" s="16"/>
      <c r="G289" s="16"/>
      <c r="H289" s="1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>
      <c r="A290" s="1"/>
      <c r="B290" s="1"/>
      <c r="C290" s="16"/>
      <c r="D290" s="16"/>
      <c r="E290" s="16"/>
      <c r="F290" s="16"/>
      <c r="G290" s="16"/>
      <c r="H290" s="1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>
      <c r="A291" s="1"/>
      <c r="B291" s="1"/>
      <c r="C291" s="16"/>
      <c r="D291" s="16"/>
      <c r="E291" s="16"/>
      <c r="F291" s="16"/>
      <c r="G291" s="16"/>
      <c r="H291" s="1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>
      <c r="A292" s="1"/>
      <c r="B292" s="1"/>
      <c r="C292" s="16"/>
      <c r="D292" s="16"/>
      <c r="E292" s="16"/>
      <c r="F292" s="16"/>
      <c r="G292" s="16"/>
      <c r="H292" s="1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>
      <c r="A293" s="1"/>
      <c r="B293" s="1"/>
      <c r="C293" s="16"/>
      <c r="D293" s="16"/>
      <c r="E293" s="16"/>
      <c r="F293" s="16"/>
      <c r="G293" s="16"/>
      <c r="H293" s="1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>
      <c r="A294" s="1"/>
      <c r="B294" s="1"/>
      <c r="C294" s="16"/>
      <c r="D294" s="16"/>
      <c r="E294" s="16"/>
      <c r="F294" s="16"/>
      <c r="G294" s="16"/>
      <c r="H294" s="1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>
      <c r="A295" s="1"/>
      <c r="B295" s="1"/>
      <c r="C295" s="16"/>
      <c r="D295" s="16"/>
      <c r="E295" s="16"/>
      <c r="F295" s="16"/>
      <c r="G295" s="16"/>
      <c r="H295" s="1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>
      <c r="A296" s="1"/>
      <c r="B296" s="1"/>
      <c r="C296" s="16"/>
      <c r="D296" s="16"/>
      <c r="E296" s="16"/>
      <c r="F296" s="16"/>
      <c r="G296" s="16"/>
      <c r="H296" s="1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>
      <c r="A297" s="1"/>
      <c r="B297" s="1"/>
      <c r="C297" s="16"/>
      <c r="D297" s="16"/>
      <c r="E297" s="16"/>
      <c r="F297" s="16"/>
      <c r="G297" s="16"/>
      <c r="H297" s="1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>
      <c r="A298" s="1"/>
      <c r="B298" s="1"/>
      <c r="C298" s="16"/>
      <c r="D298" s="16"/>
      <c r="E298" s="16"/>
      <c r="F298" s="16"/>
      <c r="G298" s="16"/>
      <c r="H298" s="1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>
      <c r="A299" s="1"/>
      <c r="B299" s="1"/>
      <c r="C299" s="16"/>
      <c r="D299" s="16"/>
      <c r="E299" s="16"/>
      <c r="F299" s="16"/>
      <c r="G299" s="16"/>
      <c r="H299" s="1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>
      <c r="A300" s="1"/>
      <c r="B300" s="1"/>
      <c r="C300" s="16"/>
      <c r="D300" s="16"/>
      <c r="E300" s="16"/>
      <c r="F300" s="16"/>
      <c r="G300" s="16"/>
      <c r="H300" s="1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>
      <c r="A301" s="1"/>
      <c r="B301" s="1"/>
      <c r="C301" s="16"/>
      <c r="D301" s="16"/>
      <c r="E301" s="16"/>
      <c r="F301" s="16"/>
      <c r="G301" s="16"/>
      <c r="H301" s="1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>
      <c r="A302" s="1"/>
      <c r="B302" s="1"/>
      <c r="C302" s="16"/>
      <c r="D302" s="16"/>
      <c r="E302" s="16"/>
      <c r="F302" s="16"/>
      <c r="G302" s="16"/>
      <c r="H302" s="1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>
      <c r="A303" s="1"/>
      <c r="B303" s="1"/>
      <c r="C303" s="16"/>
      <c r="D303" s="16"/>
      <c r="E303" s="16"/>
      <c r="F303" s="16"/>
      <c r="G303" s="16"/>
      <c r="H303" s="1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>
      <c r="A304" s="1"/>
      <c r="B304" s="1"/>
      <c r="C304" s="16"/>
      <c r="D304" s="16"/>
      <c r="E304" s="16"/>
      <c r="F304" s="16"/>
      <c r="G304" s="16"/>
      <c r="H304" s="1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>
      <c r="A305" s="1"/>
      <c r="B305" s="1"/>
      <c r="C305" s="16"/>
      <c r="D305" s="16"/>
      <c r="E305" s="16"/>
      <c r="F305" s="16"/>
      <c r="G305" s="16"/>
      <c r="H305" s="1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>
      <c r="A306" s="1"/>
      <c r="B306" s="1"/>
      <c r="C306" s="16"/>
      <c r="D306" s="16"/>
      <c r="E306" s="16"/>
      <c r="F306" s="16"/>
      <c r="G306" s="16"/>
      <c r="H306" s="1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>
      <c r="A307" s="1"/>
      <c r="B307" s="1"/>
      <c r="C307" s="16"/>
      <c r="D307" s="16"/>
      <c r="E307" s="16"/>
      <c r="F307" s="16"/>
      <c r="G307" s="16"/>
      <c r="H307" s="1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>
      <c r="A308" s="1"/>
      <c r="B308" s="1"/>
      <c r="C308" s="16"/>
      <c r="D308" s="16"/>
      <c r="E308" s="16"/>
      <c r="F308" s="16"/>
      <c r="G308" s="16"/>
      <c r="H308" s="1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>
      <c r="A309" s="1"/>
      <c r="B309" s="1"/>
      <c r="C309" s="16"/>
      <c r="D309" s="16"/>
      <c r="E309" s="16"/>
      <c r="F309" s="16"/>
      <c r="G309" s="16"/>
      <c r="H309" s="1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>
      <c r="A310" s="1"/>
      <c r="B310" s="1"/>
      <c r="C310" s="16"/>
      <c r="D310" s="16"/>
      <c r="E310" s="16"/>
      <c r="F310" s="16"/>
      <c r="G310" s="16"/>
      <c r="H310" s="1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>
      <c r="A311" s="1"/>
      <c r="B311" s="1"/>
      <c r="C311" s="16"/>
      <c r="D311" s="16"/>
      <c r="E311" s="16"/>
      <c r="F311" s="16"/>
      <c r="G311" s="16"/>
      <c r="H311" s="1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>
      <c r="A312" s="1"/>
      <c r="B312" s="1"/>
      <c r="C312" s="16"/>
      <c r="D312" s="16"/>
      <c r="E312" s="16"/>
      <c r="F312" s="16"/>
      <c r="G312" s="16"/>
      <c r="H312" s="1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>
      <c r="A313" s="1"/>
      <c r="B313" s="1"/>
      <c r="C313" s="16"/>
      <c r="D313" s="16"/>
      <c r="E313" s="16"/>
      <c r="F313" s="16"/>
      <c r="G313" s="16"/>
      <c r="H313" s="1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>
      <c r="A314" s="1"/>
      <c r="B314" s="1"/>
      <c r="C314" s="16"/>
      <c r="D314" s="16"/>
      <c r="E314" s="16"/>
      <c r="F314" s="16"/>
      <c r="G314" s="16"/>
      <c r="H314" s="1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>
      <c r="A315" s="1"/>
      <c r="B315" s="1"/>
      <c r="C315" s="16"/>
      <c r="D315" s="16"/>
      <c r="E315" s="16"/>
      <c r="F315" s="16"/>
      <c r="G315" s="16"/>
      <c r="H315" s="1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>
      <c r="A316" s="1"/>
      <c r="B316" s="1"/>
      <c r="C316" s="16"/>
      <c r="D316" s="16"/>
      <c r="E316" s="16"/>
      <c r="F316" s="16"/>
      <c r="G316" s="16"/>
      <c r="H316" s="1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>
      <c r="A317" s="1"/>
      <c r="B317" s="1"/>
      <c r="C317" s="16"/>
      <c r="D317" s="16"/>
      <c r="E317" s="16"/>
      <c r="F317" s="16"/>
      <c r="G317" s="16"/>
      <c r="H317" s="1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>
      <c r="A318" s="1"/>
      <c r="B318" s="1"/>
      <c r="C318" s="16"/>
      <c r="D318" s="16"/>
      <c r="E318" s="16"/>
      <c r="F318" s="16"/>
      <c r="G318" s="16"/>
      <c r="H318" s="1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>
      <c r="A319" s="1"/>
      <c r="B319" s="1"/>
      <c r="C319" s="16"/>
      <c r="D319" s="16"/>
      <c r="E319" s="16"/>
      <c r="F319" s="16"/>
      <c r="G319" s="16"/>
      <c r="H319" s="1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>
      <c r="A320" s="1"/>
      <c r="B320" s="1"/>
      <c r="C320" s="16"/>
      <c r="D320" s="16"/>
      <c r="E320" s="16"/>
      <c r="F320" s="16"/>
      <c r="G320" s="16"/>
      <c r="H320" s="1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>
      <c r="A321" s="1"/>
      <c r="B321" s="1"/>
      <c r="C321" s="16"/>
      <c r="D321" s="16"/>
      <c r="E321" s="16"/>
      <c r="F321" s="16"/>
      <c r="G321" s="16"/>
      <c r="H321" s="1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>
      <c r="A322" s="1"/>
      <c r="B322" s="1"/>
      <c r="C322" s="16"/>
      <c r="D322" s="16"/>
      <c r="E322" s="16"/>
      <c r="F322" s="16"/>
      <c r="G322" s="16"/>
      <c r="H322" s="1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>
      <c r="A323" s="1"/>
      <c r="B323" s="1"/>
      <c r="C323" s="16"/>
      <c r="D323" s="16"/>
      <c r="E323" s="16"/>
      <c r="F323" s="16"/>
      <c r="G323" s="16"/>
      <c r="H323" s="1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>
      <c r="A324" s="1"/>
      <c r="B324" s="1"/>
      <c r="C324" s="16"/>
      <c r="D324" s="16"/>
      <c r="E324" s="16"/>
      <c r="F324" s="16"/>
      <c r="G324" s="16"/>
      <c r="H324" s="1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>
      <c r="A325" s="1"/>
      <c r="B325" s="1"/>
      <c r="C325" s="16"/>
      <c r="D325" s="16"/>
      <c r="E325" s="16"/>
      <c r="F325" s="16"/>
      <c r="G325" s="16"/>
      <c r="H325" s="1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>
      <c r="A326" s="1"/>
      <c r="B326" s="1"/>
      <c r="C326" s="16"/>
      <c r="D326" s="16"/>
      <c r="E326" s="16"/>
      <c r="F326" s="16"/>
      <c r="G326" s="16"/>
      <c r="H326" s="1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>
      <c r="A327" s="1"/>
      <c r="B327" s="1"/>
      <c r="C327" s="16"/>
      <c r="D327" s="16"/>
      <c r="E327" s="16"/>
      <c r="F327" s="16"/>
      <c r="G327" s="16"/>
      <c r="H327" s="1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>
      <c r="A328" s="1"/>
      <c r="B328" s="1"/>
      <c r="C328" s="16"/>
      <c r="D328" s="16"/>
      <c r="E328" s="16"/>
      <c r="F328" s="16"/>
      <c r="G328" s="16"/>
      <c r="H328" s="1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>
      <c r="A329" s="1"/>
      <c r="B329" s="1"/>
      <c r="C329" s="16"/>
      <c r="D329" s="16"/>
      <c r="E329" s="16"/>
      <c r="F329" s="16"/>
      <c r="G329" s="16"/>
      <c r="H329" s="1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>
      <c r="A330" s="1"/>
      <c r="B330" s="1"/>
      <c r="C330" s="16"/>
      <c r="D330" s="16"/>
      <c r="E330" s="16"/>
      <c r="F330" s="16"/>
      <c r="G330" s="16"/>
      <c r="H330" s="1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>
      <c r="A331" s="1"/>
      <c r="B331" s="1"/>
      <c r="C331" s="16"/>
      <c r="D331" s="16"/>
      <c r="E331" s="16"/>
      <c r="F331" s="16"/>
      <c r="G331" s="16"/>
      <c r="H331" s="1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>
      <c r="A332" s="1"/>
      <c r="B332" s="1"/>
      <c r="C332" s="16"/>
      <c r="D332" s="16"/>
      <c r="E332" s="16"/>
      <c r="F332" s="16"/>
      <c r="G332" s="16"/>
      <c r="H332" s="1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>
      <c r="A333" s="1"/>
      <c r="B333" s="1"/>
      <c r="C333" s="16"/>
      <c r="D333" s="16"/>
      <c r="E333" s="16"/>
      <c r="F333" s="16"/>
      <c r="G333" s="16"/>
      <c r="H333" s="1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>
      <c r="A334" s="1"/>
      <c r="B334" s="1"/>
      <c r="C334" s="16"/>
      <c r="D334" s="16"/>
      <c r="E334" s="16"/>
      <c r="F334" s="16"/>
      <c r="G334" s="16"/>
      <c r="H334" s="1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>
      <c r="A335" s="1"/>
      <c r="B335" s="1"/>
      <c r="C335" s="16"/>
      <c r="D335" s="16"/>
      <c r="E335" s="16"/>
      <c r="F335" s="16"/>
      <c r="G335" s="16"/>
      <c r="H335" s="1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>
      <c r="A336" s="1"/>
      <c r="B336" s="1"/>
      <c r="C336" s="16"/>
      <c r="D336" s="16"/>
      <c r="E336" s="16"/>
      <c r="F336" s="16"/>
      <c r="G336" s="16"/>
      <c r="H336" s="1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>
      <c r="A337" s="1"/>
      <c r="B337" s="1"/>
      <c r="C337" s="16"/>
      <c r="D337" s="16"/>
      <c r="E337" s="16"/>
      <c r="F337" s="16"/>
      <c r="G337" s="16"/>
      <c r="H337" s="1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>
      <c r="A338" s="1"/>
      <c r="B338" s="1"/>
      <c r="C338" s="16"/>
      <c r="D338" s="16"/>
      <c r="E338" s="16"/>
      <c r="F338" s="16"/>
      <c r="G338" s="16"/>
      <c r="H338" s="1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>
      <c r="A339" s="1"/>
      <c r="B339" s="1"/>
      <c r="C339" s="16"/>
      <c r="D339" s="16"/>
      <c r="E339" s="16"/>
      <c r="F339" s="16"/>
      <c r="G339" s="16"/>
      <c r="H339" s="1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>
      <c r="A340" s="1"/>
      <c r="B340" s="1"/>
      <c r="C340" s="16"/>
      <c r="D340" s="16"/>
      <c r="E340" s="16"/>
      <c r="F340" s="16"/>
      <c r="G340" s="16"/>
      <c r="H340" s="1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>
      <c r="A341" s="1"/>
      <c r="B341" s="1"/>
      <c r="C341" s="16"/>
      <c r="D341" s="16"/>
      <c r="E341" s="16"/>
      <c r="F341" s="16"/>
      <c r="G341" s="16"/>
      <c r="H341" s="1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>
      <c r="A342" s="1"/>
      <c r="B342" s="1"/>
      <c r="C342" s="16"/>
      <c r="D342" s="16"/>
      <c r="E342" s="16"/>
      <c r="F342" s="16"/>
      <c r="G342" s="16"/>
      <c r="H342" s="1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>
      <c r="A343" s="1"/>
      <c r="B343" s="1"/>
      <c r="C343" s="16"/>
      <c r="D343" s="16"/>
      <c r="E343" s="16"/>
      <c r="F343" s="16"/>
      <c r="G343" s="16"/>
      <c r="H343" s="1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>
      <c r="A344" s="1"/>
      <c r="B344" s="1"/>
      <c r="C344" s="16"/>
      <c r="D344" s="16"/>
      <c r="E344" s="16"/>
      <c r="F344" s="16"/>
      <c r="G344" s="16"/>
      <c r="H344" s="1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>
      <c r="A345" s="1"/>
      <c r="B345" s="1"/>
      <c r="C345" s="16"/>
      <c r="D345" s="16"/>
      <c r="E345" s="16"/>
      <c r="F345" s="16"/>
      <c r="G345" s="16"/>
      <c r="H345" s="1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>
      <c r="A346" s="1"/>
      <c r="B346" s="1"/>
      <c r="C346" s="16"/>
      <c r="D346" s="16"/>
      <c r="E346" s="16"/>
      <c r="F346" s="16"/>
      <c r="G346" s="16"/>
      <c r="H346" s="1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>
      <c r="A347" s="1"/>
      <c r="B347" s="1"/>
      <c r="C347" s="16"/>
      <c r="D347" s="16"/>
      <c r="E347" s="16"/>
      <c r="F347" s="16"/>
      <c r="G347" s="16"/>
      <c r="H347" s="1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>
      <c r="A348" s="1"/>
      <c r="B348" s="1"/>
      <c r="C348" s="16"/>
      <c r="D348" s="16"/>
      <c r="E348" s="16"/>
      <c r="F348" s="16"/>
      <c r="G348" s="16"/>
      <c r="H348" s="1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>
      <c r="A349" s="1"/>
      <c r="B349" s="1"/>
      <c r="C349" s="16"/>
      <c r="D349" s="16"/>
      <c r="E349" s="16"/>
      <c r="F349" s="16"/>
      <c r="G349" s="16"/>
      <c r="H349" s="1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>
      <c r="A350" s="1"/>
      <c r="B350" s="1"/>
      <c r="C350" s="16"/>
      <c r="D350" s="16"/>
      <c r="E350" s="16"/>
      <c r="F350" s="16"/>
      <c r="G350" s="16"/>
      <c r="H350" s="1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>
      <c r="A351" s="1"/>
      <c r="B351" s="1"/>
      <c r="C351" s="16"/>
      <c r="D351" s="16"/>
      <c r="E351" s="16"/>
      <c r="F351" s="16"/>
      <c r="G351" s="16"/>
      <c r="H351" s="1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>
      <c r="A352" s="1"/>
      <c r="B352" s="1"/>
      <c r="C352" s="16"/>
      <c r="D352" s="16"/>
      <c r="E352" s="16"/>
      <c r="F352" s="16"/>
      <c r="G352" s="16"/>
      <c r="H352" s="1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>
      <c r="A353" s="1"/>
      <c r="B353" s="1"/>
      <c r="C353" s="16"/>
      <c r="D353" s="16"/>
      <c r="E353" s="16"/>
      <c r="F353" s="16"/>
      <c r="G353" s="16"/>
      <c r="H353" s="1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>
      <c r="A354" s="1"/>
      <c r="B354" s="1"/>
      <c r="C354" s="16"/>
      <c r="D354" s="16"/>
      <c r="E354" s="16"/>
      <c r="F354" s="16"/>
      <c r="G354" s="16"/>
      <c r="H354" s="1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>
      <c r="A355" s="1"/>
      <c r="B355" s="1"/>
      <c r="C355" s="16"/>
      <c r="D355" s="16"/>
      <c r="E355" s="16"/>
      <c r="F355" s="16"/>
      <c r="G355" s="16"/>
      <c r="H355" s="1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>
      <c r="A356" s="1"/>
      <c r="B356" s="1"/>
      <c r="C356" s="16"/>
      <c r="D356" s="16"/>
      <c r="E356" s="16"/>
      <c r="F356" s="16"/>
      <c r="G356" s="16"/>
      <c r="H356" s="1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>
      <c r="A357" s="1"/>
      <c r="B357" s="1"/>
      <c r="C357" s="16"/>
      <c r="D357" s="16"/>
      <c r="E357" s="16"/>
      <c r="F357" s="16"/>
      <c r="G357" s="16"/>
      <c r="H357" s="1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>
      <c r="A358" s="1"/>
      <c r="B358" s="1"/>
      <c r="C358" s="16"/>
      <c r="D358" s="16"/>
      <c r="E358" s="16"/>
      <c r="F358" s="16"/>
      <c r="G358" s="16"/>
      <c r="H358" s="1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>
      <c r="A359" s="1"/>
      <c r="B359" s="1"/>
      <c r="C359" s="16"/>
      <c r="D359" s="16"/>
      <c r="E359" s="16"/>
      <c r="F359" s="16"/>
      <c r="G359" s="16"/>
      <c r="H359" s="1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>
      <c r="A360" s="1"/>
      <c r="B360" s="1"/>
      <c r="C360" s="16"/>
      <c r="D360" s="16"/>
      <c r="E360" s="16"/>
      <c r="F360" s="16"/>
      <c r="G360" s="16"/>
      <c r="H360" s="1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>
      <c r="A361" s="1"/>
      <c r="B361" s="1"/>
      <c r="C361" s="16"/>
      <c r="D361" s="16"/>
      <c r="E361" s="16"/>
      <c r="F361" s="16"/>
      <c r="G361" s="16"/>
      <c r="H361" s="1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>
      <c r="A362" s="1"/>
      <c r="B362" s="1"/>
      <c r="C362" s="16"/>
      <c r="D362" s="16"/>
      <c r="E362" s="16"/>
      <c r="F362" s="16"/>
      <c r="G362" s="16"/>
      <c r="H362" s="1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>
      <c r="A363" s="1"/>
      <c r="B363" s="1"/>
      <c r="C363" s="16"/>
      <c r="D363" s="16"/>
      <c r="E363" s="16"/>
      <c r="F363" s="16"/>
      <c r="G363" s="16"/>
      <c r="H363" s="1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>
      <c r="A364" s="1"/>
      <c r="B364" s="1"/>
      <c r="C364" s="16"/>
      <c r="D364" s="16"/>
      <c r="E364" s="16"/>
      <c r="F364" s="16"/>
      <c r="G364" s="16"/>
      <c r="H364" s="1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>
      <c r="A365" s="1"/>
      <c r="B365" s="1"/>
      <c r="C365" s="16"/>
      <c r="D365" s="16"/>
      <c r="E365" s="16"/>
      <c r="F365" s="16"/>
      <c r="G365" s="16"/>
      <c r="H365" s="1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>
      <c r="A366" s="1"/>
      <c r="B366" s="1"/>
      <c r="C366" s="16"/>
      <c r="D366" s="16"/>
      <c r="E366" s="16"/>
      <c r="F366" s="16"/>
      <c r="G366" s="16"/>
      <c r="H366" s="1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>
      <c r="A367" s="1"/>
      <c r="B367" s="1"/>
      <c r="C367" s="16"/>
      <c r="D367" s="16"/>
      <c r="E367" s="16"/>
      <c r="F367" s="16"/>
      <c r="G367" s="16"/>
      <c r="H367" s="1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>
      <c r="A368" s="1"/>
      <c r="B368" s="1"/>
      <c r="C368" s="16"/>
      <c r="D368" s="16"/>
      <c r="E368" s="16"/>
      <c r="F368" s="16"/>
      <c r="G368" s="16"/>
      <c r="H368" s="1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>
      <c r="A369" s="1"/>
      <c r="B369" s="1"/>
      <c r="C369" s="16"/>
      <c r="D369" s="16"/>
      <c r="E369" s="16"/>
      <c r="F369" s="16"/>
      <c r="G369" s="16"/>
      <c r="H369" s="1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>
      <c r="A370" s="1"/>
      <c r="B370" s="1"/>
      <c r="C370" s="16"/>
      <c r="D370" s="16"/>
      <c r="E370" s="16"/>
      <c r="F370" s="16"/>
      <c r="G370" s="16"/>
      <c r="H370" s="1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>
      <c r="A371" s="1"/>
      <c r="B371" s="1"/>
      <c r="C371" s="16"/>
      <c r="D371" s="16"/>
      <c r="E371" s="16"/>
      <c r="F371" s="16"/>
      <c r="G371" s="16"/>
      <c r="H371" s="1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>
      <c r="A372" s="1"/>
      <c r="B372" s="1"/>
      <c r="C372" s="16"/>
      <c r="D372" s="16"/>
      <c r="E372" s="16"/>
      <c r="F372" s="16"/>
      <c r="G372" s="16"/>
      <c r="H372" s="1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>
      <c r="A373" s="1"/>
      <c r="B373" s="1"/>
      <c r="C373" s="16"/>
      <c r="D373" s="16"/>
      <c r="E373" s="16"/>
      <c r="F373" s="16"/>
      <c r="G373" s="16"/>
      <c r="H373" s="1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>
      <c r="A374" s="1"/>
      <c r="B374" s="1"/>
      <c r="C374" s="16"/>
      <c r="D374" s="16"/>
      <c r="E374" s="16"/>
      <c r="F374" s="16"/>
      <c r="G374" s="16"/>
      <c r="H374" s="1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>
      <c r="A375" s="1"/>
      <c r="B375" s="1"/>
      <c r="C375" s="16"/>
      <c r="D375" s="16"/>
      <c r="E375" s="16"/>
      <c r="F375" s="16"/>
      <c r="G375" s="16"/>
      <c r="H375" s="1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>
      <c r="A376" s="1"/>
      <c r="B376" s="1"/>
      <c r="C376" s="16"/>
      <c r="D376" s="16"/>
      <c r="E376" s="16"/>
      <c r="F376" s="16"/>
      <c r="G376" s="16"/>
      <c r="H376" s="1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>
      <c r="A377" s="1"/>
      <c r="B377" s="1"/>
      <c r="C377" s="16"/>
      <c r="D377" s="16"/>
      <c r="E377" s="16"/>
      <c r="F377" s="16"/>
      <c r="G377" s="16"/>
      <c r="H377" s="1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>
      <c r="A378" s="1"/>
      <c r="B378" s="1"/>
      <c r="C378" s="16"/>
      <c r="D378" s="16"/>
      <c r="E378" s="16"/>
      <c r="F378" s="16"/>
      <c r="G378" s="16"/>
      <c r="H378" s="1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>
      <c r="A379" s="1"/>
      <c r="B379" s="1"/>
      <c r="C379" s="16"/>
      <c r="D379" s="16"/>
      <c r="E379" s="16"/>
      <c r="F379" s="16"/>
      <c r="G379" s="16"/>
      <c r="H379" s="1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>
      <c r="A380" s="1"/>
      <c r="B380" s="1"/>
      <c r="C380" s="16"/>
      <c r="D380" s="16"/>
      <c r="E380" s="16"/>
      <c r="F380" s="16"/>
      <c r="G380" s="16"/>
      <c r="H380" s="1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>
      <c r="A381" s="1"/>
      <c r="B381" s="1"/>
      <c r="C381" s="16"/>
      <c r="D381" s="16"/>
      <c r="E381" s="16"/>
      <c r="F381" s="16"/>
      <c r="G381" s="16"/>
      <c r="H381" s="1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>
      <c r="A382" s="1"/>
      <c r="B382" s="1"/>
      <c r="C382" s="16"/>
      <c r="D382" s="16"/>
      <c r="E382" s="16"/>
      <c r="F382" s="16"/>
      <c r="G382" s="16"/>
      <c r="H382" s="1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>
      <c r="A383" s="1"/>
      <c r="B383" s="1"/>
      <c r="C383" s="16"/>
      <c r="D383" s="16"/>
      <c r="E383" s="16"/>
      <c r="F383" s="16"/>
      <c r="G383" s="16"/>
      <c r="H383" s="1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>
      <c r="A384" s="1"/>
      <c r="B384" s="1"/>
      <c r="C384" s="16"/>
      <c r="D384" s="16"/>
      <c r="E384" s="16"/>
      <c r="F384" s="16"/>
      <c r="G384" s="16"/>
      <c r="H384" s="1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>
      <c r="A385" s="1"/>
      <c r="B385" s="1"/>
      <c r="C385" s="16"/>
      <c r="D385" s="16"/>
      <c r="E385" s="16"/>
      <c r="F385" s="16"/>
      <c r="G385" s="16"/>
      <c r="H385" s="1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>
      <c r="A386" s="1"/>
      <c r="B386" s="1"/>
      <c r="C386" s="16"/>
      <c r="D386" s="16"/>
      <c r="E386" s="16"/>
      <c r="F386" s="16"/>
      <c r="G386" s="16"/>
      <c r="H386" s="1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>
      <c r="A387" s="1"/>
      <c r="B387" s="1"/>
      <c r="C387" s="16"/>
      <c r="D387" s="16"/>
      <c r="E387" s="16"/>
      <c r="F387" s="16"/>
      <c r="G387" s="16"/>
      <c r="H387" s="1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>
      <c r="A388" s="1"/>
      <c r="B388" s="1"/>
      <c r="C388" s="16"/>
      <c r="D388" s="16"/>
      <c r="E388" s="16"/>
      <c r="F388" s="16"/>
      <c r="G388" s="16"/>
      <c r="H388" s="1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>
      <c r="A389" s="1"/>
      <c r="B389" s="1"/>
      <c r="C389" s="16"/>
      <c r="D389" s="16"/>
      <c r="E389" s="16"/>
      <c r="F389" s="16"/>
      <c r="G389" s="16"/>
      <c r="H389" s="1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>
      <c r="A390" s="1"/>
      <c r="B390" s="1"/>
      <c r="C390" s="16"/>
      <c r="D390" s="16"/>
      <c r="E390" s="16"/>
      <c r="F390" s="16"/>
      <c r="G390" s="16"/>
      <c r="H390" s="1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>
      <c r="A391" s="1"/>
      <c r="B391" s="1"/>
      <c r="C391" s="16"/>
      <c r="D391" s="16"/>
      <c r="E391" s="16"/>
      <c r="F391" s="16"/>
      <c r="G391" s="16"/>
      <c r="H391" s="1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>
      <c r="A392" s="1"/>
      <c r="B392" s="1"/>
      <c r="C392" s="16"/>
      <c r="D392" s="16"/>
      <c r="E392" s="16"/>
      <c r="F392" s="16"/>
      <c r="G392" s="16"/>
      <c r="H392" s="1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>
      <c r="A393" s="1"/>
      <c r="B393" s="1"/>
      <c r="C393" s="16"/>
      <c r="D393" s="16"/>
      <c r="E393" s="16"/>
      <c r="F393" s="16"/>
      <c r="G393" s="16"/>
      <c r="H393" s="1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>
      <c r="A394" s="1"/>
      <c r="B394" s="1"/>
      <c r="C394" s="16"/>
      <c r="D394" s="16"/>
      <c r="E394" s="16"/>
      <c r="F394" s="16"/>
      <c r="G394" s="16"/>
      <c r="H394" s="1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>
      <c r="A395" s="1"/>
      <c r="B395" s="1"/>
      <c r="C395" s="16"/>
      <c r="D395" s="16"/>
      <c r="E395" s="16"/>
      <c r="F395" s="16"/>
      <c r="G395" s="16"/>
      <c r="H395" s="1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>
      <c r="A396" s="1"/>
      <c r="B396" s="1"/>
      <c r="C396" s="16"/>
      <c r="D396" s="16"/>
      <c r="E396" s="16"/>
      <c r="F396" s="16"/>
      <c r="G396" s="16"/>
      <c r="H396" s="1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>
      <c r="A397" s="1"/>
      <c r="B397" s="1"/>
      <c r="C397" s="16"/>
      <c r="D397" s="16"/>
      <c r="E397" s="16"/>
      <c r="F397" s="16"/>
      <c r="G397" s="16"/>
      <c r="H397" s="1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>
      <c r="A398" s="1"/>
      <c r="B398" s="1"/>
      <c r="C398" s="16"/>
      <c r="D398" s="16"/>
      <c r="E398" s="16"/>
      <c r="F398" s="16"/>
      <c r="G398" s="16"/>
      <c r="H398" s="1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>
      <c r="A399" s="1"/>
      <c r="B399" s="1"/>
      <c r="C399" s="16"/>
      <c r="D399" s="16"/>
      <c r="E399" s="16"/>
      <c r="F399" s="16"/>
      <c r="G399" s="16"/>
      <c r="H399" s="1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>
      <c r="A400" s="1"/>
      <c r="B400" s="1"/>
      <c r="C400" s="16"/>
      <c r="D400" s="16"/>
      <c r="E400" s="16"/>
      <c r="F400" s="16"/>
      <c r="G400" s="16"/>
      <c r="H400" s="1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>
      <c r="A401" s="1"/>
      <c r="B401" s="1"/>
      <c r="C401" s="16"/>
      <c r="D401" s="16"/>
      <c r="E401" s="16"/>
      <c r="F401" s="16"/>
      <c r="G401" s="16"/>
      <c r="H401" s="1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>
      <c r="A402" s="1"/>
      <c r="B402" s="1"/>
      <c r="C402" s="16"/>
      <c r="D402" s="16"/>
      <c r="E402" s="16"/>
      <c r="F402" s="16"/>
      <c r="G402" s="16"/>
      <c r="H402" s="1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>
      <c r="A403" s="1"/>
      <c r="B403" s="1"/>
      <c r="C403" s="16"/>
      <c r="D403" s="16"/>
      <c r="E403" s="16"/>
      <c r="F403" s="16"/>
      <c r="G403" s="16"/>
      <c r="H403" s="1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>
      <c r="A404" s="1"/>
      <c r="B404" s="1"/>
      <c r="C404" s="16"/>
      <c r="D404" s="16"/>
      <c r="E404" s="16"/>
      <c r="F404" s="16"/>
      <c r="G404" s="16"/>
      <c r="H404" s="1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>
      <c r="A405" s="1"/>
      <c r="B405" s="1"/>
      <c r="C405" s="16"/>
      <c r="D405" s="16"/>
      <c r="E405" s="16"/>
      <c r="F405" s="16"/>
      <c r="G405" s="16"/>
      <c r="H405" s="1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>
      <c r="A406" s="1"/>
      <c r="B406" s="1"/>
      <c r="C406" s="16"/>
      <c r="D406" s="16"/>
      <c r="E406" s="16"/>
      <c r="F406" s="16"/>
      <c r="G406" s="16"/>
      <c r="H406" s="1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>
      <c r="A407" s="1"/>
      <c r="B407" s="1"/>
      <c r="C407" s="16"/>
      <c r="D407" s="16"/>
      <c r="E407" s="16"/>
      <c r="F407" s="16"/>
      <c r="G407" s="16"/>
      <c r="H407" s="1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>
      <c r="A408" s="1"/>
      <c r="B408" s="1"/>
      <c r="C408" s="16"/>
      <c r="D408" s="16"/>
      <c r="E408" s="16"/>
      <c r="F408" s="16"/>
      <c r="G408" s="16"/>
      <c r="H408" s="1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>
      <c r="A409" s="1"/>
      <c r="B409" s="1"/>
      <c r="C409" s="16"/>
      <c r="D409" s="16"/>
      <c r="E409" s="16"/>
      <c r="F409" s="16"/>
      <c r="G409" s="16"/>
      <c r="H409" s="1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>
      <c r="A410" s="1"/>
      <c r="B410" s="1"/>
      <c r="C410" s="16"/>
      <c r="D410" s="16"/>
      <c r="E410" s="16"/>
      <c r="F410" s="16"/>
      <c r="G410" s="16"/>
      <c r="H410" s="1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>
      <c r="A411" s="1"/>
      <c r="B411" s="1"/>
      <c r="C411" s="16"/>
      <c r="D411" s="16"/>
      <c r="E411" s="16"/>
      <c r="F411" s="16"/>
      <c r="G411" s="16"/>
      <c r="H411" s="1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>
      <c r="A412" s="1"/>
      <c r="B412" s="1"/>
      <c r="C412" s="16"/>
      <c r="D412" s="16"/>
      <c r="E412" s="16"/>
      <c r="F412" s="16"/>
      <c r="G412" s="16"/>
      <c r="H412" s="1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>
      <c r="A413" s="1"/>
      <c r="B413" s="1"/>
      <c r="C413" s="16"/>
      <c r="D413" s="16"/>
      <c r="E413" s="16"/>
      <c r="F413" s="16"/>
      <c r="G413" s="16"/>
      <c r="H413" s="1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>
      <c r="A414" s="1"/>
      <c r="B414" s="1"/>
      <c r="C414" s="16"/>
      <c r="D414" s="16"/>
      <c r="E414" s="16"/>
      <c r="F414" s="16"/>
      <c r="G414" s="16"/>
      <c r="H414" s="1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>
      <c r="A415" s="1"/>
      <c r="B415" s="1"/>
      <c r="C415" s="16"/>
      <c r="D415" s="16"/>
      <c r="E415" s="16"/>
      <c r="F415" s="16"/>
      <c r="G415" s="16"/>
      <c r="H415" s="1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>
      <c r="A416" s="1"/>
      <c r="B416" s="1"/>
      <c r="C416" s="16"/>
      <c r="D416" s="16"/>
      <c r="E416" s="16"/>
      <c r="F416" s="16"/>
      <c r="G416" s="16"/>
      <c r="H416" s="1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>
      <c r="A417" s="1"/>
      <c r="B417" s="1"/>
      <c r="C417" s="16"/>
      <c r="D417" s="16"/>
      <c r="E417" s="16"/>
      <c r="F417" s="16"/>
      <c r="G417" s="16"/>
      <c r="H417" s="1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>
      <c r="A418" s="1"/>
      <c r="B418" s="1"/>
      <c r="C418" s="16"/>
      <c r="D418" s="16"/>
      <c r="E418" s="16"/>
      <c r="F418" s="16"/>
      <c r="G418" s="16"/>
      <c r="H418" s="1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>
      <c r="A419" s="1"/>
      <c r="B419" s="1"/>
      <c r="C419" s="16"/>
      <c r="D419" s="16"/>
      <c r="E419" s="16"/>
      <c r="F419" s="16"/>
      <c r="G419" s="16"/>
      <c r="H419" s="1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>
      <c r="A420" s="1"/>
      <c r="B420" s="1"/>
      <c r="C420" s="16"/>
      <c r="D420" s="16"/>
      <c r="E420" s="16"/>
      <c r="F420" s="16"/>
      <c r="G420" s="16"/>
      <c r="H420" s="1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>
      <c r="A421" s="1"/>
      <c r="B421" s="1"/>
      <c r="C421" s="16"/>
      <c r="D421" s="16"/>
      <c r="E421" s="16"/>
      <c r="F421" s="16"/>
      <c r="G421" s="16"/>
      <c r="H421" s="1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>
      <c r="A422" s="1"/>
      <c r="B422" s="1"/>
      <c r="C422" s="16"/>
      <c r="D422" s="16"/>
      <c r="E422" s="16"/>
      <c r="F422" s="16"/>
      <c r="G422" s="16"/>
      <c r="H422" s="1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>
      <c r="A423" s="1"/>
      <c r="B423" s="1"/>
      <c r="C423" s="16"/>
      <c r="D423" s="16"/>
      <c r="E423" s="16"/>
      <c r="F423" s="16"/>
      <c r="G423" s="16"/>
      <c r="H423" s="1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>
      <c r="A424" s="1"/>
      <c r="B424" s="1"/>
      <c r="C424" s="16"/>
      <c r="D424" s="16"/>
      <c r="E424" s="16"/>
      <c r="F424" s="16"/>
      <c r="G424" s="16"/>
      <c r="H424" s="1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>
      <c r="A425" s="1"/>
      <c r="B425" s="1"/>
      <c r="C425" s="16"/>
      <c r="D425" s="16"/>
      <c r="E425" s="16"/>
      <c r="F425" s="16"/>
      <c r="G425" s="16"/>
      <c r="H425" s="1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>
      <c r="A426" s="1"/>
      <c r="B426" s="1"/>
      <c r="C426" s="16"/>
      <c r="D426" s="16"/>
      <c r="E426" s="16"/>
      <c r="F426" s="16"/>
      <c r="G426" s="16"/>
      <c r="H426" s="1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>
      <c r="A427" s="1"/>
      <c r="B427" s="1"/>
      <c r="C427" s="16"/>
      <c r="D427" s="16"/>
      <c r="E427" s="16"/>
      <c r="F427" s="16"/>
      <c r="G427" s="16"/>
      <c r="H427" s="1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>
      <c r="A428" s="1"/>
      <c r="B428" s="1"/>
      <c r="C428" s="16"/>
      <c r="D428" s="16"/>
      <c r="E428" s="16"/>
      <c r="F428" s="16"/>
      <c r="G428" s="16"/>
      <c r="H428" s="1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>
      <c r="A429" s="1"/>
      <c r="B429" s="1"/>
      <c r="C429" s="16"/>
      <c r="D429" s="16"/>
      <c r="E429" s="16"/>
      <c r="F429" s="16"/>
      <c r="G429" s="16"/>
      <c r="H429" s="1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>
      <c r="A430" s="1"/>
      <c r="B430" s="1"/>
      <c r="C430" s="16"/>
      <c r="D430" s="16"/>
      <c r="E430" s="16"/>
      <c r="F430" s="16"/>
      <c r="G430" s="16"/>
      <c r="H430" s="1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>
      <c r="A431" s="1"/>
      <c r="B431" s="1"/>
      <c r="C431" s="16"/>
      <c r="D431" s="16"/>
      <c r="E431" s="16"/>
      <c r="F431" s="16"/>
      <c r="G431" s="16"/>
      <c r="H431" s="1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>
      <c r="A432" s="1"/>
      <c r="B432" s="1"/>
      <c r="C432" s="16"/>
      <c r="D432" s="16"/>
      <c r="E432" s="16"/>
      <c r="F432" s="16"/>
      <c r="G432" s="16"/>
      <c r="H432" s="1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>
      <c r="A433" s="1"/>
      <c r="B433" s="1"/>
      <c r="C433" s="16"/>
      <c r="D433" s="16"/>
      <c r="E433" s="16"/>
      <c r="F433" s="16"/>
      <c r="G433" s="16"/>
      <c r="H433" s="1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>
      <c r="A434" s="1"/>
      <c r="B434" s="1"/>
      <c r="C434" s="16"/>
      <c r="D434" s="16"/>
      <c r="E434" s="16"/>
      <c r="F434" s="16"/>
      <c r="G434" s="16"/>
      <c r="H434" s="1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>
      <c r="A435" s="1"/>
      <c r="B435" s="1"/>
      <c r="C435" s="16"/>
      <c r="D435" s="16"/>
      <c r="E435" s="16"/>
      <c r="F435" s="16"/>
      <c r="G435" s="16"/>
      <c r="H435" s="1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>
      <c r="A436" s="1"/>
      <c r="B436" s="1"/>
      <c r="C436" s="16"/>
      <c r="D436" s="16"/>
      <c r="E436" s="16"/>
      <c r="F436" s="16"/>
      <c r="G436" s="16"/>
      <c r="H436" s="1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>
      <c r="A437" s="1"/>
      <c r="B437" s="1"/>
      <c r="C437" s="16"/>
      <c r="D437" s="16"/>
      <c r="E437" s="16"/>
      <c r="F437" s="16"/>
      <c r="G437" s="16"/>
      <c r="H437" s="1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>
      <c r="A438" s="1"/>
      <c r="B438" s="1"/>
      <c r="C438" s="16"/>
      <c r="D438" s="16"/>
      <c r="E438" s="16"/>
      <c r="F438" s="16"/>
      <c r="G438" s="16"/>
      <c r="H438" s="1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>
      <c r="A439" s="1"/>
      <c r="B439" s="1"/>
      <c r="C439" s="16"/>
      <c r="D439" s="16"/>
      <c r="E439" s="16"/>
      <c r="F439" s="16"/>
      <c r="G439" s="16"/>
      <c r="H439" s="1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>
      <c r="A440" s="1"/>
      <c r="B440" s="1"/>
      <c r="C440" s="16"/>
      <c r="D440" s="16"/>
      <c r="E440" s="16"/>
      <c r="F440" s="16"/>
      <c r="G440" s="16"/>
      <c r="H440" s="1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>
      <c r="A441" s="1"/>
      <c r="B441" s="1"/>
      <c r="C441" s="16"/>
      <c r="D441" s="16"/>
      <c r="E441" s="16"/>
      <c r="F441" s="16"/>
      <c r="G441" s="16"/>
      <c r="H441" s="1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>
      <c r="A442" s="1"/>
      <c r="B442" s="1"/>
      <c r="C442" s="16"/>
      <c r="D442" s="16"/>
      <c r="E442" s="16"/>
      <c r="F442" s="16"/>
      <c r="G442" s="16"/>
      <c r="H442" s="1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>
      <c r="A443" s="1"/>
      <c r="B443" s="1"/>
      <c r="C443" s="16"/>
      <c r="D443" s="16"/>
      <c r="E443" s="16"/>
      <c r="F443" s="16"/>
      <c r="G443" s="16"/>
      <c r="H443" s="1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>
      <c r="A444" s="1"/>
      <c r="B444" s="1"/>
      <c r="C444" s="16"/>
      <c r="D444" s="16"/>
      <c r="E444" s="16"/>
      <c r="F444" s="16"/>
      <c r="G444" s="16"/>
      <c r="H444" s="1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>
      <c r="A445" s="1"/>
      <c r="B445" s="1"/>
      <c r="C445" s="16"/>
      <c r="D445" s="16"/>
      <c r="E445" s="16"/>
      <c r="F445" s="16"/>
      <c r="G445" s="16"/>
      <c r="H445" s="1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>
      <c r="A446" s="1"/>
      <c r="B446" s="1"/>
      <c r="C446" s="16"/>
      <c r="D446" s="16"/>
      <c r="E446" s="16"/>
      <c r="F446" s="16"/>
      <c r="G446" s="16"/>
      <c r="H446" s="1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>
      <c r="A447" s="1"/>
      <c r="B447" s="1"/>
      <c r="C447" s="16"/>
      <c r="D447" s="16"/>
      <c r="E447" s="16"/>
      <c r="F447" s="16"/>
      <c r="G447" s="16"/>
      <c r="H447" s="1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>
      <c r="A448" s="1"/>
      <c r="B448" s="1"/>
      <c r="C448" s="16"/>
      <c r="D448" s="16"/>
      <c r="E448" s="16"/>
      <c r="F448" s="16"/>
      <c r="G448" s="16"/>
      <c r="H448" s="1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>
      <c r="A449" s="1"/>
      <c r="B449" s="1"/>
      <c r="C449" s="16"/>
      <c r="D449" s="16"/>
      <c r="E449" s="16"/>
      <c r="F449" s="16"/>
      <c r="G449" s="16"/>
      <c r="H449" s="1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>
      <c r="A450" s="1"/>
      <c r="B450" s="1"/>
      <c r="C450" s="16"/>
      <c r="D450" s="16"/>
      <c r="E450" s="16"/>
      <c r="F450" s="16"/>
      <c r="G450" s="16"/>
      <c r="H450" s="1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>
      <c r="A451" s="1"/>
      <c r="B451" s="1"/>
      <c r="C451" s="16"/>
      <c r="D451" s="16"/>
      <c r="E451" s="16"/>
      <c r="F451" s="16"/>
      <c r="G451" s="16"/>
      <c r="H451" s="1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>
      <c r="A452" s="1"/>
      <c r="B452" s="1"/>
      <c r="C452" s="16"/>
      <c r="D452" s="16"/>
      <c r="E452" s="16"/>
      <c r="F452" s="16"/>
      <c r="G452" s="16"/>
      <c r="H452" s="1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>
      <c r="A453" s="1"/>
      <c r="B453" s="1"/>
      <c r="C453" s="16"/>
      <c r="D453" s="16"/>
      <c r="E453" s="16"/>
      <c r="F453" s="16"/>
      <c r="G453" s="16"/>
      <c r="H453" s="1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>
      <c r="A454" s="1"/>
      <c r="B454" s="1"/>
      <c r="C454" s="16"/>
      <c r="D454" s="16"/>
      <c r="E454" s="16"/>
      <c r="F454" s="16"/>
      <c r="G454" s="16"/>
      <c r="H454" s="1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>
      <c r="A455" s="1"/>
      <c r="B455" s="1"/>
      <c r="C455" s="16"/>
      <c r="D455" s="16"/>
      <c r="E455" s="16"/>
      <c r="F455" s="16"/>
      <c r="G455" s="16"/>
      <c r="H455" s="1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>
      <c r="A456" s="1"/>
      <c r="B456" s="1"/>
      <c r="C456" s="16"/>
      <c r="D456" s="16"/>
      <c r="E456" s="16"/>
      <c r="F456" s="16"/>
      <c r="G456" s="16"/>
      <c r="H456" s="1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>
      <c r="A457" s="1"/>
      <c r="B457" s="1"/>
      <c r="C457" s="16"/>
      <c r="D457" s="16"/>
      <c r="E457" s="16"/>
      <c r="F457" s="16"/>
      <c r="G457" s="16"/>
      <c r="H457" s="1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>
      <c r="A458" s="1"/>
      <c r="B458" s="1"/>
      <c r="C458" s="16"/>
      <c r="D458" s="16"/>
      <c r="E458" s="16"/>
      <c r="F458" s="16"/>
      <c r="G458" s="16"/>
      <c r="H458" s="1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>
      <c r="A459" s="1"/>
      <c r="B459" s="1"/>
      <c r="C459" s="16"/>
      <c r="D459" s="16"/>
      <c r="E459" s="16"/>
      <c r="F459" s="16"/>
      <c r="G459" s="16"/>
      <c r="H459" s="1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>
      <c r="A460" s="1"/>
      <c r="B460" s="1"/>
      <c r="C460" s="16"/>
      <c r="D460" s="16"/>
      <c r="E460" s="16"/>
      <c r="F460" s="16"/>
      <c r="G460" s="16"/>
      <c r="H460" s="1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>
      <c r="A461" s="1"/>
      <c r="B461" s="1"/>
      <c r="C461" s="16"/>
      <c r="D461" s="16"/>
      <c r="E461" s="16"/>
      <c r="F461" s="16"/>
      <c r="G461" s="16"/>
      <c r="H461" s="1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>
      <c r="A462" s="1"/>
      <c r="B462" s="1"/>
      <c r="C462" s="16"/>
      <c r="D462" s="16"/>
      <c r="E462" s="16"/>
      <c r="F462" s="16"/>
      <c r="G462" s="16"/>
      <c r="H462" s="1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>
      <c r="A463" s="1"/>
      <c r="B463" s="1"/>
      <c r="C463" s="16"/>
      <c r="D463" s="16"/>
      <c r="E463" s="16"/>
      <c r="F463" s="16"/>
      <c r="G463" s="16"/>
      <c r="H463" s="1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>
      <c r="A464" s="1"/>
      <c r="B464" s="1"/>
      <c r="C464" s="16"/>
      <c r="D464" s="16"/>
      <c r="E464" s="16"/>
      <c r="F464" s="16"/>
      <c r="G464" s="16"/>
      <c r="H464" s="1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>
      <c r="A465" s="1"/>
      <c r="B465" s="1"/>
      <c r="C465" s="16"/>
      <c r="D465" s="16"/>
      <c r="E465" s="16"/>
      <c r="F465" s="16"/>
      <c r="G465" s="16"/>
      <c r="H465" s="1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>
      <c r="A466" s="1"/>
      <c r="B466" s="1"/>
      <c r="C466" s="16"/>
      <c r="D466" s="16"/>
      <c r="E466" s="16"/>
      <c r="F466" s="16"/>
      <c r="G466" s="16"/>
      <c r="H466" s="1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>
      <c r="A467" s="1"/>
      <c r="B467" s="1"/>
      <c r="C467" s="16"/>
      <c r="D467" s="16"/>
      <c r="E467" s="16"/>
      <c r="F467" s="16"/>
      <c r="G467" s="16"/>
      <c r="H467" s="1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>
      <c r="A468" s="1"/>
      <c r="B468" s="1"/>
      <c r="C468" s="16"/>
      <c r="D468" s="16"/>
      <c r="E468" s="16"/>
      <c r="F468" s="16"/>
      <c r="G468" s="16"/>
      <c r="H468" s="1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>
      <c r="A469" s="1"/>
      <c r="B469" s="1"/>
      <c r="C469" s="16"/>
      <c r="D469" s="16"/>
      <c r="E469" s="16"/>
      <c r="F469" s="16"/>
      <c r="G469" s="16"/>
      <c r="H469" s="1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>
      <c r="A470" s="1"/>
      <c r="B470" s="1"/>
      <c r="C470" s="16"/>
      <c r="D470" s="16"/>
      <c r="E470" s="16"/>
      <c r="F470" s="16"/>
      <c r="G470" s="16"/>
      <c r="H470" s="1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>
      <c r="A471" s="1"/>
      <c r="B471" s="1"/>
      <c r="C471" s="16"/>
      <c r="D471" s="16"/>
      <c r="E471" s="16"/>
      <c r="F471" s="16"/>
      <c r="G471" s="16"/>
      <c r="H471" s="1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>
      <c r="A472" s="1"/>
      <c r="B472" s="1"/>
      <c r="C472" s="16"/>
      <c r="D472" s="16"/>
      <c r="E472" s="16"/>
      <c r="F472" s="16"/>
      <c r="G472" s="16"/>
      <c r="H472" s="1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>
      <c r="A473" s="1"/>
      <c r="B473" s="1"/>
      <c r="C473" s="16"/>
      <c r="D473" s="16"/>
      <c r="E473" s="16"/>
      <c r="F473" s="16"/>
      <c r="G473" s="16"/>
      <c r="H473" s="1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>
      <c r="A474" s="1"/>
      <c r="B474" s="1"/>
      <c r="C474" s="16"/>
      <c r="D474" s="16"/>
      <c r="E474" s="16"/>
      <c r="F474" s="16"/>
      <c r="G474" s="16"/>
      <c r="H474" s="1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>
      <c r="A475" s="1"/>
      <c r="B475" s="1"/>
      <c r="C475" s="16"/>
      <c r="D475" s="16"/>
      <c r="E475" s="16"/>
      <c r="F475" s="16"/>
      <c r="G475" s="16"/>
      <c r="H475" s="1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>
      <c r="A476" s="1"/>
      <c r="B476" s="1"/>
      <c r="C476" s="16"/>
      <c r="D476" s="16"/>
      <c r="E476" s="16"/>
      <c r="F476" s="16"/>
      <c r="G476" s="16"/>
      <c r="H476" s="1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>
      <c r="A477" s="1"/>
      <c r="B477" s="1"/>
      <c r="C477" s="16"/>
      <c r="D477" s="16"/>
      <c r="E477" s="16"/>
      <c r="F477" s="16"/>
      <c r="G477" s="16"/>
      <c r="H477" s="1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>
      <c r="A478" s="1"/>
      <c r="B478" s="1"/>
      <c r="C478" s="16"/>
      <c r="D478" s="16"/>
      <c r="E478" s="16"/>
      <c r="F478" s="16"/>
      <c r="G478" s="16"/>
      <c r="H478" s="1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>
      <c r="A479" s="1"/>
      <c r="B479" s="1"/>
      <c r="C479" s="16"/>
      <c r="D479" s="16"/>
      <c r="E479" s="16"/>
      <c r="F479" s="16"/>
      <c r="G479" s="16"/>
      <c r="H479" s="1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>
      <c r="A480" s="1"/>
      <c r="B480" s="1"/>
      <c r="C480" s="16"/>
      <c r="D480" s="16"/>
      <c r="E480" s="16"/>
      <c r="F480" s="16"/>
      <c r="G480" s="16"/>
      <c r="H480" s="1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>
      <c r="A481" s="1"/>
      <c r="B481" s="1"/>
      <c r="C481" s="16"/>
      <c r="D481" s="16"/>
      <c r="E481" s="16"/>
      <c r="F481" s="16"/>
      <c r="G481" s="16"/>
      <c r="H481" s="1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>
      <c r="A482" s="1"/>
      <c r="B482" s="1"/>
      <c r="C482" s="16"/>
      <c r="D482" s="16"/>
      <c r="E482" s="16"/>
      <c r="F482" s="16"/>
      <c r="G482" s="16"/>
      <c r="H482" s="1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>
      <c r="A483" s="1"/>
      <c r="B483" s="1"/>
      <c r="C483" s="16"/>
      <c r="D483" s="16"/>
      <c r="E483" s="16"/>
      <c r="F483" s="16"/>
      <c r="G483" s="16"/>
      <c r="H483" s="1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>
      <c r="A484" s="1"/>
      <c r="B484" s="1"/>
      <c r="C484" s="16"/>
      <c r="D484" s="16"/>
      <c r="E484" s="16"/>
      <c r="F484" s="16"/>
      <c r="G484" s="16"/>
      <c r="H484" s="1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>
      <c r="A485" s="1"/>
      <c r="B485" s="1"/>
      <c r="C485" s="16"/>
      <c r="D485" s="16"/>
      <c r="E485" s="16"/>
      <c r="F485" s="16"/>
      <c r="G485" s="16"/>
      <c r="H485" s="1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>
      <c r="A486" s="1"/>
      <c r="B486" s="1"/>
      <c r="C486" s="16"/>
      <c r="D486" s="16"/>
      <c r="E486" s="16"/>
      <c r="F486" s="16"/>
      <c r="G486" s="16"/>
      <c r="H486" s="1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>
      <c r="A487" s="1"/>
      <c r="B487" s="1"/>
      <c r="C487" s="16"/>
      <c r="D487" s="16"/>
      <c r="E487" s="16"/>
      <c r="F487" s="16"/>
      <c r="G487" s="16"/>
      <c r="H487" s="1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>
      <c r="A488" s="1"/>
      <c r="B488" s="1"/>
      <c r="C488" s="16"/>
      <c r="D488" s="16"/>
      <c r="E488" s="16"/>
      <c r="F488" s="16"/>
      <c r="G488" s="16"/>
      <c r="H488" s="1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>
      <c r="A489" s="1"/>
      <c r="B489" s="1"/>
      <c r="C489" s="16"/>
      <c r="D489" s="16"/>
      <c r="E489" s="16"/>
      <c r="F489" s="16"/>
      <c r="G489" s="16"/>
      <c r="H489" s="1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>
      <c r="A490" s="1"/>
      <c r="B490" s="1"/>
      <c r="C490" s="16"/>
      <c r="D490" s="16"/>
      <c r="E490" s="16"/>
      <c r="F490" s="16"/>
      <c r="G490" s="16"/>
      <c r="H490" s="1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>
      <c r="A491" s="1"/>
      <c r="B491" s="1"/>
      <c r="C491" s="16"/>
      <c r="D491" s="16"/>
      <c r="E491" s="16"/>
      <c r="F491" s="16"/>
      <c r="G491" s="16"/>
      <c r="H491" s="1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>
      <c r="A492" s="1"/>
      <c r="B492" s="1"/>
      <c r="C492" s="16"/>
      <c r="D492" s="16"/>
      <c r="E492" s="16"/>
      <c r="F492" s="16"/>
      <c r="G492" s="16"/>
      <c r="H492" s="1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>
      <c r="A493" s="1"/>
      <c r="B493" s="1"/>
      <c r="C493" s="16"/>
      <c r="D493" s="16"/>
      <c r="E493" s="16"/>
      <c r="F493" s="16"/>
      <c r="G493" s="16"/>
      <c r="H493" s="1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>
      <c r="A494" s="1"/>
      <c r="B494" s="1"/>
      <c r="C494" s="16"/>
      <c r="D494" s="16"/>
      <c r="E494" s="16"/>
      <c r="F494" s="16"/>
      <c r="G494" s="16"/>
      <c r="H494" s="1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>
      <c r="A495" s="1"/>
      <c r="B495" s="1"/>
      <c r="C495" s="16"/>
      <c r="D495" s="16"/>
      <c r="E495" s="16"/>
      <c r="F495" s="16"/>
      <c r="G495" s="16"/>
      <c r="H495" s="1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>
      <c r="A496" s="1"/>
      <c r="B496" s="1"/>
      <c r="C496" s="16"/>
      <c r="D496" s="16"/>
      <c r="E496" s="16"/>
      <c r="F496" s="16"/>
      <c r="G496" s="16"/>
      <c r="H496" s="1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>
      <c r="A497" s="1"/>
      <c r="B497" s="1"/>
      <c r="C497" s="16"/>
      <c r="D497" s="16"/>
      <c r="E497" s="16"/>
      <c r="F497" s="16"/>
      <c r="G497" s="16"/>
      <c r="H497" s="1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>
      <c r="A498" s="1"/>
      <c r="B498" s="1"/>
      <c r="C498" s="16"/>
      <c r="D498" s="16"/>
      <c r="E498" s="16"/>
      <c r="F498" s="16"/>
      <c r="G498" s="16"/>
      <c r="H498" s="1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>
      <c r="A499" s="1"/>
      <c r="B499" s="1"/>
      <c r="C499" s="16"/>
      <c r="D499" s="16"/>
      <c r="E499" s="16"/>
      <c r="F499" s="16"/>
      <c r="G499" s="16"/>
      <c r="H499" s="1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>
      <c r="A500" s="1"/>
      <c r="B500" s="1"/>
      <c r="C500" s="16"/>
      <c r="D500" s="16"/>
      <c r="E500" s="16"/>
      <c r="F500" s="16"/>
      <c r="G500" s="16"/>
      <c r="H500" s="1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>
      <c r="A501" s="1"/>
      <c r="B501" s="1"/>
      <c r="C501" s="16"/>
      <c r="D501" s="16"/>
      <c r="E501" s="16"/>
      <c r="F501" s="16"/>
      <c r="G501" s="16"/>
      <c r="H501" s="1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>
      <c r="A502" s="1"/>
      <c r="B502" s="1"/>
      <c r="C502" s="16"/>
      <c r="D502" s="16"/>
      <c r="E502" s="16"/>
      <c r="F502" s="16"/>
      <c r="G502" s="16"/>
      <c r="H502" s="1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>
      <c r="A503" s="1"/>
      <c r="B503" s="1"/>
      <c r="C503" s="16"/>
      <c r="D503" s="16"/>
      <c r="E503" s="16"/>
      <c r="F503" s="16"/>
      <c r="G503" s="16"/>
      <c r="H503" s="1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>
      <c r="A504" s="1"/>
      <c r="B504" s="1"/>
      <c r="C504" s="16"/>
      <c r="D504" s="16"/>
      <c r="E504" s="16"/>
      <c r="F504" s="16"/>
      <c r="G504" s="16"/>
      <c r="H504" s="1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>
      <c r="A505" s="1"/>
      <c r="B505" s="1"/>
      <c r="C505" s="16"/>
      <c r="D505" s="16"/>
      <c r="E505" s="16"/>
      <c r="F505" s="16"/>
      <c r="G505" s="16"/>
      <c r="H505" s="1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>
      <c r="A506" s="1"/>
      <c r="B506" s="1"/>
      <c r="C506" s="16"/>
      <c r="D506" s="16"/>
      <c r="E506" s="16"/>
      <c r="F506" s="16"/>
      <c r="G506" s="16"/>
      <c r="H506" s="1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>
      <c r="A507" s="1"/>
      <c r="B507" s="1"/>
      <c r="C507" s="16"/>
      <c r="D507" s="16"/>
      <c r="E507" s="16"/>
      <c r="F507" s="16"/>
      <c r="G507" s="16"/>
      <c r="H507" s="1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>
      <c r="A508" s="1"/>
      <c r="B508" s="1"/>
      <c r="C508" s="16"/>
      <c r="D508" s="16"/>
      <c r="E508" s="16"/>
      <c r="F508" s="16"/>
      <c r="G508" s="16"/>
      <c r="H508" s="1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>
      <c r="A509" s="1"/>
      <c r="B509" s="1"/>
      <c r="C509" s="16"/>
      <c r="D509" s="16"/>
      <c r="E509" s="16"/>
      <c r="F509" s="16"/>
      <c r="G509" s="16"/>
      <c r="H509" s="1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>
      <c r="A510" s="1"/>
      <c r="B510" s="1"/>
      <c r="C510" s="16"/>
      <c r="D510" s="16"/>
      <c r="E510" s="16"/>
      <c r="F510" s="16"/>
      <c r="G510" s="16"/>
      <c r="H510" s="1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>
      <c r="A511" s="1"/>
      <c r="B511" s="1"/>
      <c r="C511" s="16"/>
      <c r="D511" s="16"/>
      <c r="E511" s="16"/>
      <c r="F511" s="16"/>
      <c r="G511" s="16"/>
      <c r="H511" s="1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>
      <c r="A512" s="1"/>
      <c r="B512" s="1"/>
      <c r="C512" s="16"/>
      <c r="D512" s="16"/>
      <c r="E512" s="16"/>
      <c r="F512" s="16"/>
      <c r="G512" s="16"/>
      <c r="H512" s="1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>
      <c r="A513" s="1"/>
      <c r="B513" s="1"/>
      <c r="C513" s="16"/>
      <c r="D513" s="16"/>
      <c r="E513" s="16"/>
      <c r="F513" s="16"/>
      <c r="G513" s="16"/>
      <c r="H513" s="1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>
      <c r="A514" s="1"/>
      <c r="B514" s="1"/>
      <c r="C514" s="16"/>
      <c r="D514" s="16"/>
      <c r="E514" s="16"/>
      <c r="F514" s="16"/>
      <c r="G514" s="16"/>
      <c r="H514" s="1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>
      <c r="A515" s="1"/>
      <c r="B515" s="1"/>
      <c r="C515" s="16"/>
      <c r="D515" s="16"/>
      <c r="E515" s="16"/>
      <c r="F515" s="16"/>
      <c r="G515" s="16"/>
      <c r="H515" s="1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>
      <c r="A516" s="1"/>
      <c r="B516" s="1"/>
      <c r="C516" s="16"/>
      <c r="D516" s="16"/>
      <c r="E516" s="16"/>
      <c r="F516" s="16"/>
      <c r="G516" s="16"/>
      <c r="H516" s="1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>
      <c r="A517" s="1"/>
      <c r="B517" s="1"/>
      <c r="C517" s="16"/>
      <c r="D517" s="16"/>
      <c r="E517" s="16"/>
      <c r="F517" s="16"/>
      <c r="G517" s="16"/>
      <c r="H517" s="1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>
      <c r="A518" s="1"/>
      <c r="B518" s="1"/>
      <c r="C518" s="16"/>
      <c r="D518" s="16"/>
      <c r="E518" s="16"/>
      <c r="F518" s="16"/>
      <c r="G518" s="16"/>
      <c r="H518" s="1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>
      <c r="A519" s="1"/>
      <c r="B519" s="1"/>
      <c r="C519" s="16"/>
      <c r="D519" s="16"/>
      <c r="E519" s="16"/>
      <c r="F519" s="16"/>
      <c r="G519" s="16"/>
      <c r="H519" s="1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>
      <c r="A520" s="1"/>
      <c r="B520" s="1"/>
      <c r="C520" s="16"/>
      <c r="D520" s="16"/>
      <c r="E520" s="16"/>
      <c r="F520" s="16"/>
      <c r="G520" s="16"/>
      <c r="H520" s="1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>
      <c r="A521" s="1"/>
      <c r="B521" s="1"/>
      <c r="C521" s="16"/>
      <c r="D521" s="16"/>
      <c r="E521" s="16"/>
      <c r="F521" s="16"/>
      <c r="G521" s="16"/>
      <c r="H521" s="1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>
      <c r="A522" s="1"/>
      <c r="B522" s="1"/>
      <c r="C522" s="16"/>
      <c r="D522" s="16"/>
      <c r="E522" s="16"/>
      <c r="F522" s="16"/>
      <c r="G522" s="16"/>
      <c r="H522" s="1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>
      <c r="A523" s="1"/>
      <c r="B523" s="1"/>
      <c r="C523" s="16"/>
      <c r="D523" s="16"/>
      <c r="E523" s="16"/>
      <c r="F523" s="16"/>
      <c r="G523" s="16"/>
      <c r="H523" s="1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>
      <c r="A524" s="1"/>
      <c r="B524" s="1"/>
      <c r="C524" s="16"/>
      <c r="D524" s="16"/>
      <c r="E524" s="16"/>
      <c r="F524" s="16"/>
      <c r="G524" s="16"/>
      <c r="H524" s="1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>
      <c r="A525" s="1"/>
      <c r="B525" s="1"/>
      <c r="C525" s="16"/>
      <c r="D525" s="16"/>
      <c r="E525" s="16"/>
      <c r="F525" s="16"/>
      <c r="G525" s="16"/>
      <c r="H525" s="1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>
      <c r="A526" s="1"/>
      <c r="B526" s="1"/>
      <c r="C526" s="16"/>
      <c r="D526" s="16"/>
      <c r="E526" s="16"/>
      <c r="F526" s="16"/>
      <c r="G526" s="16"/>
      <c r="H526" s="1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>
      <c r="A527" s="1"/>
      <c r="B527" s="1"/>
      <c r="C527" s="16"/>
      <c r="D527" s="16"/>
      <c r="E527" s="16"/>
      <c r="F527" s="16"/>
      <c r="G527" s="16"/>
      <c r="H527" s="1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>
      <c r="A528" s="1"/>
      <c r="B528" s="1"/>
      <c r="C528" s="16"/>
      <c r="D528" s="16"/>
      <c r="E528" s="16"/>
      <c r="F528" s="16"/>
      <c r="G528" s="16"/>
      <c r="H528" s="1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>
      <c r="A529" s="1"/>
      <c r="B529" s="1"/>
      <c r="C529" s="16"/>
      <c r="D529" s="16"/>
      <c r="E529" s="16"/>
      <c r="F529" s="16"/>
      <c r="G529" s="16"/>
      <c r="H529" s="1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>
      <c r="A530" s="1"/>
      <c r="B530" s="1"/>
      <c r="C530" s="16"/>
      <c r="D530" s="16"/>
      <c r="E530" s="16"/>
      <c r="F530" s="16"/>
      <c r="G530" s="16"/>
      <c r="H530" s="1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>
      <c r="A531" s="1"/>
      <c r="B531" s="1"/>
      <c r="C531" s="16"/>
      <c r="D531" s="16"/>
      <c r="E531" s="16"/>
      <c r="F531" s="16"/>
      <c r="G531" s="16"/>
      <c r="H531" s="1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>
      <c r="A532" s="1"/>
      <c r="B532" s="1"/>
      <c r="C532" s="16"/>
      <c r="D532" s="16"/>
      <c r="E532" s="16"/>
      <c r="F532" s="16"/>
      <c r="G532" s="16"/>
      <c r="H532" s="1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>
      <c r="A533" s="1"/>
      <c r="B533" s="1"/>
      <c r="C533" s="16"/>
      <c r="D533" s="16"/>
      <c r="E533" s="16"/>
      <c r="F533" s="16"/>
      <c r="G533" s="16"/>
      <c r="H533" s="1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>
      <c r="A534" s="1"/>
      <c r="B534" s="1"/>
      <c r="C534" s="16"/>
      <c r="D534" s="16"/>
      <c r="E534" s="16"/>
      <c r="F534" s="16"/>
      <c r="G534" s="16"/>
      <c r="H534" s="1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>
      <c r="A535" s="1"/>
      <c r="B535" s="1"/>
      <c r="C535" s="16"/>
      <c r="D535" s="16"/>
      <c r="E535" s="16"/>
      <c r="F535" s="16"/>
      <c r="G535" s="16"/>
      <c r="H535" s="1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>
      <c r="A536" s="1"/>
      <c r="B536" s="1"/>
      <c r="C536" s="16"/>
      <c r="D536" s="16"/>
      <c r="E536" s="16"/>
      <c r="F536" s="16"/>
      <c r="G536" s="16"/>
      <c r="H536" s="1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>
      <c r="A537" s="1"/>
      <c r="B537" s="1"/>
      <c r="C537" s="16"/>
      <c r="D537" s="16"/>
      <c r="E537" s="16"/>
      <c r="F537" s="16"/>
      <c r="G537" s="16"/>
      <c r="H537" s="1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>
      <c r="A538" s="1"/>
      <c r="B538" s="1"/>
      <c r="C538" s="16"/>
      <c r="D538" s="16"/>
      <c r="E538" s="16"/>
      <c r="F538" s="16"/>
      <c r="G538" s="16"/>
      <c r="H538" s="1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>
      <c r="A539" s="1"/>
      <c r="B539" s="1"/>
      <c r="C539" s="16"/>
      <c r="D539" s="16"/>
      <c r="E539" s="16"/>
      <c r="F539" s="16"/>
      <c r="G539" s="16"/>
      <c r="H539" s="1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>
      <c r="A540" s="1"/>
      <c r="B540" s="1"/>
      <c r="C540" s="16"/>
      <c r="D540" s="16"/>
      <c r="E540" s="16"/>
      <c r="F540" s="16"/>
      <c r="G540" s="16"/>
      <c r="H540" s="1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>
      <c r="A541" s="1"/>
      <c r="B541" s="1"/>
      <c r="C541" s="16"/>
      <c r="D541" s="16"/>
      <c r="E541" s="16"/>
      <c r="F541" s="16"/>
      <c r="G541" s="16"/>
      <c r="H541" s="1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>
      <c r="A542" s="1"/>
      <c r="B542" s="1"/>
      <c r="C542" s="16"/>
      <c r="D542" s="16"/>
      <c r="E542" s="16"/>
      <c r="F542" s="16"/>
      <c r="G542" s="16"/>
      <c r="H542" s="1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>
      <c r="A543" s="1"/>
      <c r="B543" s="1"/>
      <c r="C543" s="16"/>
      <c r="D543" s="16"/>
      <c r="E543" s="16"/>
      <c r="F543" s="16"/>
      <c r="G543" s="16"/>
      <c r="H543" s="1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>
      <c r="A544" s="1"/>
      <c r="B544" s="1"/>
      <c r="C544" s="16"/>
      <c r="D544" s="16"/>
      <c r="E544" s="16"/>
      <c r="F544" s="16"/>
      <c r="G544" s="16"/>
      <c r="H544" s="1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>
      <c r="A545" s="1"/>
      <c r="B545" s="1"/>
      <c r="C545" s="16"/>
      <c r="D545" s="16"/>
      <c r="E545" s="16"/>
      <c r="F545" s="16"/>
      <c r="G545" s="16"/>
      <c r="H545" s="1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>
      <c r="A546" s="1"/>
      <c r="B546" s="1"/>
      <c r="C546" s="16"/>
      <c r="D546" s="16"/>
      <c r="E546" s="16"/>
      <c r="F546" s="16"/>
      <c r="G546" s="16"/>
      <c r="H546" s="1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>
      <c r="A547" s="1"/>
      <c r="B547" s="1"/>
      <c r="C547" s="16"/>
      <c r="D547" s="16"/>
      <c r="E547" s="16"/>
      <c r="F547" s="16"/>
      <c r="G547" s="16"/>
      <c r="H547" s="1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>
      <c r="A548" s="1"/>
      <c r="B548" s="1"/>
      <c r="C548" s="16"/>
      <c r="D548" s="16"/>
      <c r="E548" s="16"/>
      <c r="F548" s="16"/>
      <c r="G548" s="16"/>
      <c r="H548" s="1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>
      <c r="A549" s="1"/>
      <c r="B549" s="1"/>
      <c r="C549" s="16"/>
      <c r="D549" s="16"/>
      <c r="E549" s="16"/>
      <c r="F549" s="16"/>
      <c r="G549" s="16"/>
      <c r="H549" s="1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>
      <c r="A550" s="1"/>
      <c r="B550" s="1"/>
      <c r="C550" s="16"/>
      <c r="D550" s="16"/>
      <c r="E550" s="16"/>
      <c r="F550" s="16"/>
      <c r="G550" s="16"/>
      <c r="H550" s="1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>
      <c r="A551" s="1"/>
      <c r="B551" s="1"/>
      <c r="C551" s="16"/>
      <c r="D551" s="16"/>
      <c r="E551" s="16"/>
      <c r="F551" s="16"/>
      <c r="G551" s="16"/>
      <c r="H551" s="1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>
      <c r="A552" s="1"/>
      <c r="B552" s="1"/>
      <c r="C552" s="16"/>
      <c r="D552" s="16"/>
      <c r="E552" s="16"/>
      <c r="F552" s="16"/>
      <c r="G552" s="16"/>
      <c r="H552" s="1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>
      <c r="A553" s="1"/>
      <c r="B553" s="1"/>
      <c r="C553" s="16"/>
      <c r="D553" s="16"/>
      <c r="E553" s="16"/>
      <c r="F553" s="16"/>
      <c r="G553" s="16"/>
      <c r="H553" s="1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>
      <c r="A554" s="1"/>
      <c r="B554" s="1"/>
      <c r="C554" s="16"/>
      <c r="D554" s="16"/>
      <c r="E554" s="16"/>
      <c r="F554" s="16"/>
      <c r="G554" s="16"/>
      <c r="H554" s="1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>
      <c r="A555" s="1"/>
      <c r="B555" s="1"/>
      <c r="C555" s="16"/>
      <c r="D555" s="16"/>
      <c r="E555" s="16"/>
      <c r="F555" s="16"/>
      <c r="G555" s="16"/>
      <c r="H555" s="1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>
      <c r="A556" s="1"/>
      <c r="B556" s="1"/>
      <c r="C556" s="16"/>
      <c r="D556" s="16"/>
      <c r="E556" s="16"/>
      <c r="F556" s="16"/>
      <c r="G556" s="16"/>
      <c r="H556" s="1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>
      <c r="A557" s="1"/>
      <c r="B557" s="1"/>
      <c r="C557" s="16"/>
      <c r="D557" s="16"/>
      <c r="E557" s="16"/>
      <c r="F557" s="16"/>
      <c r="G557" s="16"/>
      <c r="H557" s="1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>
      <c r="A558" s="1"/>
      <c r="B558" s="1"/>
      <c r="C558" s="16"/>
      <c r="D558" s="16"/>
      <c r="E558" s="16"/>
      <c r="F558" s="16"/>
      <c r="G558" s="16"/>
      <c r="H558" s="1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>
      <c r="A559" s="1"/>
      <c r="B559" s="1"/>
      <c r="C559" s="16"/>
      <c r="D559" s="16"/>
      <c r="E559" s="16"/>
      <c r="F559" s="16"/>
      <c r="G559" s="16"/>
      <c r="H559" s="1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>
      <c r="A560" s="1"/>
      <c r="B560" s="1"/>
      <c r="C560" s="16"/>
      <c r="D560" s="16"/>
      <c r="E560" s="16"/>
      <c r="F560" s="16"/>
      <c r="G560" s="16"/>
      <c r="H560" s="1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>
      <c r="A561" s="1"/>
      <c r="B561" s="1"/>
      <c r="C561" s="16"/>
      <c r="D561" s="16"/>
      <c r="E561" s="16"/>
      <c r="F561" s="16"/>
      <c r="G561" s="16"/>
      <c r="H561" s="1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>
      <c r="A562" s="1"/>
      <c r="B562" s="1"/>
      <c r="C562" s="16"/>
      <c r="D562" s="16"/>
      <c r="E562" s="16"/>
      <c r="F562" s="16"/>
      <c r="G562" s="16"/>
      <c r="H562" s="1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>
      <c r="A563" s="1"/>
      <c r="B563" s="1"/>
      <c r="C563" s="16"/>
      <c r="D563" s="16"/>
      <c r="E563" s="16"/>
      <c r="F563" s="16"/>
      <c r="G563" s="16"/>
      <c r="H563" s="1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>
      <c r="A564" s="1"/>
      <c r="B564" s="1"/>
      <c r="C564" s="16"/>
      <c r="D564" s="16"/>
      <c r="E564" s="16"/>
      <c r="F564" s="16"/>
      <c r="G564" s="16"/>
      <c r="H564" s="1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>
      <c r="A565" s="1"/>
      <c r="B565" s="1"/>
      <c r="C565" s="16"/>
      <c r="D565" s="16"/>
      <c r="E565" s="16"/>
      <c r="F565" s="16"/>
      <c r="G565" s="16"/>
      <c r="H565" s="1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>
      <c r="A566" s="1"/>
      <c r="B566" s="1"/>
      <c r="C566" s="16"/>
      <c r="D566" s="16"/>
      <c r="E566" s="16"/>
      <c r="F566" s="16"/>
      <c r="G566" s="16"/>
      <c r="H566" s="1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>
      <c r="A567" s="1"/>
      <c r="B567" s="1"/>
      <c r="C567" s="16"/>
      <c r="D567" s="16"/>
      <c r="E567" s="16"/>
      <c r="F567" s="16"/>
      <c r="G567" s="16"/>
      <c r="H567" s="1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>
      <c r="A568" s="1"/>
      <c r="B568" s="1"/>
      <c r="C568" s="16"/>
      <c r="D568" s="16"/>
      <c r="E568" s="16"/>
      <c r="F568" s="16"/>
      <c r="G568" s="16"/>
      <c r="H568" s="1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>
      <c r="A569" s="1"/>
      <c r="B569" s="1"/>
      <c r="C569" s="16"/>
      <c r="D569" s="16"/>
      <c r="E569" s="16"/>
      <c r="F569" s="16"/>
      <c r="G569" s="16"/>
      <c r="H569" s="1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>
      <c r="A570" s="1"/>
      <c r="B570" s="1"/>
      <c r="C570" s="16"/>
      <c r="D570" s="16"/>
      <c r="E570" s="16"/>
      <c r="F570" s="16"/>
      <c r="G570" s="16"/>
      <c r="H570" s="1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>
      <c r="A571" s="1"/>
      <c r="B571" s="1"/>
      <c r="C571" s="16"/>
      <c r="D571" s="16"/>
      <c r="E571" s="16"/>
      <c r="F571" s="16"/>
      <c r="G571" s="16"/>
      <c r="H571" s="1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>
      <c r="A572" s="1"/>
      <c r="B572" s="1"/>
      <c r="C572" s="16"/>
      <c r="D572" s="16"/>
      <c r="E572" s="16"/>
      <c r="F572" s="16"/>
      <c r="G572" s="16"/>
      <c r="H572" s="1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>
      <c r="A573" s="1"/>
      <c r="B573" s="1"/>
      <c r="C573" s="16"/>
      <c r="D573" s="16"/>
      <c r="E573" s="16"/>
      <c r="F573" s="16"/>
      <c r="G573" s="16"/>
      <c r="H573" s="1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>
      <c r="A574" s="1"/>
      <c r="B574" s="1"/>
      <c r="C574" s="16"/>
      <c r="D574" s="16"/>
      <c r="E574" s="16"/>
      <c r="F574" s="16"/>
      <c r="G574" s="16"/>
      <c r="H574" s="1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>
      <c r="A575" s="1"/>
      <c r="B575" s="1"/>
      <c r="C575" s="16"/>
      <c r="D575" s="16"/>
      <c r="E575" s="16"/>
      <c r="F575" s="16"/>
      <c r="G575" s="16"/>
      <c r="H575" s="1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>
      <c r="A576" s="1"/>
      <c r="B576" s="1"/>
      <c r="C576" s="16"/>
      <c r="D576" s="16"/>
      <c r="E576" s="16"/>
      <c r="F576" s="16"/>
      <c r="G576" s="16"/>
      <c r="H576" s="1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>
      <c r="A577" s="1"/>
      <c r="B577" s="1"/>
      <c r="C577" s="16"/>
      <c r="D577" s="16"/>
      <c r="E577" s="16"/>
      <c r="F577" s="16"/>
      <c r="G577" s="16"/>
      <c r="H577" s="1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>
      <c r="A578" s="1"/>
      <c r="B578" s="1"/>
      <c r="C578" s="16"/>
      <c r="D578" s="16"/>
      <c r="E578" s="16"/>
      <c r="F578" s="16"/>
      <c r="G578" s="16"/>
      <c r="H578" s="1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>
      <c r="A579" s="1"/>
      <c r="B579" s="1"/>
      <c r="C579" s="16"/>
      <c r="D579" s="16"/>
      <c r="E579" s="16"/>
      <c r="F579" s="16"/>
      <c r="G579" s="16"/>
      <c r="H579" s="1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>
      <c r="A580" s="1"/>
      <c r="B580" s="1"/>
      <c r="C580" s="16"/>
      <c r="D580" s="16"/>
      <c r="E580" s="16"/>
      <c r="F580" s="16"/>
      <c r="G580" s="16"/>
      <c r="H580" s="1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>
      <c r="A581" s="1"/>
      <c r="B581" s="1"/>
      <c r="C581" s="16"/>
      <c r="D581" s="16"/>
      <c r="E581" s="16"/>
      <c r="F581" s="16"/>
      <c r="G581" s="16"/>
      <c r="H581" s="1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>
      <c r="A582" s="1"/>
      <c r="B582" s="1"/>
      <c r="C582" s="16"/>
      <c r="D582" s="16"/>
      <c r="E582" s="16"/>
      <c r="F582" s="16"/>
      <c r="G582" s="16"/>
      <c r="H582" s="1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>
      <c r="A583" s="1"/>
      <c r="B583" s="1"/>
      <c r="C583" s="16"/>
      <c r="D583" s="16"/>
      <c r="E583" s="16"/>
      <c r="F583" s="16"/>
      <c r="G583" s="16"/>
      <c r="H583" s="1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>
      <c r="A584" s="1"/>
      <c r="B584" s="1"/>
      <c r="C584" s="16"/>
      <c r="D584" s="16"/>
      <c r="E584" s="16"/>
      <c r="F584" s="16"/>
      <c r="G584" s="16"/>
      <c r="H584" s="1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>
      <c r="A585" s="1"/>
      <c r="B585" s="1"/>
      <c r="C585" s="16"/>
      <c r="D585" s="16"/>
      <c r="E585" s="16"/>
      <c r="F585" s="16"/>
      <c r="G585" s="16"/>
      <c r="H585" s="1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>
      <c r="A586" s="1"/>
      <c r="B586" s="1"/>
      <c r="C586" s="16"/>
      <c r="D586" s="16"/>
      <c r="E586" s="16"/>
      <c r="F586" s="16"/>
      <c r="G586" s="16"/>
      <c r="H586" s="1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>
      <c r="A587" s="1"/>
      <c r="B587" s="1"/>
      <c r="C587" s="16"/>
      <c r="D587" s="16"/>
      <c r="E587" s="16"/>
      <c r="F587" s="16"/>
      <c r="G587" s="16"/>
      <c r="H587" s="1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>
      <c r="A588" s="1"/>
      <c r="B588" s="1"/>
      <c r="C588" s="16"/>
      <c r="D588" s="16"/>
      <c r="E588" s="16"/>
      <c r="F588" s="16"/>
      <c r="G588" s="16"/>
      <c r="H588" s="1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>
      <c r="A589" s="1"/>
      <c r="B589" s="1"/>
      <c r="C589" s="16"/>
      <c r="D589" s="16"/>
      <c r="E589" s="16"/>
      <c r="F589" s="16"/>
      <c r="G589" s="16"/>
      <c r="H589" s="1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>
      <c r="A590" s="1"/>
      <c r="B590" s="1"/>
      <c r="C590" s="16"/>
      <c r="D590" s="16"/>
      <c r="E590" s="16"/>
      <c r="F590" s="16"/>
      <c r="G590" s="16"/>
      <c r="H590" s="1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>
      <c r="A591" s="1"/>
      <c r="B591" s="1"/>
      <c r="C591" s="16"/>
      <c r="D591" s="16"/>
      <c r="E591" s="16"/>
      <c r="F591" s="16"/>
      <c r="G591" s="16"/>
      <c r="H591" s="1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>
      <c r="A592" s="1"/>
      <c r="B592" s="1"/>
      <c r="C592" s="16"/>
      <c r="D592" s="16"/>
      <c r="E592" s="16"/>
      <c r="F592" s="16"/>
      <c r="G592" s="16"/>
      <c r="H592" s="1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>
      <c r="A593" s="1"/>
      <c r="B593" s="1"/>
      <c r="C593" s="16"/>
      <c r="D593" s="16"/>
      <c r="E593" s="16"/>
      <c r="F593" s="16"/>
      <c r="G593" s="16"/>
      <c r="H593" s="1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>
      <c r="A594" s="1"/>
      <c r="B594" s="1"/>
      <c r="C594" s="16"/>
      <c r="D594" s="16"/>
      <c r="E594" s="16"/>
      <c r="F594" s="16"/>
      <c r="G594" s="16"/>
      <c r="H594" s="1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>
      <c r="A595" s="1"/>
      <c r="B595" s="1"/>
      <c r="C595" s="16"/>
      <c r="D595" s="16"/>
      <c r="E595" s="16"/>
      <c r="F595" s="16"/>
      <c r="G595" s="16"/>
      <c r="H595" s="1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>
      <c r="A596" s="1"/>
      <c r="B596" s="1"/>
      <c r="C596" s="16"/>
      <c r="D596" s="16"/>
      <c r="E596" s="16"/>
      <c r="F596" s="16"/>
      <c r="G596" s="16"/>
      <c r="H596" s="1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>
      <c r="A597" s="1"/>
      <c r="B597" s="1"/>
      <c r="C597" s="16"/>
      <c r="D597" s="16"/>
      <c r="E597" s="16"/>
      <c r="F597" s="16"/>
      <c r="G597" s="16"/>
      <c r="H597" s="1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>
      <c r="A598" s="1"/>
      <c r="B598" s="1"/>
      <c r="C598" s="16"/>
      <c r="D598" s="16"/>
      <c r="E598" s="16"/>
      <c r="F598" s="16"/>
      <c r="G598" s="16"/>
      <c r="H598" s="1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>
      <c r="A599" s="1"/>
      <c r="B599" s="1"/>
      <c r="C599" s="16"/>
      <c r="D599" s="16"/>
      <c r="E599" s="16"/>
      <c r="F599" s="16"/>
      <c r="G599" s="16"/>
      <c r="H599" s="1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>
      <c r="A600" s="1"/>
      <c r="B600" s="1"/>
      <c r="C600" s="16"/>
      <c r="D600" s="16"/>
      <c r="E600" s="16"/>
      <c r="F600" s="16"/>
      <c r="G600" s="16"/>
      <c r="H600" s="1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>
      <c r="A601" s="1"/>
      <c r="B601" s="1"/>
      <c r="C601" s="16"/>
      <c r="D601" s="16"/>
      <c r="E601" s="16"/>
      <c r="F601" s="16"/>
      <c r="G601" s="16"/>
      <c r="H601" s="1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>
      <c r="A602" s="1"/>
      <c r="B602" s="1"/>
      <c r="C602" s="16"/>
      <c r="D602" s="16"/>
      <c r="E602" s="16"/>
      <c r="F602" s="16"/>
      <c r="G602" s="16"/>
      <c r="H602" s="1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>
      <c r="A603" s="1"/>
      <c r="B603" s="1"/>
      <c r="C603" s="16"/>
      <c r="D603" s="16"/>
      <c r="E603" s="16"/>
      <c r="F603" s="16"/>
      <c r="G603" s="16"/>
      <c r="H603" s="1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>
      <c r="A604" s="1"/>
      <c r="B604" s="1"/>
      <c r="C604" s="16"/>
      <c r="D604" s="16"/>
      <c r="E604" s="16"/>
      <c r="F604" s="16"/>
      <c r="G604" s="16"/>
      <c r="H604" s="1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>
      <c r="A605" s="1"/>
      <c r="B605" s="1"/>
      <c r="C605" s="16"/>
      <c r="D605" s="16"/>
      <c r="E605" s="16"/>
      <c r="F605" s="16"/>
      <c r="G605" s="16"/>
      <c r="H605" s="1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>
      <c r="A606" s="1"/>
      <c r="B606" s="1"/>
      <c r="C606" s="16"/>
      <c r="D606" s="16"/>
      <c r="E606" s="16"/>
      <c r="F606" s="16"/>
      <c r="G606" s="16"/>
      <c r="H606" s="1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>
      <c r="A607" s="1"/>
      <c r="B607" s="1"/>
      <c r="C607" s="16"/>
      <c r="D607" s="16"/>
      <c r="E607" s="16"/>
      <c r="F607" s="16"/>
      <c r="G607" s="16"/>
      <c r="H607" s="1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>
      <c r="A608" s="1"/>
      <c r="B608" s="1"/>
      <c r="C608" s="16"/>
      <c r="D608" s="16"/>
      <c r="E608" s="16"/>
      <c r="F608" s="16"/>
      <c r="G608" s="16"/>
      <c r="H608" s="1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>
      <c r="A609" s="1"/>
      <c r="B609" s="1"/>
      <c r="C609" s="16"/>
      <c r="D609" s="16"/>
      <c r="E609" s="16"/>
      <c r="F609" s="16"/>
      <c r="G609" s="16"/>
      <c r="H609" s="1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>
      <c r="A610" s="1"/>
      <c r="B610" s="1"/>
      <c r="C610" s="16"/>
      <c r="D610" s="16"/>
      <c r="E610" s="16"/>
      <c r="F610" s="16"/>
      <c r="G610" s="16"/>
      <c r="H610" s="1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>
      <c r="A611" s="1"/>
      <c r="B611" s="1"/>
      <c r="C611" s="16"/>
      <c r="D611" s="16"/>
      <c r="E611" s="16"/>
      <c r="F611" s="16"/>
      <c r="G611" s="16"/>
      <c r="H611" s="1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>
      <c r="A612" s="1"/>
      <c r="B612" s="1"/>
      <c r="C612" s="16"/>
      <c r="D612" s="16"/>
      <c r="E612" s="16"/>
      <c r="F612" s="16"/>
      <c r="G612" s="16"/>
      <c r="H612" s="1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>
      <c r="A613" s="1"/>
      <c r="B613" s="1"/>
      <c r="C613" s="16"/>
      <c r="D613" s="16"/>
      <c r="E613" s="16"/>
      <c r="F613" s="16"/>
      <c r="G613" s="16"/>
      <c r="H613" s="1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>
      <c r="A614" s="1"/>
      <c r="B614" s="1"/>
      <c r="C614" s="16"/>
      <c r="D614" s="16"/>
      <c r="E614" s="16"/>
      <c r="F614" s="16"/>
      <c r="G614" s="16"/>
      <c r="H614" s="1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>
      <c r="A615" s="1"/>
      <c r="B615" s="1"/>
      <c r="C615" s="16"/>
      <c r="D615" s="16"/>
      <c r="E615" s="16"/>
      <c r="F615" s="16"/>
      <c r="G615" s="16"/>
      <c r="H615" s="1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>
      <c r="A616" s="1"/>
      <c r="B616" s="1"/>
      <c r="C616" s="16"/>
      <c r="D616" s="16"/>
      <c r="E616" s="16"/>
      <c r="F616" s="16"/>
      <c r="G616" s="16"/>
      <c r="H616" s="1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>
      <c r="A617" s="1"/>
      <c r="B617" s="1"/>
      <c r="C617" s="16"/>
      <c r="D617" s="16"/>
      <c r="E617" s="16"/>
      <c r="F617" s="16"/>
      <c r="G617" s="16"/>
      <c r="H617" s="1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>
      <c r="A618" s="1"/>
      <c r="B618" s="1"/>
      <c r="C618" s="16"/>
      <c r="D618" s="16"/>
      <c r="E618" s="16"/>
      <c r="F618" s="16"/>
      <c r="G618" s="16"/>
      <c r="H618" s="1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>
      <c r="A619" s="1"/>
      <c r="B619" s="1"/>
      <c r="C619" s="16"/>
      <c r="D619" s="16"/>
      <c r="E619" s="16"/>
      <c r="F619" s="16"/>
      <c r="G619" s="16"/>
      <c r="H619" s="1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>
      <c r="A620" s="1"/>
      <c r="B620" s="1"/>
      <c r="C620" s="16"/>
      <c r="D620" s="16"/>
      <c r="E620" s="16"/>
      <c r="F620" s="16"/>
      <c r="G620" s="16"/>
      <c r="H620" s="1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>
      <c r="A621" s="1"/>
      <c r="B621" s="1"/>
      <c r="C621" s="16"/>
      <c r="D621" s="16"/>
      <c r="E621" s="16"/>
      <c r="F621" s="16"/>
      <c r="G621" s="16"/>
      <c r="H621" s="1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>
      <c r="A622" s="1"/>
      <c r="B622" s="1"/>
      <c r="C622" s="16"/>
      <c r="D622" s="16"/>
      <c r="E622" s="16"/>
      <c r="F622" s="16"/>
      <c r="G622" s="16"/>
      <c r="H622" s="1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>
      <c r="A623" s="1"/>
      <c r="B623" s="1"/>
      <c r="C623" s="16"/>
      <c r="D623" s="16"/>
      <c r="E623" s="16"/>
      <c r="F623" s="16"/>
      <c r="G623" s="16"/>
      <c r="H623" s="1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>
      <c r="A624" s="1"/>
      <c r="B624" s="1"/>
      <c r="C624" s="16"/>
      <c r="D624" s="16"/>
      <c r="E624" s="16"/>
      <c r="F624" s="16"/>
      <c r="G624" s="16"/>
      <c r="H624" s="1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>
      <c r="A625" s="1"/>
      <c r="B625" s="1"/>
      <c r="C625" s="16"/>
      <c r="D625" s="16"/>
      <c r="E625" s="16"/>
      <c r="F625" s="16"/>
      <c r="G625" s="16"/>
      <c r="H625" s="1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>
      <c r="A626" s="1"/>
      <c r="B626" s="1"/>
      <c r="C626" s="16"/>
      <c r="D626" s="16"/>
      <c r="E626" s="16"/>
      <c r="F626" s="16"/>
      <c r="G626" s="16"/>
      <c r="H626" s="1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>
      <c r="A627" s="1"/>
      <c r="B627" s="1"/>
      <c r="C627" s="16"/>
      <c r="D627" s="16"/>
      <c r="E627" s="16"/>
      <c r="F627" s="16"/>
      <c r="G627" s="16"/>
      <c r="H627" s="1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>
      <c r="A628" s="1"/>
      <c r="B628" s="1"/>
      <c r="C628" s="16"/>
      <c r="D628" s="16"/>
      <c r="E628" s="16"/>
      <c r="F628" s="16"/>
      <c r="G628" s="16"/>
      <c r="H628" s="1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>
      <c r="A629" s="1"/>
      <c r="B629" s="1"/>
      <c r="C629" s="16"/>
      <c r="D629" s="16"/>
      <c r="E629" s="16"/>
      <c r="F629" s="16"/>
      <c r="G629" s="16"/>
      <c r="H629" s="1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>
      <c r="A630" s="1"/>
      <c r="B630" s="1"/>
      <c r="C630" s="16"/>
      <c r="D630" s="16"/>
      <c r="E630" s="16"/>
      <c r="F630" s="16"/>
      <c r="G630" s="16"/>
      <c r="H630" s="1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>
      <c r="A631" s="1"/>
      <c r="B631" s="1"/>
      <c r="C631" s="16"/>
      <c r="D631" s="16"/>
      <c r="E631" s="16"/>
      <c r="F631" s="16"/>
      <c r="G631" s="16"/>
      <c r="H631" s="1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>
      <c r="A632" s="1"/>
      <c r="B632" s="1"/>
      <c r="C632" s="16"/>
      <c r="D632" s="16"/>
      <c r="E632" s="16"/>
      <c r="F632" s="16"/>
      <c r="G632" s="16"/>
      <c r="H632" s="1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>
      <c r="A633" s="1"/>
      <c r="B633" s="1"/>
      <c r="C633" s="16"/>
      <c r="D633" s="16"/>
      <c r="E633" s="16"/>
      <c r="F633" s="16"/>
      <c r="G633" s="16"/>
      <c r="H633" s="1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>
      <c r="A634" s="1"/>
      <c r="B634" s="1"/>
      <c r="C634" s="16"/>
      <c r="D634" s="16"/>
      <c r="E634" s="16"/>
      <c r="F634" s="16"/>
      <c r="G634" s="16"/>
      <c r="H634" s="1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>
      <c r="A635" s="1"/>
      <c r="B635" s="1"/>
      <c r="C635" s="16"/>
      <c r="D635" s="16"/>
      <c r="E635" s="16"/>
      <c r="F635" s="16"/>
      <c r="G635" s="16"/>
      <c r="H635" s="1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>
      <c r="A636" s="1"/>
      <c r="B636" s="1"/>
      <c r="C636" s="16"/>
      <c r="D636" s="16"/>
      <c r="E636" s="16"/>
      <c r="F636" s="16"/>
      <c r="G636" s="16"/>
      <c r="H636" s="1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>
      <c r="A637" s="1"/>
      <c r="B637" s="1"/>
      <c r="C637" s="16"/>
      <c r="D637" s="16"/>
      <c r="E637" s="16"/>
      <c r="F637" s="16"/>
      <c r="G637" s="16"/>
      <c r="H637" s="1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>
      <c r="A638" s="1"/>
      <c r="B638" s="1"/>
      <c r="C638" s="16"/>
      <c r="D638" s="16"/>
      <c r="E638" s="16"/>
      <c r="F638" s="16"/>
      <c r="G638" s="16"/>
      <c r="H638" s="1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>
      <c r="A639" s="1"/>
      <c r="B639" s="1"/>
      <c r="C639" s="16"/>
      <c r="D639" s="16"/>
      <c r="E639" s="16"/>
      <c r="F639" s="16"/>
      <c r="G639" s="16"/>
      <c r="H639" s="1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>
      <c r="A640" s="1"/>
      <c r="B640" s="1"/>
      <c r="C640" s="16"/>
      <c r="D640" s="16"/>
      <c r="E640" s="16"/>
      <c r="F640" s="16"/>
      <c r="G640" s="16"/>
      <c r="H640" s="1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>
      <c r="A641" s="1"/>
      <c r="B641" s="1"/>
      <c r="C641" s="16"/>
      <c r="D641" s="16"/>
      <c r="E641" s="16"/>
      <c r="F641" s="16"/>
      <c r="G641" s="16"/>
      <c r="H641" s="1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>
      <c r="A642" s="1"/>
      <c r="B642" s="1"/>
      <c r="C642" s="16"/>
      <c r="D642" s="16"/>
      <c r="E642" s="16"/>
      <c r="F642" s="16"/>
      <c r="G642" s="16"/>
      <c r="H642" s="1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>
      <c r="A643" s="1"/>
      <c r="B643" s="1"/>
      <c r="C643" s="16"/>
      <c r="D643" s="16"/>
      <c r="E643" s="16"/>
      <c r="F643" s="16"/>
      <c r="G643" s="16"/>
      <c r="H643" s="1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>
      <c r="A644" s="1"/>
      <c r="B644" s="1"/>
      <c r="C644" s="16"/>
      <c r="D644" s="16"/>
      <c r="E644" s="16"/>
      <c r="F644" s="16"/>
      <c r="G644" s="16"/>
      <c r="H644" s="1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>
      <c r="A645" s="1"/>
      <c r="B645" s="1"/>
      <c r="C645" s="16"/>
      <c r="D645" s="16"/>
      <c r="E645" s="16"/>
      <c r="F645" s="16"/>
      <c r="G645" s="16"/>
      <c r="H645" s="1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>
      <c r="A646" s="1"/>
      <c r="B646" s="1"/>
      <c r="C646" s="16"/>
      <c r="D646" s="16"/>
      <c r="E646" s="16"/>
      <c r="F646" s="16"/>
      <c r="G646" s="16"/>
      <c r="H646" s="1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>
      <c r="A647" s="1"/>
      <c r="B647" s="1"/>
      <c r="C647" s="16"/>
      <c r="D647" s="16"/>
      <c r="E647" s="16"/>
      <c r="F647" s="16"/>
      <c r="G647" s="16"/>
      <c r="H647" s="1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>
      <c r="A648" s="1"/>
      <c r="B648" s="1"/>
      <c r="C648" s="16"/>
      <c r="D648" s="16"/>
      <c r="E648" s="16"/>
      <c r="F648" s="16"/>
      <c r="G648" s="16"/>
      <c r="H648" s="1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>
      <c r="A649" s="1"/>
      <c r="B649" s="1"/>
      <c r="C649" s="16"/>
      <c r="D649" s="16"/>
      <c r="E649" s="16"/>
      <c r="F649" s="16"/>
      <c r="G649" s="16"/>
      <c r="H649" s="1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>
      <c r="A650" s="1"/>
      <c r="B650" s="1"/>
      <c r="C650" s="16"/>
      <c r="D650" s="16"/>
      <c r="E650" s="16"/>
      <c r="F650" s="16"/>
      <c r="G650" s="16"/>
      <c r="H650" s="1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>
      <c r="A651" s="1"/>
      <c r="B651" s="1"/>
      <c r="C651" s="16"/>
      <c r="D651" s="16"/>
      <c r="E651" s="16"/>
      <c r="F651" s="16"/>
      <c r="G651" s="16"/>
      <c r="H651" s="1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>
      <c r="A652" s="1"/>
      <c r="B652" s="1"/>
      <c r="C652" s="16"/>
      <c r="D652" s="16"/>
      <c r="E652" s="16"/>
      <c r="F652" s="16"/>
      <c r="G652" s="16"/>
      <c r="H652" s="1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>
      <c r="A653" s="1"/>
      <c r="B653" s="1"/>
      <c r="C653" s="16"/>
      <c r="D653" s="16"/>
      <c r="E653" s="16"/>
      <c r="F653" s="16"/>
      <c r="G653" s="16"/>
      <c r="H653" s="1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>
      <c r="A654" s="1"/>
      <c r="B654" s="1"/>
      <c r="C654" s="16"/>
      <c r="D654" s="16"/>
      <c r="E654" s="16"/>
      <c r="F654" s="16"/>
      <c r="G654" s="16"/>
      <c r="H654" s="1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>
      <c r="A655" s="1"/>
      <c r="B655" s="1"/>
      <c r="C655" s="16"/>
      <c r="D655" s="16"/>
      <c r="E655" s="16"/>
      <c r="F655" s="16"/>
      <c r="G655" s="16"/>
      <c r="H655" s="1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>
      <c r="A656" s="1"/>
      <c r="B656" s="1"/>
      <c r="C656" s="16"/>
      <c r="D656" s="16"/>
      <c r="E656" s="16"/>
      <c r="F656" s="16"/>
      <c r="G656" s="16"/>
      <c r="H656" s="1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>
      <c r="A657" s="1"/>
      <c r="B657" s="1"/>
      <c r="C657" s="16"/>
      <c r="D657" s="16"/>
      <c r="E657" s="16"/>
      <c r="F657" s="16"/>
      <c r="G657" s="16"/>
      <c r="H657" s="1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>
      <c r="A658" s="1"/>
      <c r="B658" s="1"/>
      <c r="C658" s="16"/>
      <c r="D658" s="16"/>
      <c r="E658" s="16"/>
      <c r="F658" s="16"/>
      <c r="G658" s="16"/>
      <c r="H658" s="1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>
      <c r="A659" s="1"/>
      <c r="B659" s="1"/>
      <c r="C659" s="16"/>
      <c r="D659" s="16"/>
      <c r="E659" s="16"/>
      <c r="F659" s="16"/>
      <c r="G659" s="16"/>
      <c r="H659" s="1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>
      <c r="A660" s="1"/>
      <c r="B660" s="1"/>
      <c r="C660" s="16"/>
      <c r="D660" s="16"/>
      <c r="E660" s="16"/>
      <c r="F660" s="16"/>
      <c r="G660" s="16"/>
      <c r="H660" s="1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>
      <c r="A661" s="1"/>
      <c r="B661" s="1"/>
      <c r="C661" s="16"/>
      <c r="D661" s="16"/>
      <c r="E661" s="16"/>
      <c r="F661" s="16"/>
      <c r="G661" s="16"/>
      <c r="H661" s="1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>
      <c r="A662" s="1"/>
      <c r="B662" s="1"/>
      <c r="C662" s="16"/>
      <c r="D662" s="16"/>
      <c r="E662" s="16"/>
      <c r="F662" s="16"/>
      <c r="G662" s="16"/>
      <c r="H662" s="1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>
      <c r="A663" s="1"/>
      <c r="B663" s="1"/>
      <c r="C663" s="16"/>
      <c r="D663" s="16"/>
      <c r="E663" s="16"/>
      <c r="F663" s="16"/>
      <c r="G663" s="16"/>
      <c r="H663" s="1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>
      <c r="A664" s="1"/>
      <c r="B664" s="1"/>
      <c r="C664" s="16"/>
      <c r="D664" s="16"/>
      <c r="E664" s="16"/>
      <c r="F664" s="16"/>
      <c r="G664" s="16"/>
      <c r="H664" s="1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>
      <c r="A665" s="1"/>
      <c r="B665" s="1"/>
      <c r="C665" s="16"/>
      <c r="D665" s="16"/>
      <c r="E665" s="16"/>
      <c r="F665" s="16"/>
      <c r="G665" s="16"/>
      <c r="H665" s="1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>
      <c r="A666" s="1"/>
      <c r="B666" s="1"/>
      <c r="C666" s="16"/>
      <c r="D666" s="16"/>
      <c r="E666" s="16"/>
      <c r="F666" s="16"/>
      <c r="G666" s="16"/>
      <c r="H666" s="1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>
      <c r="A667" s="1"/>
      <c r="B667" s="1"/>
      <c r="C667" s="16"/>
      <c r="D667" s="16"/>
      <c r="E667" s="16"/>
      <c r="F667" s="16"/>
      <c r="G667" s="16"/>
      <c r="H667" s="1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>
      <c r="A668" s="1"/>
      <c r="B668" s="1"/>
      <c r="C668" s="16"/>
      <c r="D668" s="16"/>
      <c r="E668" s="16"/>
      <c r="F668" s="16"/>
      <c r="G668" s="16"/>
      <c r="H668" s="1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>
      <c r="A669" s="1"/>
      <c r="B669" s="1"/>
      <c r="C669" s="16"/>
      <c r="D669" s="16"/>
      <c r="E669" s="16"/>
      <c r="F669" s="16"/>
      <c r="G669" s="16"/>
      <c r="H669" s="1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>
      <c r="A670" s="1"/>
      <c r="B670" s="1"/>
      <c r="C670" s="16"/>
      <c r="D670" s="16"/>
      <c r="E670" s="16"/>
      <c r="F670" s="16"/>
      <c r="G670" s="16"/>
      <c r="H670" s="1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>
      <c r="A671" s="1"/>
      <c r="B671" s="1"/>
      <c r="C671" s="16"/>
      <c r="D671" s="16"/>
      <c r="E671" s="16"/>
      <c r="F671" s="16"/>
      <c r="G671" s="16"/>
      <c r="H671" s="1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>
      <c r="A672" s="1"/>
      <c r="B672" s="1"/>
      <c r="C672" s="16"/>
      <c r="D672" s="16"/>
      <c r="E672" s="16"/>
      <c r="F672" s="16"/>
      <c r="G672" s="16"/>
      <c r="H672" s="1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>
      <c r="A673" s="1"/>
      <c r="B673" s="1"/>
      <c r="C673" s="16"/>
      <c r="D673" s="16"/>
      <c r="E673" s="16"/>
      <c r="F673" s="16"/>
      <c r="G673" s="16"/>
      <c r="H673" s="1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>
      <c r="A674" s="1"/>
      <c r="B674" s="1"/>
      <c r="C674" s="16"/>
      <c r="D674" s="16"/>
      <c r="E674" s="16"/>
      <c r="F674" s="16"/>
      <c r="G674" s="16"/>
      <c r="H674" s="1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>
      <c r="A675" s="1"/>
      <c r="B675" s="1"/>
      <c r="C675" s="16"/>
      <c r="D675" s="16"/>
      <c r="E675" s="16"/>
      <c r="F675" s="16"/>
      <c r="G675" s="16"/>
      <c r="H675" s="1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>
      <c r="A676" s="1"/>
      <c r="B676" s="1"/>
      <c r="C676" s="16"/>
      <c r="D676" s="16"/>
      <c r="E676" s="16"/>
      <c r="F676" s="16"/>
      <c r="G676" s="16"/>
      <c r="H676" s="1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>
      <c r="A677" s="1"/>
      <c r="B677" s="1"/>
      <c r="C677" s="16"/>
      <c r="D677" s="16"/>
      <c r="E677" s="16"/>
      <c r="F677" s="16"/>
      <c r="G677" s="16"/>
      <c r="H677" s="1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>
      <c r="A678" s="1"/>
      <c r="B678" s="1"/>
      <c r="C678" s="16"/>
      <c r="D678" s="16"/>
      <c r="E678" s="16"/>
      <c r="F678" s="16"/>
      <c r="G678" s="16"/>
      <c r="H678" s="1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>
      <c r="A679" s="1"/>
      <c r="B679" s="1"/>
      <c r="C679" s="16"/>
      <c r="D679" s="16"/>
      <c r="E679" s="16"/>
      <c r="F679" s="16"/>
      <c r="G679" s="16"/>
      <c r="H679" s="1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>
      <c r="A680" s="1"/>
      <c r="B680" s="1"/>
      <c r="C680" s="16"/>
      <c r="D680" s="16"/>
      <c r="E680" s="16"/>
      <c r="F680" s="16"/>
      <c r="G680" s="16"/>
      <c r="H680" s="1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>
      <c r="A681" s="1"/>
      <c r="B681" s="1"/>
      <c r="C681" s="16"/>
      <c r="D681" s="16"/>
      <c r="E681" s="16"/>
      <c r="F681" s="16"/>
      <c r="G681" s="16"/>
      <c r="H681" s="1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>
      <c r="A682" s="1"/>
      <c r="B682" s="1"/>
      <c r="C682" s="16"/>
      <c r="D682" s="16"/>
      <c r="E682" s="16"/>
      <c r="F682" s="16"/>
      <c r="G682" s="16"/>
      <c r="H682" s="1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>
      <c r="A683" s="1"/>
      <c r="B683" s="1"/>
      <c r="C683" s="16"/>
      <c r="D683" s="16"/>
      <c r="E683" s="16"/>
      <c r="F683" s="16"/>
      <c r="G683" s="16"/>
      <c r="H683" s="1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>
      <c r="A684" s="1"/>
      <c r="B684" s="1"/>
      <c r="C684" s="16"/>
      <c r="D684" s="16"/>
      <c r="E684" s="16"/>
      <c r="F684" s="16"/>
      <c r="G684" s="16"/>
      <c r="H684" s="1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>
      <c r="A685" s="1"/>
      <c r="B685" s="1"/>
      <c r="C685" s="16"/>
      <c r="D685" s="16"/>
      <c r="E685" s="16"/>
      <c r="F685" s="16"/>
      <c r="G685" s="16"/>
      <c r="H685" s="1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>
      <c r="A686" s="1"/>
      <c r="B686" s="1"/>
      <c r="C686" s="16"/>
      <c r="D686" s="16"/>
      <c r="E686" s="16"/>
      <c r="F686" s="16"/>
      <c r="G686" s="16"/>
      <c r="H686" s="1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>
      <c r="A687" s="1"/>
      <c r="B687" s="1"/>
      <c r="C687" s="16"/>
      <c r="D687" s="16"/>
      <c r="E687" s="16"/>
      <c r="F687" s="16"/>
      <c r="G687" s="16"/>
      <c r="H687" s="1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>
      <c r="A688" s="1"/>
      <c r="B688" s="1"/>
      <c r="C688" s="16"/>
      <c r="D688" s="16"/>
      <c r="E688" s="16"/>
      <c r="F688" s="16"/>
      <c r="G688" s="16"/>
      <c r="H688" s="1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>
      <c r="A689" s="1"/>
      <c r="B689" s="1"/>
      <c r="C689" s="16"/>
      <c r="D689" s="16"/>
      <c r="E689" s="16"/>
      <c r="F689" s="16"/>
      <c r="G689" s="16"/>
      <c r="H689" s="1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>
      <c r="A690" s="1"/>
      <c r="B690" s="1"/>
      <c r="C690" s="16"/>
      <c r="D690" s="16"/>
      <c r="E690" s="16"/>
      <c r="F690" s="16"/>
      <c r="G690" s="16"/>
      <c r="H690" s="1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>
      <c r="A691" s="1"/>
      <c r="B691" s="1"/>
      <c r="C691" s="16"/>
      <c r="D691" s="16"/>
      <c r="E691" s="16"/>
      <c r="F691" s="16"/>
      <c r="G691" s="16"/>
      <c r="H691" s="1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>
      <c r="A692" s="1"/>
      <c r="B692" s="1"/>
      <c r="C692" s="16"/>
      <c r="D692" s="16"/>
      <c r="E692" s="16"/>
      <c r="F692" s="16"/>
      <c r="G692" s="16"/>
      <c r="H692" s="1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>
      <c r="A693" s="1"/>
      <c r="B693" s="1"/>
      <c r="C693" s="16"/>
      <c r="D693" s="16"/>
      <c r="E693" s="16"/>
      <c r="F693" s="16"/>
      <c r="G693" s="16"/>
      <c r="H693" s="1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>
      <c r="A694" s="1"/>
      <c r="B694" s="1"/>
      <c r="C694" s="16"/>
      <c r="D694" s="16"/>
      <c r="E694" s="16"/>
      <c r="F694" s="16"/>
      <c r="G694" s="16"/>
      <c r="H694" s="1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>
      <c r="A695" s="1"/>
      <c r="B695" s="1"/>
      <c r="C695" s="16"/>
      <c r="D695" s="16"/>
      <c r="E695" s="16"/>
      <c r="F695" s="16"/>
      <c r="G695" s="16"/>
      <c r="H695" s="1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>
      <c r="A696" s="1"/>
      <c r="B696" s="1"/>
      <c r="C696" s="16"/>
      <c r="D696" s="16"/>
      <c r="E696" s="16"/>
      <c r="F696" s="16"/>
      <c r="G696" s="16"/>
      <c r="H696" s="1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>
      <c r="A697" s="1"/>
      <c r="B697" s="1"/>
      <c r="C697" s="16"/>
      <c r="D697" s="16"/>
      <c r="E697" s="16"/>
      <c r="F697" s="16"/>
      <c r="G697" s="16"/>
      <c r="H697" s="1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>
      <c r="A698" s="1"/>
      <c r="B698" s="1"/>
      <c r="C698" s="16"/>
      <c r="D698" s="16"/>
      <c r="E698" s="16"/>
      <c r="F698" s="16"/>
      <c r="G698" s="16"/>
      <c r="H698" s="1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>
      <c r="A699" s="1"/>
      <c r="B699" s="1"/>
      <c r="C699" s="16"/>
      <c r="D699" s="16"/>
      <c r="E699" s="16"/>
      <c r="F699" s="16"/>
      <c r="G699" s="16"/>
      <c r="H699" s="1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>
      <c r="A700" s="1"/>
      <c r="B700" s="1"/>
      <c r="C700" s="16"/>
      <c r="D700" s="16"/>
      <c r="E700" s="16"/>
      <c r="F700" s="16"/>
      <c r="G700" s="16"/>
      <c r="H700" s="1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>
      <c r="A701" s="1"/>
      <c r="B701" s="1"/>
      <c r="C701" s="16"/>
      <c r="D701" s="16"/>
      <c r="E701" s="16"/>
      <c r="F701" s="16"/>
      <c r="G701" s="16"/>
      <c r="H701" s="1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>
      <c r="A702" s="1"/>
      <c r="B702" s="1"/>
      <c r="C702" s="16"/>
      <c r="D702" s="16"/>
      <c r="E702" s="16"/>
      <c r="F702" s="16"/>
      <c r="G702" s="16"/>
      <c r="H702" s="1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>
      <c r="A703" s="1"/>
      <c r="B703" s="1"/>
      <c r="C703" s="16"/>
      <c r="D703" s="16"/>
      <c r="E703" s="16"/>
      <c r="F703" s="16"/>
      <c r="G703" s="16"/>
      <c r="H703" s="1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>
      <c r="A704" s="1"/>
      <c r="B704" s="1"/>
      <c r="C704" s="16"/>
      <c r="D704" s="16"/>
      <c r="E704" s="16"/>
      <c r="F704" s="16"/>
      <c r="G704" s="16"/>
      <c r="H704" s="1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>
      <c r="A705" s="1"/>
      <c r="B705" s="1"/>
      <c r="C705" s="16"/>
      <c r="D705" s="16"/>
      <c r="E705" s="16"/>
      <c r="F705" s="16"/>
      <c r="G705" s="16"/>
      <c r="H705" s="1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>
      <c r="A706" s="1"/>
      <c r="B706" s="1"/>
      <c r="C706" s="16"/>
      <c r="D706" s="16"/>
      <c r="E706" s="16"/>
      <c r="F706" s="16"/>
      <c r="G706" s="16"/>
      <c r="H706" s="1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>
      <c r="A707" s="1"/>
      <c r="B707" s="1"/>
      <c r="C707" s="16"/>
      <c r="D707" s="16"/>
      <c r="E707" s="16"/>
      <c r="F707" s="16"/>
      <c r="G707" s="16"/>
      <c r="H707" s="1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>
      <c r="A708" s="1"/>
      <c r="B708" s="1"/>
      <c r="C708" s="16"/>
      <c r="D708" s="16"/>
      <c r="E708" s="16"/>
      <c r="F708" s="16"/>
      <c r="G708" s="16"/>
      <c r="H708" s="1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>
      <c r="A709" s="1"/>
      <c r="B709" s="1"/>
      <c r="C709" s="16"/>
      <c r="D709" s="16"/>
      <c r="E709" s="16"/>
      <c r="F709" s="16"/>
      <c r="G709" s="16"/>
      <c r="H709" s="1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>
      <c r="A710" s="1"/>
      <c r="B710" s="1"/>
      <c r="C710" s="16"/>
      <c r="D710" s="16"/>
      <c r="E710" s="16"/>
      <c r="F710" s="16"/>
      <c r="G710" s="16"/>
      <c r="H710" s="1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>
      <c r="A711" s="1"/>
      <c r="B711" s="1"/>
      <c r="C711" s="16"/>
      <c r="D711" s="16"/>
      <c r="E711" s="16"/>
      <c r="F711" s="16"/>
      <c r="G711" s="16"/>
      <c r="H711" s="1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>
      <c r="A712" s="1"/>
      <c r="B712" s="1"/>
      <c r="C712" s="16"/>
      <c r="D712" s="16"/>
      <c r="E712" s="16"/>
      <c r="F712" s="16"/>
      <c r="G712" s="16"/>
      <c r="H712" s="1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>
      <c r="A713" s="1"/>
      <c r="B713" s="1"/>
      <c r="C713" s="16"/>
      <c r="D713" s="16"/>
      <c r="E713" s="16"/>
      <c r="F713" s="16"/>
      <c r="G713" s="16"/>
      <c r="H713" s="1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>
      <c r="A714" s="1"/>
      <c r="B714" s="1"/>
      <c r="C714" s="16"/>
      <c r="D714" s="16"/>
      <c r="E714" s="16"/>
      <c r="F714" s="16"/>
      <c r="G714" s="16"/>
      <c r="H714" s="1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>
      <c r="A715" s="1"/>
      <c r="B715" s="1"/>
      <c r="C715" s="16"/>
      <c r="D715" s="16"/>
      <c r="E715" s="16"/>
      <c r="F715" s="16"/>
      <c r="G715" s="16"/>
      <c r="H715" s="1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>
      <c r="A716" s="1"/>
      <c r="B716" s="1"/>
      <c r="C716" s="16"/>
      <c r="D716" s="16"/>
      <c r="E716" s="16"/>
      <c r="F716" s="16"/>
      <c r="G716" s="16"/>
      <c r="H716" s="1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>
      <c r="A717" s="1"/>
      <c r="B717" s="1"/>
      <c r="C717" s="16"/>
      <c r="D717" s="16"/>
      <c r="E717" s="16"/>
      <c r="F717" s="16"/>
      <c r="G717" s="16"/>
      <c r="H717" s="1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>
      <c r="A718" s="1"/>
      <c r="B718" s="1"/>
      <c r="C718" s="16"/>
      <c r="D718" s="16"/>
      <c r="E718" s="16"/>
      <c r="F718" s="16"/>
      <c r="G718" s="16"/>
      <c r="H718" s="1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>
      <c r="A719" s="1"/>
      <c r="B719" s="1"/>
      <c r="C719" s="16"/>
      <c r="D719" s="16"/>
      <c r="E719" s="16"/>
      <c r="F719" s="16"/>
      <c r="G719" s="16"/>
      <c r="H719" s="1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>
      <c r="A720" s="1"/>
      <c r="B720" s="1"/>
      <c r="C720" s="16"/>
      <c r="D720" s="16"/>
      <c r="E720" s="16"/>
      <c r="F720" s="16"/>
      <c r="G720" s="16"/>
      <c r="H720" s="1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>
      <c r="A721" s="1"/>
      <c r="B721" s="1"/>
      <c r="C721" s="16"/>
      <c r="D721" s="16"/>
      <c r="E721" s="16"/>
      <c r="F721" s="16"/>
      <c r="G721" s="16"/>
      <c r="H721" s="1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>
      <c r="A722" s="1"/>
      <c r="B722" s="1"/>
      <c r="C722" s="16"/>
      <c r="D722" s="16"/>
      <c r="E722" s="16"/>
      <c r="F722" s="16"/>
      <c r="G722" s="16"/>
      <c r="H722" s="1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>
      <c r="A723" s="1"/>
      <c r="B723" s="1"/>
      <c r="C723" s="16"/>
      <c r="D723" s="16"/>
      <c r="E723" s="16"/>
      <c r="F723" s="16"/>
      <c r="G723" s="16"/>
      <c r="H723" s="1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>
      <c r="A724" s="1"/>
      <c r="B724" s="1"/>
      <c r="C724" s="16"/>
      <c r="D724" s="16"/>
      <c r="E724" s="16"/>
      <c r="F724" s="16"/>
      <c r="G724" s="16"/>
      <c r="H724" s="1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>
      <c r="A725" s="1"/>
      <c r="B725" s="1"/>
      <c r="C725" s="16"/>
      <c r="D725" s="16"/>
      <c r="E725" s="16"/>
      <c r="F725" s="16"/>
      <c r="G725" s="16"/>
      <c r="H725" s="1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>
      <c r="A726" s="1"/>
      <c r="B726" s="1"/>
      <c r="C726" s="16"/>
      <c r="D726" s="16"/>
      <c r="E726" s="16"/>
      <c r="F726" s="16"/>
      <c r="G726" s="16"/>
      <c r="H726" s="1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>
      <c r="A727" s="1"/>
      <c r="B727" s="1"/>
      <c r="C727" s="16"/>
      <c r="D727" s="16"/>
      <c r="E727" s="16"/>
      <c r="F727" s="16"/>
      <c r="G727" s="16"/>
      <c r="H727" s="1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>
      <c r="A728" s="1"/>
      <c r="B728" s="1"/>
      <c r="C728" s="16"/>
      <c r="D728" s="16"/>
      <c r="E728" s="16"/>
      <c r="F728" s="16"/>
      <c r="G728" s="16"/>
      <c r="H728" s="1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>
      <c r="A729" s="1"/>
      <c r="B729" s="1"/>
      <c r="C729" s="16"/>
      <c r="D729" s="16"/>
      <c r="E729" s="16"/>
      <c r="F729" s="16"/>
      <c r="G729" s="16"/>
      <c r="H729" s="1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>
      <c r="A730" s="1"/>
      <c r="B730" s="1"/>
      <c r="C730" s="16"/>
      <c r="D730" s="16"/>
      <c r="E730" s="16"/>
      <c r="F730" s="16"/>
      <c r="G730" s="16"/>
      <c r="H730" s="1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>
      <c r="A731" s="1"/>
      <c r="B731" s="1"/>
      <c r="C731" s="16"/>
      <c r="D731" s="16"/>
      <c r="E731" s="16"/>
      <c r="F731" s="16"/>
      <c r="G731" s="16"/>
      <c r="H731" s="1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>
      <c r="A732" s="1"/>
      <c r="B732" s="1"/>
      <c r="C732" s="16"/>
      <c r="D732" s="16"/>
      <c r="E732" s="16"/>
      <c r="F732" s="16"/>
      <c r="G732" s="16"/>
      <c r="H732" s="1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>
      <c r="A733" s="1"/>
      <c r="B733" s="1"/>
      <c r="C733" s="16"/>
      <c r="D733" s="16"/>
      <c r="E733" s="16"/>
      <c r="F733" s="16"/>
      <c r="G733" s="16"/>
      <c r="H733" s="1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>
      <c r="A734" s="1"/>
      <c r="B734" s="1"/>
      <c r="C734" s="16"/>
      <c r="D734" s="16"/>
      <c r="E734" s="16"/>
      <c r="F734" s="16"/>
      <c r="G734" s="16"/>
      <c r="H734" s="1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>
      <c r="A735" s="1"/>
      <c r="B735" s="1"/>
      <c r="C735" s="16"/>
      <c r="D735" s="16"/>
      <c r="E735" s="16"/>
      <c r="F735" s="16"/>
      <c r="G735" s="16"/>
      <c r="H735" s="1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>
      <c r="A736" s="1"/>
      <c r="B736" s="1"/>
      <c r="C736" s="16"/>
      <c r="D736" s="16"/>
      <c r="E736" s="16"/>
      <c r="F736" s="16"/>
      <c r="G736" s="16"/>
      <c r="H736" s="1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>
      <c r="A737" s="1"/>
      <c r="B737" s="1"/>
      <c r="C737" s="16"/>
      <c r="D737" s="16"/>
      <c r="E737" s="16"/>
      <c r="F737" s="16"/>
      <c r="G737" s="16"/>
      <c r="H737" s="1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>
      <c r="A738" s="1"/>
      <c r="B738" s="1"/>
      <c r="C738" s="16"/>
      <c r="D738" s="16"/>
      <c r="E738" s="16"/>
      <c r="F738" s="16"/>
      <c r="G738" s="16"/>
      <c r="H738" s="1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>
      <c r="A739" s="1"/>
      <c r="B739" s="1"/>
      <c r="C739" s="16"/>
      <c r="D739" s="16"/>
      <c r="E739" s="16"/>
      <c r="F739" s="16"/>
      <c r="G739" s="16"/>
      <c r="H739" s="1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>
      <c r="A740" s="1"/>
      <c r="B740" s="1"/>
      <c r="C740" s="16"/>
      <c r="D740" s="16"/>
      <c r="E740" s="16"/>
      <c r="F740" s="16"/>
      <c r="G740" s="16"/>
      <c r="H740" s="1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>
      <c r="A741" s="1"/>
      <c r="B741" s="1"/>
      <c r="C741" s="16"/>
      <c r="D741" s="16"/>
      <c r="E741" s="16"/>
      <c r="F741" s="16"/>
      <c r="G741" s="16"/>
      <c r="H741" s="1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>
      <c r="A742" s="1"/>
      <c r="B742" s="1"/>
      <c r="C742" s="16"/>
      <c r="D742" s="16"/>
      <c r="E742" s="16"/>
      <c r="F742" s="16"/>
      <c r="G742" s="16"/>
      <c r="H742" s="1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>
      <c r="A743" s="1"/>
      <c r="B743" s="1"/>
      <c r="C743" s="16"/>
      <c r="D743" s="16"/>
      <c r="E743" s="16"/>
      <c r="F743" s="16"/>
      <c r="G743" s="16"/>
      <c r="H743" s="1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>
      <c r="A744" s="1"/>
      <c r="B744" s="1"/>
      <c r="C744" s="16"/>
      <c r="D744" s="16"/>
      <c r="E744" s="16"/>
      <c r="F744" s="16"/>
      <c r="G744" s="16"/>
      <c r="H744" s="1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>
      <c r="A745" s="1"/>
      <c r="B745" s="1"/>
      <c r="C745" s="16"/>
      <c r="D745" s="16"/>
      <c r="E745" s="16"/>
      <c r="F745" s="16"/>
      <c r="G745" s="16"/>
      <c r="H745" s="1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>
      <c r="A746" s="1"/>
      <c r="B746" s="1"/>
      <c r="C746" s="16"/>
      <c r="D746" s="16"/>
      <c r="E746" s="16"/>
      <c r="F746" s="16"/>
      <c r="G746" s="16"/>
      <c r="H746" s="1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>
      <c r="A747" s="1"/>
      <c r="B747" s="1"/>
      <c r="C747" s="16"/>
      <c r="D747" s="16"/>
      <c r="E747" s="16"/>
      <c r="F747" s="16"/>
      <c r="G747" s="16"/>
      <c r="H747" s="1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>
      <c r="A748" s="1"/>
      <c r="B748" s="1"/>
      <c r="C748" s="16"/>
      <c r="D748" s="16"/>
      <c r="E748" s="16"/>
      <c r="F748" s="16"/>
      <c r="G748" s="16"/>
      <c r="H748" s="1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>
      <c r="A749" s="1"/>
      <c r="B749" s="1"/>
      <c r="C749" s="16"/>
      <c r="D749" s="16"/>
      <c r="E749" s="16"/>
      <c r="F749" s="16"/>
      <c r="G749" s="16"/>
      <c r="H749" s="1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>
      <c r="A750" s="1"/>
      <c r="B750" s="1"/>
      <c r="C750" s="16"/>
      <c r="D750" s="16"/>
      <c r="E750" s="16"/>
      <c r="F750" s="16"/>
      <c r="G750" s="16"/>
      <c r="H750" s="1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>
      <c r="A751" s="1"/>
      <c r="B751" s="1"/>
      <c r="C751" s="16"/>
      <c r="D751" s="16"/>
      <c r="E751" s="16"/>
      <c r="F751" s="16"/>
      <c r="G751" s="16"/>
      <c r="H751" s="1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>
      <c r="A752" s="1"/>
      <c r="B752" s="1"/>
      <c r="C752" s="16"/>
      <c r="D752" s="16"/>
      <c r="E752" s="16"/>
      <c r="F752" s="16"/>
      <c r="G752" s="16"/>
      <c r="H752" s="1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>
      <c r="A753" s="1"/>
      <c r="B753" s="1"/>
      <c r="C753" s="16"/>
      <c r="D753" s="16"/>
      <c r="E753" s="16"/>
      <c r="F753" s="16"/>
      <c r="G753" s="16"/>
      <c r="H753" s="1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>
      <c r="A754" s="1"/>
      <c r="B754" s="1"/>
      <c r="C754" s="16"/>
      <c r="D754" s="16"/>
      <c r="E754" s="16"/>
      <c r="F754" s="16"/>
      <c r="G754" s="16"/>
      <c r="H754" s="1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>
      <c r="A755" s="1"/>
      <c r="B755" s="1"/>
      <c r="C755" s="16"/>
      <c r="D755" s="16"/>
      <c r="E755" s="16"/>
      <c r="F755" s="16"/>
      <c r="G755" s="16"/>
      <c r="H755" s="1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>
      <c r="A756" s="1"/>
      <c r="B756" s="1"/>
      <c r="C756" s="16"/>
      <c r="D756" s="16"/>
      <c r="E756" s="16"/>
      <c r="F756" s="16"/>
      <c r="G756" s="16"/>
      <c r="H756" s="1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>
      <c r="A757" s="1"/>
      <c r="B757" s="1"/>
      <c r="C757" s="16"/>
      <c r="D757" s="16"/>
      <c r="E757" s="16"/>
      <c r="F757" s="16"/>
      <c r="G757" s="16"/>
      <c r="H757" s="1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>
      <c r="A758" s="1"/>
      <c r="B758" s="1"/>
      <c r="C758" s="16"/>
      <c r="D758" s="16"/>
      <c r="E758" s="16"/>
      <c r="F758" s="16"/>
      <c r="G758" s="16"/>
      <c r="H758" s="1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>
      <c r="A759" s="1"/>
      <c r="B759" s="1"/>
      <c r="C759" s="16"/>
      <c r="D759" s="16"/>
      <c r="E759" s="16"/>
      <c r="F759" s="16"/>
      <c r="G759" s="16"/>
      <c r="H759" s="1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>
      <c r="A760" s="1"/>
      <c r="B760" s="1"/>
      <c r="C760" s="16"/>
      <c r="D760" s="16"/>
      <c r="E760" s="16"/>
      <c r="F760" s="16"/>
      <c r="G760" s="16"/>
      <c r="H760" s="1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>
      <c r="A761" s="1"/>
      <c r="B761" s="1"/>
      <c r="C761" s="16"/>
      <c r="D761" s="16"/>
      <c r="E761" s="16"/>
      <c r="F761" s="16"/>
      <c r="G761" s="16"/>
      <c r="H761" s="1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>
      <c r="A762" s="1"/>
      <c r="B762" s="1"/>
      <c r="C762" s="16"/>
      <c r="D762" s="16"/>
      <c r="E762" s="16"/>
      <c r="F762" s="16"/>
      <c r="G762" s="16"/>
      <c r="H762" s="1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>
      <c r="A763" s="1"/>
      <c r="B763" s="1"/>
      <c r="C763" s="16"/>
      <c r="D763" s="16"/>
      <c r="E763" s="16"/>
      <c r="F763" s="16"/>
      <c r="G763" s="16"/>
      <c r="H763" s="1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>
      <c r="A764" s="1"/>
      <c r="B764" s="1"/>
      <c r="C764" s="16"/>
      <c r="D764" s="16"/>
      <c r="E764" s="16"/>
      <c r="F764" s="16"/>
      <c r="G764" s="16"/>
      <c r="H764" s="1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>
      <c r="A765" s="1"/>
      <c r="B765" s="1"/>
      <c r="C765" s="16"/>
      <c r="D765" s="16"/>
      <c r="E765" s="16"/>
      <c r="F765" s="16"/>
      <c r="G765" s="16"/>
      <c r="H765" s="1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>
      <c r="A766" s="1"/>
      <c r="B766" s="1"/>
      <c r="C766" s="16"/>
      <c r="D766" s="16"/>
      <c r="E766" s="16"/>
      <c r="F766" s="16"/>
      <c r="G766" s="16"/>
      <c r="H766" s="1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>
      <c r="A767" s="1"/>
      <c r="B767" s="1"/>
      <c r="C767" s="16"/>
      <c r="D767" s="16"/>
      <c r="E767" s="16"/>
      <c r="F767" s="16"/>
      <c r="G767" s="16"/>
      <c r="H767" s="1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>
      <c r="A768" s="1"/>
      <c r="B768" s="1"/>
      <c r="C768" s="16"/>
      <c r="D768" s="16"/>
      <c r="E768" s="16"/>
      <c r="F768" s="16"/>
      <c r="G768" s="16"/>
      <c r="H768" s="1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>
      <c r="A769" s="1"/>
      <c r="B769" s="1"/>
      <c r="C769" s="16"/>
      <c r="D769" s="16"/>
      <c r="E769" s="16"/>
      <c r="F769" s="16"/>
      <c r="G769" s="16"/>
      <c r="H769" s="1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>
      <c r="A770" s="1"/>
      <c r="B770" s="1"/>
      <c r="C770" s="16"/>
      <c r="D770" s="16"/>
      <c r="E770" s="16"/>
      <c r="F770" s="16"/>
      <c r="G770" s="16"/>
      <c r="H770" s="1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>
      <c r="A771" s="1"/>
      <c r="B771" s="1"/>
      <c r="C771" s="16"/>
      <c r="D771" s="16"/>
      <c r="E771" s="16"/>
      <c r="F771" s="16"/>
      <c r="G771" s="16"/>
      <c r="H771" s="1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>
      <c r="A772" s="1"/>
      <c r="B772" s="1"/>
      <c r="C772" s="16"/>
      <c r="D772" s="16"/>
      <c r="E772" s="16"/>
      <c r="F772" s="16"/>
      <c r="G772" s="16"/>
      <c r="H772" s="1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>
      <c r="A773" s="1"/>
      <c r="B773" s="1"/>
      <c r="C773" s="16"/>
      <c r="D773" s="16"/>
      <c r="E773" s="16"/>
      <c r="F773" s="16"/>
      <c r="G773" s="16"/>
      <c r="H773" s="1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>
      <c r="A774" s="1"/>
      <c r="B774" s="1"/>
      <c r="C774" s="16"/>
      <c r="D774" s="16"/>
      <c r="E774" s="16"/>
      <c r="F774" s="16"/>
      <c r="G774" s="16"/>
      <c r="H774" s="1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>
      <c r="A775" s="1"/>
      <c r="B775" s="1"/>
      <c r="C775" s="16"/>
      <c r="D775" s="16"/>
      <c r="E775" s="16"/>
      <c r="F775" s="16"/>
      <c r="G775" s="16"/>
      <c r="H775" s="1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>
      <c r="A776" s="1"/>
      <c r="B776" s="1"/>
      <c r="C776" s="16"/>
      <c r="D776" s="16"/>
      <c r="E776" s="16"/>
      <c r="F776" s="16"/>
      <c r="G776" s="16"/>
      <c r="H776" s="1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>
      <c r="A777" s="1"/>
      <c r="B777" s="1"/>
      <c r="C777" s="16"/>
      <c r="D777" s="16"/>
      <c r="E777" s="16"/>
      <c r="F777" s="16"/>
      <c r="G777" s="16"/>
      <c r="H777" s="1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>
      <c r="A778" s="1"/>
      <c r="B778" s="1"/>
      <c r="C778" s="16"/>
      <c r="D778" s="16"/>
      <c r="E778" s="16"/>
      <c r="F778" s="16"/>
      <c r="G778" s="16"/>
      <c r="H778" s="1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>
      <c r="A779" s="1"/>
      <c r="B779" s="1"/>
      <c r="C779" s="16"/>
      <c r="D779" s="16"/>
      <c r="E779" s="16"/>
      <c r="F779" s="16"/>
      <c r="G779" s="16"/>
      <c r="H779" s="1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>
      <c r="A780" s="1"/>
      <c r="B780" s="1"/>
      <c r="C780" s="16"/>
      <c r="D780" s="16"/>
      <c r="E780" s="16"/>
      <c r="F780" s="16"/>
      <c r="G780" s="16"/>
      <c r="H780" s="1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>
      <c r="A781" s="1"/>
      <c r="B781" s="1"/>
      <c r="C781" s="16"/>
      <c r="D781" s="16"/>
      <c r="E781" s="16"/>
      <c r="F781" s="16"/>
      <c r="G781" s="16"/>
      <c r="H781" s="1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>
      <c r="A782" s="1"/>
      <c r="B782" s="1"/>
      <c r="C782" s="16"/>
      <c r="D782" s="16"/>
      <c r="E782" s="16"/>
      <c r="F782" s="16"/>
      <c r="G782" s="16"/>
      <c r="H782" s="1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>
      <c r="A783" s="1"/>
      <c r="B783" s="1"/>
      <c r="C783" s="16"/>
      <c r="D783" s="16"/>
      <c r="E783" s="16"/>
      <c r="F783" s="16"/>
      <c r="G783" s="16"/>
      <c r="H783" s="1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>
      <c r="A784" s="1"/>
      <c r="B784" s="1"/>
      <c r="C784" s="16"/>
      <c r="D784" s="16"/>
      <c r="E784" s="16"/>
      <c r="F784" s="16"/>
      <c r="G784" s="16"/>
      <c r="H784" s="1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>
      <c r="A785" s="1"/>
      <c r="B785" s="1"/>
      <c r="C785" s="16"/>
      <c r="D785" s="16"/>
      <c r="E785" s="16"/>
      <c r="F785" s="16"/>
      <c r="G785" s="16"/>
      <c r="H785" s="1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>
      <c r="A786" s="1"/>
      <c r="B786" s="1"/>
      <c r="C786" s="16"/>
      <c r="D786" s="16"/>
      <c r="E786" s="16"/>
      <c r="F786" s="16"/>
      <c r="G786" s="16"/>
      <c r="H786" s="1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>
      <c r="A787" s="1"/>
      <c r="B787" s="1"/>
      <c r="C787" s="16"/>
      <c r="D787" s="16"/>
      <c r="E787" s="16"/>
      <c r="F787" s="16"/>
      <c r="G787" s="16"/>
      <c r="H787" s="1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>
      <c r="A788" s="1"/>
      <c r="B788" s="1"/>
      <c r="C788" s="16"/>
      <c r="D788" s="16"/>
      <c r="E788" s="16"/>
      <c r="F788" s="16"/>
      <c r="G788" s="16"/>
      <c r="H788" s="1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>
      <c r="A789" s="1"/>
      <c r="B789" s="1"/>
      <c r="C789" s="16"/>
      <c r="D789" s="16"/>
      <c r="E789" s="16"/>
      <c r="F789" s="16"/>
      <c r="G789" s="16"/>
      <c r="H789" s="1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>
      <c r="A790" s="1"/>
      <c r="B790" s="1"/>
      <c r="C790" s="16"/>
      <c r="D790" s="16"/>
      <c r="E790" s="16"/>
      <c r="F790" s="16"/>
      <c r="G790" s="16"/>
      <c r="H790" s="1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>
      <c r="A791" s="1"/>
      <c r="B791" s="1"/>
      <c r="C791" s="16"/>
      <c r="D791" s="16"/>
      <c r="E791" s="16"/>
      <c r="F791" s="16"/>
      <c r="G791" s="16"/>
      <c r="H791" s="1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>
      <c r="A792" s="1"/>
      <c r="B792" s="1"/>
      <c r="C792" s="16"/>
      <c r="D792" s="16"/>
      <c r="E792" s="16"/>
      <c r="F792" s="16"/>
      <c r="G792" s="16"/>
      <c r="H792" s="1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>
      <c r="A793" s="1"/>
      <c r="B793" s="1"/>
      <c r="C793" s="16"/>
      <c r="D793" s="16"/>
      <c r="E793" s="16"/>
      <c r="F793" s="16"/>
      <c r="G793" s="16"/>
      <c r="H793" s="1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>
      <c r="A794" s="1"/>
      <c r="B794" s="1"/>
      <c r="C794" s="16"/>
      <c r="D794" s="16"/>
      <c r="E794" s="16"/>
      <c r="F794" s="16"/>
      <c r="G794" s="16"/>
      <c r="H794" s="1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>
      <c r="A795" s="1"/>
      <c r="B795" s="1"/>
      <c r="C795" s="16"/>
      <c r="D795" s="16"/>
      <c r="E795" s="16"/>
      <c r="F795" s="16"/>
      <c r="G795" s="16"/>
      <c r="H795" s="1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>
      <c r="A796" s="1"/>
      <c r="B796" s="1"/>
      <c r="C796" s="16"/>
      <c r="D796" s="16"/>
      <c r="E796" s="16"/>
      <c r="F796" s="16"/>
      <c r="G796" s="16"/>
      <c r="H796" s="1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>
      <c r="A797" s="1"/>
      <c r="B797" s="1"/>
      <c r="C797" s="16"/>
      <c r="D797" s="16"/>
      <c r="E797" s="16"/>
      <c r="F797" s="16"/>
      <c r="G797" s="16"/>
      <c r="H797" s="1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>
      <c r="A798" s="1"/>
      <c r="B798" s="1"/>
      <c r="C798" s="16"/>
      <c r="D798" s="16"/>
      <c r="E798" s="16"/>
      <c r="F798" s="16"/>
      <c r="G798" s="16"/>
      <c r="H798" s="1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>
      <c r="A799" s="1"/>
      <c r="B799" s="1"/>
      <c r="C799" s="16"/>
      <c r="D799" s="16"/>
      <c r="E799" s="16"/>
      <c r="F799" s="16"/>
      <c r="G799" s="16"/>
      <c r="H799" s="1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>
      <c r="A800" s="1"/>
      <c r="B800" s="1"/>
      <c r="C800" s="16"/>
      <c r="D800" s="16"/>
      <c r="E800" s="16"/>
      <c r="F800" s="16"/>
      <c r="G800" s="16"/>
      <c r="H800" s="1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>
      <c r="A801" s="1"/>
      <c r="B801" s="1"/>
      <c r="C801" s="16"/>
      <c r="D801" s="16"/>
      <c r="E801" s="16"/>
      <c r="F801" s="16"/>
      <c r="G801" s="16"/>
      <c r="H801" s="1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>
      <c r="A802" s="1"/>
      <c r="B802" s="1"/>
      <c r="C802" s="16"/>
      <c r="D802" s="16"/>
      <c r="E802" s="16"/>
      <c r="F802" s="16"/>
      <c r="G802" s="16"/>
      <c r="H802" s="1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>
      <c r="A803" s="1"/>
      <c r="B803" s="1"/>
      <c r="C803" s="16"/>
      <c r="D803" s="16"/>
      <c r="E803" s="16"/>
      <c r="F803" s="16"/>
      <c r="G803" s="16"/>
      <c r="H803" s="1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>
      <c r="A804" s="1"/>
      <c r="B804" s="1"/>
      <c r="C804" s="16"/>
      <c r="D804" s="16"/>
      <c r="E804" s="16"/>
      <c r="F804" s="16"/>
      <c r="G804" s="16"/>
      <c r="H804" s="1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>
      <c r="A805" s="1"/>
      <c r="B805" s="1"/>
      <c r="C805" s="16"/>
      <c r="D805" s="16"/>
      <c r="E805" s="16"/>
      <c r="F805" s="16"/>
      <c r="G805" s="16"/>
      <c r="H805" s="1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>
      <c r="A806" s="1"/>
      <c r="B806" s="1"/>
      <c r="C806" s="16"/>
      <c r="D806" s="16"/>
      <c r="E806" s="16"/>
      <c r="F806" s="16"/>
      <c r="G806" s="16"/>
      <c r="H806" s="1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>
      <c r="A807" s="1"/>
      <c r="B807" s="1"/>
      <c r="C807" s="16"/>
      <c r="D807" s="16"/>
      <c r="E807" s="16"/>
      <c r="F807" s="16"/>
      <c r="G807" s="16"/>
      <c r="H807" s="1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>
      <c r="A808" s="1"/>
      <c r="B808" s="1"/>
      <c r="C808" s="16"/>
      <c r="D808" s="16"/>
      <c r="E808" s="16"/>
      <c r="F808" s="16"/>
      <c r="G808" s="16"/>
      <c r="H808" s="1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>
      <c r="A809" s="1"/>
      <c r="B809" s="1"/>
      <c r="C809" s="16"/>
      <c r="D809" s="16"/>
      <c r="E809" s="16"/>
      <c r="F809" s="16"/>
      <c r="G809" s="16"/>
      <c r="H809" s="1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>
      <c r="A810" s="1"/>
      <c r="B810" s="1"/>
      <c r="C810" s="16"/>
      <c r="D810" s="16"/>
      <c r="E810" s="16"/>
      <c r="F810" s="16"/>
      <c r="G810" s="16"/>
      <c r="H810" s="1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>
      <c r="A811" s="1"/>
      <c r="B811" s="1"/>
      <c r="C811" s="16"/>
      <c r="D811" s="16"/>
      <c r="E811" s="16"/>
      <c r="F811" s="16"/>
      <c r="G811" s="16"/>
      <c r="H811" s="1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>
      <c r="A812" s="1"/>
      <c r="B812" s="1"/>
      <c r="C812" s="16"/>
      <c r="D812" s="16"/>
      <c r="E812" s="16"/>
      <c r="F812" s="16"/>
      <c r="G812" s="16"/>
      <c r="H812" s="1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>
      <c r="A813" s="1"/>
      <c r="B813" s="1"/>
      <c r="C813" s="16"/>
      <c r="D813" s="16"/>
      <c r="E813" s="16"/>
      <c r="F813" s="16"/>
      <c r="G813" s="16"/>
      <c r="H813" s="1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>
      <c r="A814" s="1"/>
      <c r="B814" s="1"/>
      <c r="C814" s="16"/>
      <c r="D814" s="16"/>
      <c r="E814" s="16"/>
      <c r="F814" s="16"/>
      <c r="G814" s="16"/>
      <c r="H814" s="1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>
      <c r="A815" s="1"/>
      <c r="B815" s="1"/>
      <c r="C815" s="16"/>
      <c r="D815" s="16"/>
      <c r="E815" s="16"/>
      <c r="F815" s="16"/>
      <c r="G815" s="16"/>
      <c r="H815" s="1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>
      <c r="A816" s="1"/>
      <c r="B816" s="1"/>
      <c r="C816" s="16"/>
      <c r="D816" s="16"/>
      <c r="E816" s="16"/>
      <c r="F816" s="16"/>
      <c r="G816" s="16"/>
      <c r="H816" s="1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>
      <c r="A817" s="1"/>
      <c r="B817" s="1"/>
      <c r="C817" s="16"/>
      <c r="D817" s="16"/>
      <c r="E817" s="16"/>
      <c r="F817" s="16"/>
      <c r="G817" s="16"/>
      <c r="H817" s="1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>
      <c r="A818" s="1"/>
      <c r="B818" s="1"/>
      <c r="C818" s="16"/>
      <c r="D818" s="16"/>
      <c r="E818" s="16"/>
      <c r="F818" s="16"/>
      <c r="G818" s="16"/>
      <c r="H818" s="1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>
      <c r="A819" s="1"/>
      <c r="B819" s="1"/>
      <c r="C819" s="16"/>
      <c r="D819" s="16"/>
      <c r="E819" s="16"/>
      <c r="F819" s="16"/>
      <c r="G819" s="16"/>
      <c r="H819" s="1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>
      <c r="A820" s="1"/>
      <c r="B820" s="1"/>
      <c r="C820" s="16"/>
      <c r="D820" s="16"/>
      <c r="E820" s="16"/>
      <c r="F820" s="16"/>
      <c r="G820" s="16"/>
      <c r="H820" s="1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>
      <c r="A821" s="1"/>
      <c r="B821" s="1"/>
      <c r="C821" s="16"/>
      <c r="D821" s="16"/>
      <c r="E821" s="16"/>
      <c r="F821" s="16"/>
      <c r="G821" s="16"/>
      <c r="H821" s="1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>
      <c r="A822" s="1"/>
      <c r="B822" s="1"/>
      <c r="C822" s="16"/>
      <c r="D822" s="16"/>
      <c r="E822" s="16"/>
      <c r="F822" s="16"/>
      <c r="G822" s="16"/>
      <c r="H822" s="1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>
      <c r="A823" s="1"/>
      <c r="B823" s="1"/>
      <c r="C823" s="16"/>
      <c r="D823" s="16"/>
      <c r="E823" s="16"/>
      <c r="F823" s="16"/>
      <c r="G823" s="16"/>
      <c r="H823" s="1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>
      <c r="A824" s="1"/>
      <c r="B824" s="1"/>
      <c r="C824" s="16"/>
      <c r="D824" s="16"/>
      <c r="E824" s="16"/>
      <c r="F824" s="16"/>
      <c r="G824" s="16"/>
      <c r="H824" s="1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>
      <c r="A825" s="1"/>
      <c r="B825" s="1"/>
      <c r="C825" s="16"/>
      <c r="D825" s="16"/>
      <c r="E825" s="16"/>
      <c r="F825" s="16"/>
      <c r="G825" s="16"/>
      <c r="H825" s="1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>
      <c r="A826" s="1"/>
      <c r="B826" s="1"/>
      <c r="C826" s="16"/>
      <c r="D826" s="16"/>
      <c r="E826" s="16"/>
      <c r="F826" s="16"/>
      <c r="G826" s="16"/>
      <c r="H826" s="1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>
      <c r="A827" s="1"/>
      <c r="B827" s="1"/>
      <c r="C827" s="16"/>
      <c r="D827" s="16"/>
      <c r="E827" s="16"/>
      <c r="F827" s="16"/>
      <c r="G827" s="16"/>
      <c r="H827" s="1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>
      <c r="A828" s="1"/>
      <c r="B828" s="1"/>
      <c r="C828" s="16"/>
      <c r="D828" s="16"/>
      <c r="E828" s="16"/>
      <c r="F828" s="16"/>
      <c r="G828" s="16"/>
      <c r="H828" s="1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>
      <c r="A829" s="1"/>
      <c r="B829" s="1"/>
      <c r="C829" s="16"/>
      <c r="D829" s="16"/>
      <c r="E829" s="16"/>
      <c r="F829" s="16"/>
      <c r="G829" s="16"/>
      <c r="H829" s="1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>
      <c r="A830" s="1"/>
      <c r="B830" s="1"/>
      <c r="C830" s="16"/>
      <c r="D830" s="16"/>
      <c r="E830" s="16"/>
      <c r="F830" s="16"/>
      <c r="G830" s="16"/>
      <c r="H830" s="1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>
      <c r="A831" s="1"/>
      <c r="B831" s="1"/>
      <c r="C831" s="16"/>
      <c r="D831" s="16"/>
      <c r="E831" s="16"/>
      <c r="F831" s="16"/>
      <c r="G831" s="16"/>
      <c r="H831" s="1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>
      <c r="A832" s="1"/>
      <c r="B832" s="1"/>
      <c r="C832" s="16"/>
      <c r="D832" s="16"/>
      <c r="E832" s="16"/>
      <c r="F832" s="16"/>
      <c r="G832" s="16"/>
      <c r="H832" s="1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>
      <c r="A833" s="1"/>
      <c r="B833" s="1"/>
      <c r="C833" s="16"/>
      <c r="D833" s="16"/>
      <c r="E833" s="16"/>
      <c r="F833" s="16"/>
      <c r="G833" s="16"/>
      <c r="H833" s="1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>
      <c r="A834" s="1"/>
      <c r="B834" s="1"/>
      <c r="C834" s="16"/>
      <c r="D834" s="16"/>
      <c r="E834" s="16"/>
      <c r="F834" s="16"/>
      <c r="G834" s="16"/>
      <c r="H834" s="1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>
      <c r="A835" s="1"/>
      <c r="B835" s="1"/>
      <c r="C835" s="16"/>
      <c r="D835" s="16"/>
      <c r="E835" s="16"/>
      <c r="F835" s="16"/>
      <c r="G835" s="16"/>
      <c r="H835" s="1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>
      <c r="A836" s="1"/>
      <c r="B836" s="1"/>
      <c r="C836" s="16"/>
      <c r="D836" s="16"/>
      <c r="E836" s="16"/>
      <c r="F836" s="16"/>
      <c r="G836" s="16"/>
      <c r="H836" s="1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>
      <c r="A837" s="1"/>
      <c r="B837" s="1"/>
      <c r="C837" s="16"/>
      <c r="D837" s="16"/>
      <c r="E837" s="16"/>
      <c r="F837" s="16"/>
      <c r="G837" s="16"/>
      <c r="H837" s="1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>
      <c r="A838" s="1"/>
      <c r="B838" s="1"/>
      <c r="C838" s="16"/>
      <c r="D838" s="16"/>
      <c r="E838" s="16"/>
      <c r="F838" s="16"/>
      <c r="G838" s="16"/>
      <c r="H838" s="1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>
      <c r="A839" s="1"/>
      <c r="B839" s="1"/>
      <c r="C839" s="16"/>
      <c r="D839" s="16"/>
      <c r="E839" s="16"/>
      <c r="F839" s="16"/>
      <c r="G839" s="16"/>
      <c r="H839" s="1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>
      <c r="A840" s="1"/>
      <c r="B840" s="1"/>
      <c r="C840" s="16"/>
      <c r="D840" s="16"/>
      <c r="E840" s="16"/>
      <c r="F840" s="16"/>
      <c r="G840" s="16"/>
      <c r="H840" s="1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>
      <c r="A841" s="1"/>
      <c r="B841" s="1"/>
      <c r="C841" s="16"/>
      <c r="D841" s="16"/>
      <c r="E841" s="16"/>
      <c r="F841" s="16"/>
      <c r="G841" s="16"/>
      <c r="H841" s="1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>
      <c r="A842" s="1"/>
      <c r="B842" s="1"/>
      <c r="C842" s="16"/>
      <c r="D842" s="16"/>
      <c r="E842" s="16"/>
      <c r="F842" s="16"/>
      <c r="G842" s="16"/>
      <c r="H842" s="1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>
      <c r="A843" s="1"/>
      <c r="B843" s="1"/>
      <c r="C843" s="16"/>
      <c r="D843" s="16"/>
      <c r="E843" s="16"/>
      <c r="F843" s="16"/>
      <c r="G843" s="16"/>
      <c r="H843" s="1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>
      <c r="A844" s="1"/>
      <c r="B844" s="1"/>
      <c r="C844" s="16"/>
      <c r="D844" s="16"/>
      <c r="E844" s="16"/>
      <c r="F844" s="16"/>
      <c r="G844" s="16"/>
      <c r="H844" s="1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>
      <c r="A845" s="1"/>
      <c r="B845" s="1"/>
      <c r="C845" s="16"/>
      <c r="D845" s="16"/>
      <c r="E845" s="16"/>
      <c r="F845" s="16"/>
      <c r="G845" s="16"/>
      <c r="H845" s="1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>
      <c r="A846" s="1"/>
      <c r="B846" s="1"/>
      <c r="C846" s="16"/>
      <c r="D846" s="16"/>
      <c r="E846" s="16"/>
      <c r="F846" s="16"/>
      <c r="G846" s="16"/>
      <c r="H846" s="1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>
      <c r="A847" s="1"/>
      <c r="B847" s="1"/>
      <c r="C847" s="16"/>
      <c r="D847" s="16"/>
      <c r="E847" s="16"/>
      <c r="F847" s="16"/>
      <c r="G847" s="16"/>
      <c r="H847" s="1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>
      <c r="A848" s="1"/>
      <c r="B848" s="1"/>
      <c r="C848" s="16"/>
      <c r="D848" s="16"/>
      <c r="E848" s="16"/>
      <c r="F848" s="16"/>
      <c r="G848" s="16"/>
      <c r="H848" s="1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>
      <c r="A849" s="1"/>
      <c r="B849" s="1"/>
      <c r="C849" s="16"/>
      <c r="D849" s="16"/>
      <c r="E849" s="16"/>
      <c r="F849" s="16"/>
      <c r="G849" s="16"/>
      <c r="H849" s="1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>
      <c r="A850" s="1"/>
      <c r="B850" s="1"/>
      <c r="C850" s="16"/>
      <c r="D850" s="16"/>
      <c r="E850" s="16"/>
      <c r="F850" s="16"/>
      <c r="G850" s="16"/>
      <c r="H850" s="1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>
      <c r="A851" s="1"/>
      <c r="B851" s="1"/>
      <c r="C851" s="16"/>
      <c r="D851" s="16"/>
      <c r="E851" s="16"/>
      <c r="F851" s="16"/>
      <c r="G851" s="16"/>
      <c r="H851" s="1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>
      <c r="A852" s="1"/>
      <c r="B852" s="1"/>
      <c r="C852" s="16"/>
      <c r="D852" s="16"/>
      <c r="E852" s="16"/>
      <c r="F852" s="16"/>
      <c r="G852" s="16"/>
      <c r="H852" s="1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>
      <c r="A853" s="1"/>
      <c r="B853" s="1"/>
      <c r="C853" s="16"/>
      <c r="D853" s="16"/>
      <c r="E853" s="16"/>
      <c r="F853" s="16"/>
      <c r="G853" s="16"/>
      <c r="H853" s="1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>
      <c r="A854" s="1"/>
      <c r="B854" s="1"/>
      <c r="C854" s="16"/>
      <c r="D854" s="16"/>
      <c r="E854" s="16"/>
      <c r="F854" s="16"/>
      <c r="G854" s="16"/>
      <c r="H854" s="1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>
      <c r="A855" s="1"/>
      <c r="B855" s="1"/>
      <c r="C855" s="16"/>
      <c r="D855" s="16"/>
      <c r="E855" s="16"/>
      <c r="F855" s="16"/>
      <c r="G855" s="16"/>
      <c r="H855" s="1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>
      <c r="A856" s="1"/>
      <c r="B856" s="1"/>
      <c r="C856" s="16"/>
      <c r="D856" s="16"/>
      <c r="E856" s="16"/>
      <c r="F856" s="16"/>
      <c r="G856" s="16"/>
      <c r="H856" s="1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>
      <c r="A857" s="1"/>
      <c r="B857" s="1"/>
      <c r="C857" s="16"/>
      <c r="D857" s="16"/>
      <c r="E857" s="16"/>
      <c r="F857" s="16"/>
      <c r="G857" s="16"/>
      <c r="H857" s="1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>
      <c r="A858" s="1"/>
      <c r="B858" s="1"/>
      <c r="C858" s="16"/>
      <c r="D858" s="16"/>
      <c r="E858" s="16"/>
      <c r="F858" s="16"/>
      <c r="G858" s="16"/>
      <c r="H858" s="1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>
      <c r="A859" s="1"/>
      <c r="B859" s="1"/>
      <c r="C859" s="16"/>
      <c r="D859" s="16"/>
      <c r="E859" s="16"/>
      <c r="F859" s="16"/>
      <c r="G859" s="16"/>
      <c r="H859" s="1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>
      <c r="A860" s="1"/>
      <c r="B860" s="1"/>
      <c r="C860" s="16"/>
      <c r="D860" s="16"/>
      <c r="E860" s="16"/>
      <c r="F860" s="16"/>
      <c r="G860" s="16"/>
      <c r="H860" s="1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>
      <c r="A861" s="1"/>
      <c r="B861" s="1"/>
      <c r="C861" s="16"/>
      <c r="D861" s="16"/>
      <c r="E861" s="16"/>
      <c r="F861" s="16"/>
      <c r="G861" s="16"/>
      <c r="H861" s="1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>
      <c r="A862" s="1"/>
      <c r="B862" s="1"/>
      <c r="C862" s="16"/>
      <c r="D862" s="16"/>
      <c r="E862" s="16"/>
      <c r="F862" s="16"/>
      <c r="G862" s="16"/>
      <c r="H862" s="1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>
      <c r="A863" s="1"/>
      <c r="B863" s="1"/>
      <c r="C863" s="16"/>
      <c r="D863" s="16"/>
      <c r="E863" s="16"/>
      <c r="F863" s="16"/>
      <c r="G863" s="16"/>
      <c r="H863" s="1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>
      <c r="A864" s="1"/>
      <c r="B864" s="1"/>
      <c r="C864" s="16"/>
      <c r="D864" s="16"/>
      <c r="E864" s="16"/>
      <c r="F864" s="16"/>
      <c r="G864" s="16"/>
      <c r="H864" s="1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>
      <c r="A865" s="1"/>
      <c r="B865" s="1"/>
      <c r="C865" s="16"/>
      <c r="D865" s="16"/>
      <c r="E865" s="16"/>
      <c r="F865" s="16"/>
      <c r="G865" s="16"/>
      <c r="H865" s="1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>
      <c r="A866" s="1"/>
      <c r="B866" s="1"/>
      <c r="C866" s="16"/>
      <c r="D866" s="16"/>
      <c r="E866" s="16"/>
      <c r="F866" s="16"/>
      <c r="G866" s="16"/>
      <c r="H866" s="1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>
      <c r="A867" s="1"/>
      <c r="B867" s="1"/>
      <c r="C867" s="16"/>
      <c r="D867" s="16"/>
      <c r="E867" s="16"/>
      <c r="F867" s="16"/>
      <c r="G867" s="16"/>
      <c r="H867" s="1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>
      <c r="A868" s="1"/>
      <c r="B868" s="1"/>
      <c r="C868" s="16"/>
      <c r="D868" s="16"/>
      <c r="E868" s="16"/>
      <c r="F868" s="16"/>
      <c r="G868" s="16"/>
      <c r="H868" s="1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>
      <c r="A869" s="1"/>
      <c r="B869" s="1"/>
      <c r="C869" s="16"/>
      <c r="D869" s="16"/>
      <c r="E869" s="16"/>
      <c r="F869" s="16"/>
      <c r="G869" s="16"/>
      <c r="H869" s="1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>
      <c r="A870" s="1"/>
      <c r="B870" s="1"/>
      <c r="C870" s="16"/>
      <c r="D870" s="16"/>
      <c r="E870" s="16"/>
      <c r="F870" s="16"/>
      <c r="G870" s="16"/>
      <c r="H870" s="1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>
      <c r="A871" s="1"/>
      <c r="B871" s="1"/>
      <c r="C871" s="16"/>
      <c r="D871" s="16"/>
      <c r="E871" s="16"/>
      <c r="F871" s="16"/>
      <c r="G871" s="16"/>
      <c r="H871" s="1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>
      <c r="A872" s="1"/>
      <c r="B872" s="1"/>
      <c r="C872" s="16"/>
      <c r="D872" s="16"/>
      <c r="E872" s="16"/>
      <c r="F872" s="16"/>
      <c r="G872" s="16"/>
      <c r="H872" s="1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>
      <c r="A873" s="1"/>
      <c r="B873" s="1"/>
      <c r="C873" s="16"/>
      <c r="D873" s="16"/>
      <c r="E873" s="16"/>
      <c r="F873" s="16"/>
      <c r="G873" s="16"/>
      <c r="H873" s="1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>
      <c r="A874" s="1"/>
      <c r="B874" s="1"/>
      <c r="C874" s="16"/>
      <c r="D874" s="16"/>
      <c r="E874" s="16"/>
      <c r="F874" s="16"/>
      <c r="G874" s="16"/>
      <c r="H874" s="1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>
      <c r="A875" s="1"/>
      <c r="B875" s="1"/>
      <c r="C875" s="16"/>
      <c r="D875" s="16"/>
      <c r="E875" s="16"/>
      <c r="F875" s="16"/>
      <c r="G875" s="16"/>
      <c r="H875" s="1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>
      <c r="A876" s="1"/>
      <c r="B876" s="1"/>
      <c r="C876" s="16"/>
      <c r="D876" s="16"/>
      <c r="E876" s="16"/>
      <c r="F876" s="16"/>
      <c r="G876" s="16"/>
      <c r="H876" s="1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>
      <c r="A877" s="1"/>
      <c r="B877" s="1"/>
      <c r="C877" s="16"/>
      <c r="D877" s="16"/>
      <c r="E877" s="16"/>
      <c r="F877" s="16"/>
      <c r="G877" s="16"/>
      <c r="H877" s="1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>
      <c r="A878" s="1"/>
      <c r="B878" s="1"/>
      <c r="C878" s="16"/>
      <c r="D878" s="16"/>
      <c r="E878" s="16"/>
      <c r="F878" s="16"/>
      <c r="G878" s="16"/>
      <c r="H878" s="1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>
      <c r="A879" s="1"/>
      <c r="B879" s="1"/>
      <c r="C879" s="16"/>
      <c r="D879" s="16"/>
      <c r="E879" s="16"/>
      <c r="F879" s="16"/>
      <c r="G879" s="16"/>
      <c r="H879" s="1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>
      <c r="A880" s="1"/>
      <c r="B880" s="1"/>
      <c r="C880" s="16"/>
      <c r="D880" s="16"/>
      <c r="E880" s="16"/>
      <c r="F880" s="16"/>
      <c r="G880" s="16"/>
      <c r="H880" s="1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>
      <c r="A881" s="1"/>
      <c r="B881" s="1"/>
      <c r="C881" s="16"/>
      <c r="D881" s="16"/>
      <c r="E881" s="16"/>
      <c r="F881" s="16"/>
      <c r="G881" s="16"/>
      <c r="H881" s="1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>
      <c r="A882" s="1"/>
      <c r="B882" s="1"/>
      <c r="C882" s="16"/>
      <c r="D882" s="16"/>
      <c r="E882" s="16"/>
      <c r="F882" s="16"/>
      <c r="G882" s="16"/>
      <c r="H882" s="1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>
      <c r="A883" s="1"/>
      <c r="B883" s="1"/>
      <c r="C883" s="16"/>
      <c r="D883" s="16"/>
      <c r="E883" s="16"/>
      <c r="F883" s="16"/>
      <c r="G883" s="16"/>
      <c r="H883" s="1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>
      <c r="A884" s="1"/>
      <c r="B884" s="1"/>
      <c r="C884" s="16"/>
      <c r="D884" s="16"/>
      <c r="E884" s="16"/>
      <c r="F884" s="16"/>
      <c r="G884" s="16"/>
      <c r="H884" s="1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>
      <c r="A885" s="1"/>
      <c r="B885" s="1"/>
      <c r="C885" s="16"/>
      <c r="D885" s="16"/>
      <c r="E885" s="16"/>
      <c r="F885" s="16"/>
      <c r="G885" s="16"/>
      <c r="H885" s="1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>
      <c r="A886" s="1"/>
      <c r="B886" s="1"/>
      <c r="C886" s="16"/>
      <c r="D886" s="16"/>
      <c r="E886" s="16"/>
      <c r="F886" s="16"/>
      <c r="G886" s="16"/>
      <c r="H886" s="1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>
      <c r="A887" s="1"/>
      <c r="B887" s="1"/>
      <c r="C887" s="16"/>
      <c r="D887" s="16"/>
      <c r="E887" s="16"/>
      <c r="F887" s="16"/>
      <c r="G887" s="16"/>
      <c r="H887" s="1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>
      <c r="A888" s="1"/>
      <c r="B888" s="1"/>
      <c r="C888" s="16"/>
      <c r="D888" s="16"/>
      <c r="E888" s="16"/>
      <c r="F888" s="16"/>
      <c r="G888" s="16"/>
      <c r="H888" s="1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>
      <c r="A889" s="1"/>
      <c r="B889" s="1"/>
      <c r="C889" s="16"/>
      <c r="D889" s="16"/>
      <c r="E889" s="16"/>
      <c r="F889" s="16"/>
      <c r="G889" s="16"/>
      <c r="H889" s="1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>
      <c r="A890" s="1"/>
      <c r="B890" s="1"/>
      <c r="C890" s="16"/>
      <c r="D890" s="16"/>
      <c r="E890" s="16"/>
      <c r="F890" s="16"/>
      <c r="G890" s="16"/>
      <c r="H890" s="1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>
      <c r="A891" s="1"/>
      <c r="B891" s="1"/>
      <c r="C891" s="16"/>
      <c r="D891" s="16"/>
      <c r="E891" s="16"/>
      <c r="F891" s="16"/>
      <c r="G891" s="16"/>
      <c r="H891" s="1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>
      <c r="A892" s="1"/>
      <c r="B892" s="1"/>
      <c r="C892" s="16"/>
      <c r="D892" s="16"/>
      <c r="E892" s="16"/>
      <c r="F892" s="16"/>
      <c r="G892" s="16"/>
      <c r="H892" s="1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>
      <c r="A893" s="1"/>
      <c r="B893" s="1"/>
      <c r="C893" s="16"/>
      <c r="D893" s="16"/>
      <c r="E893" s="16"/>
      <c r="F893" s="16"/>
      <c r="G893" s="16"/>
      <c r="H893" s="1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>
      <c r="A894" s="1"/>
      <c r="B894" s="1"/>
      <c r="C894" s="16"/>
      <c r="D894" s="16"/>
      <c r="E894" s="16"/>
      <c r="F894" s="16"/>
      <c r="G894" s="16"/>
      <c r="H894" s="1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>
      <c r="A895" s="1"/>
      <c r="B895" s="1"/>
      <c r="C895" s="16"/>
      <c r="D895" s="16"/>
      <c r="E895" s="16"/>
      <c r="F895" s="16"/>
      <c r="G895" s="16"/>
      <c r="H895" s="1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>
      <c r="A896" s="1"/>
      <c r="B896" s="1"/>
      <c r="C896" s="16"/>
      <c r="D896" s="16"/>
      <c r="E896" s="16"/>
      <c r="F896" s="16"/>
      <c r="G896" s="16"/>
      <c r="H896" s="1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>
      <c r="A897" s="1"/>
      <c r="B897" s="1"/>
      <c r="C897" s="16"/>
      <c r="D897" s="16"/>
      <c r="E897" s="16"/>
      <c r="F897" s="16"/>
      <c r="G897" s="16"/>
      <c r="H897" s="1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>
      <c r="A898" s="1"/>
      <c r="B898" s="1"/>
      <c r="C898" s="16"/>
      <c r="D898" s="16"/>
      <c r="E898" s="16"/>
      <c r="F898" s="16"/>
      <c r="G898" s="16"/>
      <c r="H898" s="1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>
      <c r="A899" s="1"/>
      <c r="B899" s="1"/>
      <c r="C899" s="16"/>
      <c r="D899" s="16"/>
      <c r="E899" s="16"/>
      <c r="F899" s="16"/>
      <c r="G899" s="16"/>
      <c r="H899" s="1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>
      <c r="A900" s="1"/>
      <c r="B900" s="1"/>
      <c r="C900" s="16"/>
      <c r="D900" s="16"/>
      <c r="E900" s="16"/>
      <c r="F900" s="16"/>
      <c r="G900" s="16"/>
      <c r="H900" s="1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>
      <c r="A901" s="1"/>
      <c r="B901" s="1"/>
      <c r="C901" s="16"/>
      <c r="D901" s="16"/>
      <c r="E901" s="16"/>
      <c r="F901" s="16"/>
      <c r="G901" s="16"/>
      <c r="H901" s="1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>
      <c r="A902" s="1"/>
      <c r="B902" s="1"/>
      <c r="C902" s="16"/>
      <c r="D902" s="16"/>
      <c r="E902" s="16"/>
      <c r="F902" s="16"/>
      <c r="G902" s="16"/>
      <c r="H902" s="1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>
      <c r="A903" s="1"/>
      <c r="B903" s="1"/>
      <c r="C903" s="16"/>
      <c r="D903" s="16"/>
      <c r="E903" s="16"/>
      <c r="F903" s="16"/>
      <c r="G903" s="16"/>
      <c r="H903" s="1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>
      <c r="A904" s="1"/>
      <c r="B904" s="1"/>
      <c r="C904" s="16"/>
      <c r="D904" s="16"/>
      <c r="E904" s="16"/>
      <c r="F904" s="16"/>
      <c r="G904" s="16"/>
      <c r="H904" s="1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>
      <c r="A905" s="1"/>
      <c r="B905" s="1"/>
      <c r="C905" s="16"/>
      <c r="D905" s="16"/>
      <c r="E905" s="16"/>
      <c r="F905" s="16"/>
      <c r="G905" s="16"/>
      <c r="H905" s="1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>
      <c r="A906" s="1"/>
      <c r="B906" s="1"/>
      <c r="C906" s="16"/>
      <c r="D906" s="16"/>
      <c r="E906" s="16"/>
      <c r="F906" s="16"/>
      <c r="G906" s="16"/>
      <c r="H906" s="1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>
      <c r="A907" s="1"/>
      <c r="B907" s="1"/>
      <c r="C907" s="16"/>
      <c r="D907" s="16"/>
      <c r="E907" s="16"/>
      <c r="F907" s="16"/>
      <c r="G907" s="16"/>
      <c r="H907" s="1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>
      <c r="A908" s="1"/>
      <c r="B908" s="1"/>
      <c r="C908" s="16"/>
      <c r="D908" s="16"/>
      <c r="E908" s="16"/>
      <c r="F908" s="16"/>
      <c r="G908" s="16"/>
      <c r="H908" s="1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>
      <c r="A909" s="1"/>
      <c r="B909" s="1"/>
      <c r="C909" s="16"/>
      <c r="D909" s="16"/>
      <c r="E909" s="16"/>
      <c r="F909" s="16"/>
      <c r="G909" s="16"/>
      <c r="H909" s="1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>
      <c r="A910" s="1"/>
      <c r="B910" s="1"/>
      <c r="C910" s="16"/>
      <c r="D910" s="16"/>
      <c r="E910" s="16"/>
      <c r="F910" s="16"/>
      <c r="G910" s="16"/>
      <c r="H910" s="1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>
      <c r="A911" s="1"/>
      <c r="B911" s="1"/>
      <c r="C911" s="16"/>
      <c r="D911" s="16"/>
      <c r="E911" s="16"/>
      <c r="F911" s="16"/>
      <c r="G911" s="16"/>
      <c r="H911" s="1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>
      <c r="A912" s="1"/>
      <c r="B912" s="1"/>
      <c r="C912" s="16"/>
      <c r="D912" s="16"/>
      <c r="E912" s="16"/>
      <c r="F912" s="16"/>
      <c r="G912" s="16"/>
      <c r="H912" s="1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>
      <c r="A913" s="1"/>
      <c r="B913" s="1"/>
      <c r="C913" s="16"/>
      <c r="D913" s="16"/>
      <c r="E913" s="16"/>
      <c r="F913" s="16"/>
      <c r="G913" s="16"/>
      <c r="H913" s="1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>
      <c r="A914" s="1"/>
      <c r="B914" s="1"/>
      <c r="C914" s="16"/>
      <c r="D914" s="16"/>
      <c r="E914" s="16"/>
      <c r="F914" s="16"/>
      <c r="G914" s="16"/>
      <c r="H914" s="1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>
      <c r="A915" s="1"/>
      <c r="B915" s="1"/>
      <c r="C915" s="16"/>
      <c r="D915" s="16"/>
      <c r="E915" s="16"/>
      <c r="F915" s="16"/>
      <c r="G915" s="16"/>
      <c r="H915" s="1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>
      <c r="A916" s="1"/>
      <c r="B916" s="1"/>
      <c r="C916" s="16"/>
      <c r="D916" s="16"/>
      <c r="E916" s="16"/>
      <c r="F916" s="16"/>
      <c r="G916" s="16"/>
      <c r="H916" s="1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>
      <c r="A917" s="1"/>
      <c r="B917" s="1"/>
      <c r="C917" s="16"/>
      <c r="D917" s="16"/>
      <c r="E917" s="16"/>
      <c r="F917" s="16"/>
      <c r="G917" s="16"/>
      <c r="H917" s="1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>
      <c r="A918" s="1"/>
      <c r="B918" s="1"/>
      <c r="C918" s="16"/>
      <c r="D918" s="16"/>
      <c r="E918" s="16"/>
      <c r="F918" s="16"/>
      <c r="G918" s="16"/>
      <c r="H918" s="1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>
      <c r="A919" s="1"/>
      <c r="B919" s="1"/>
      <c r="C919" s="16"/>
      <c r="D919" s="16"/>
      <c r="E919" s="16"/>
      <c r="F919" s="16"/>
      <c r="G919" s="16"/>
      <c r="H919" s="1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>
      <c r="A920" s="1"/>
      <c r="B920" s="1"/>
      <c r="C920" s="16"/>
      <c r="D920" s="16"/>
      <c r="E920" s="16"/>
      <c r="F920" s="16"/>
      <c r="G920" s="16"/>
      <c r="H920" s="1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>
      <c r="A921" s="1"/>
      <c r="B921" s="1"/>
      <c r="C921" s="16"/>
      <c r="D921" s="16"/>
      <c r="E921" s="16"/>
      <c r="F921" s="16"/>
      <c r="G921" s="16"/>
      <c r="H921" s="1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>
      <c r="A922" s="1"/>
      <c r="B922" s="1"/>
      <c r="C922" s="16"/>
      <c r="D922" s="16"/>
      <c r="E922" s="16"/>
      <c r="F922" s="16"/>
      <c r="G922" s="16"/>
      <c r="H922" s="1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>
      <c r="A923" s="1"/>
      <c r="B923" s="1"/>
      <c r="C923" s="16"/>
      <c r="D923" s="16"/>
      <c r="E923" s="16"/>
      <c r="F923" s="16"/>
      <c r="G923" s="16"/>
      <c r="H923" s="1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>
      <c r="A924" s="1"/>
      <c r="B924" s="1"/>
      <c r="C924" s="16"/>
      <c r="D924" s="16"/>
      <c r="E924" s="16"/>
      <c r="F924" s="16"/>
      <c r="G924" s="16"/>
      <c r="H924" s="1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>
      <c r="A925" s="1"/>
      <c r="B925" s="1"/>
      <c r="C925" s="16"/>
      <c r="D925" s="16"/>
      <c r="E925" s="16"/>
      <c r="F925" s="16"/>
      <c r="G925" s="16"/>
      <c r="H925" s="1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>
      <c r="A926" s="1"/>
      <c r="B926" s="1"/>
      <c r="C926" s="16"/>
      <c r="D926" s="16"/>
      <c r="E926" s="16"/>
      <c r="F926" s="16"/>
      <c r="G926" s="16"/>
      <c r="H926" s="1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>
      <c r="A927" s="1"/>
      <c r="B927" s="1"/>
      <c r="C927" s="16"/>
      <c r="D927" s="16"/>
      <c r="E927" s="16"/>
      <c r="F927" s="16"/>
      <c r="G927" s="16"/>
      <c r="H927" s="1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>
      <c r="A928" s="1"/>
      <c r="B928" s="1"/>
      <c r="C928" s="16"/>
      <c r="D928" s="16"/>
      <c r="E928" s="16"/>
      <c r="F928" s="16"/>
      <c r="G928" s="16"/>
      <c r="H928" s="1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>
      <c r="A929" s="1"/>
      <c r="B929" s="1"/>
      <c r="C929" s="16"/>
      <c r="D929" s="16"/>
      <c r="E929" s="16"/>
      <c r="F929" s="16"/>
      <c r="G929" s="16"/>
      <c r="H929" s="1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>
      <c r="A930" s="1"/>
      <c r="B930" s="1"/>
      <c r="C930" s="16"/>
      <c r="D930" s="16"/>
      <c r="E930" s="16"/>
      <c r="F930" s="16"/>
      <c r="G930" s="16"/>
      <c r="H930" s="1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>
      <c r="A931" s="1"/>
      <c r="B931" s="1"/>
      <c r="C931" s="16"/>
      <c r="D931" s="16"/>
      <c r="E931" s="16"/>
      <c r="F931" s="16"/>
      <c r="G931" s="16"/>
      <c r="H931" s="1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>
      <c r="A932" s="1"/>
      <c r="B932" s="1"/>
      <c r="C932" s="16"/>
      <c r="D932" s="16"/>
      <c r="E932" s="16"/>
      <c r="F932" s="16"/>
      <c r="G932" s="16"/>
      <c r="H932" s="1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>
      <c r="A933" s="1"/>
      <c r="B933" s="1"/>
      <c r="C933" s="16"/>
      <c r="D933" s="16"/>
      <c r="E933" s="16"/>
      <c r="F933" s="16"/>
      <c r="G933" s="16"/>
      <c r="H933" s="1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>
      <c r="A934" s="1"/>
      <c r="B934" s="1"/>
      <c r="C934" s="16"/>
      <c r="D934" s="16"/>
      <c r="E934" s="16"/>
      <c r="F934" s="16"/>
      <c r="G934" s="16"/>
      <c r="H934" s="1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>
      <c r="A935" s="1"/>
      <c r="B935" s="1"/>
      <c r="C935" s="16"/>
      <c r="D935" s="16"/>
      <c r="E935" s="16"/>
      <c r="F935" s="16"/>
      <c r="G935" s="16"/>
      <c r="H935" s="1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>
      <c r="A936" s="1"/>
      <c r="B936" s="1"/>
      <c r="C936" s="16"/>
      <c r="D936" s="16"/>
      <c r="E936" s="16"/>
      <c r="F936" s="16"/>
      <c r="G936" s="16"/>
      <c r="H936" s="1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>
      <c r="A937" s="1"/>
      <c r="B937" s="1"/>
      <c r="C937" s="16"/>
      <c r="D937" s="16"/>
      <c r="E937" s="16"/>
      <c r="F937" s="16"/>
      <c r="G937" s="16"/>
      <c r="H937" s="1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>
      <c r="A938" s="1"/>
      <c r="B938" s="1"/>
      <c r="C938" s="16"/>
      <c r="D938" s="16"/>
      <c r="E938" s="16"/>
      <c r="F938" s="16"/>
      <c r="G938" s="16"/>
      <c r="H938" s="1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>
      <c r="A939" s="1"/>
      <c r="B939" s="1"/>
      <c r="C939" s="16"/>
      <c r="D939" s="16"/>
      <c r="E939" s="16"/>
      <c r="F939" s="16"/>
      <c r="G939" s="16"/>
      <c r="H939" s="1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>
      <c r="A940" s="1"/>
      <c r="B940" s="1"/>
      <c r="C940" s="16"/>
      <c r="D940" s="16"/>
      <c r="E940" s="16"/>
      <c r="F940" s="16"/>
      <c r="G940" s="16"/>
      <c r="H940" s="1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>
      <c r="A941" s="1"/>
      <c r="B941" s="1"/>
      <c r="C941" s="16"/>
      <c r="D941" s="16"/>
      <c r="E941" s="16"/>
      <c r="F941" s="16"/>
      <c r="G941" s="16"/>
      <c r="H941" s="1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>
      <c r="A942" s="1"/>
      <c r="B942" s="1"/>
      <c r="C942" s="16"/>
      <c r="D942" s="16"/>
      <c r="E942" s="16"/>
      <c r="F942" s="16"/>
      <c r="G942" s="16"/>
      <c r="H942" s="1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>
      <c r="A943" s="1"/>
      <c r="B943" s="1"/>
      <c r="C943" s="16"/>
      <c r="D943" s="16"/>
      <c r="E943" s="16"/>
      <c r="F943" s="16"/>
      <c r="G943" s="16"/>
      <c r="H943" s="1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>
      <c r="A944" s="1"/>
      <c r="B944" s="1"/>
      <c r="C944" s="16"/>
      <c r="D944" s="16"/>
      <c r="E944" s="16"/>
      <c r="F944" s="16"/>
      <c r="G944" s="16"/>
      <c r="H944" s="1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>
      <c r="A945" s="1"/>
      <c r="B945" s="1"/>
      <c r="C945" s="16"/>
      <c r="D945" s="16"/>
      <c r="E945" s="16"/>
      <c r="F945" s="16"/>
      <c r="G945" s="16"/>
      <c r="H945" s="1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>
      <c r="A946" s="1"/>
      <c r="B946" s="1"/>
      <c r="C946" s="16"/>
      <c r="D946" s="16"/>
      <c r="E946" s="16"/>
      <c r="F946" s="16"/>
      <c r="G946" s="16"/>
      <c r="H946" s="1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>
      <c r="A947" s="1"/>
      <c r="B947" s="1"/>
      <c r="C947" s="16"/>
      <c r="D947" s="16"/>
      <c r="E947" s="16"/>
      <c r="F947" s="16"/>
      <c r="G947" s="16"/>
      <c r="H947" s="1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>
      <c r="A948" s="1"/>
      <c r="B948" s="1"/>
      <c r="C948" s="16"/>
      <c r="D948" s="16"/>
      <c r="E948" s="16"/>
      <c r="F948" s="16"/>
      <c r="G948" s="16"/>
      <c r="H948" s="1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>
      <c r="A949" s="1"/>
      <c r="B949" s="1"/>
      <c r="C949" s="16"/>
      <c r="D949" s="16"/>
      <c r="E949" s="16"/>
      <c r="F949" s="16"/>
      <c r="G949" s="16"/>
      <c r="H949" s="1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>
      <c r="A950" s="1"/>
      <c r="B950" s="1"/>
      <c r="C950" s="16"/>
      <c r="D950" s="16"/>
      <c r="E950" s="16"/>
      <c r="F950" s="16"/>
      <c r="G950" s="16"/>
      <c r="H950" s="1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>
      <c r="A951" s="1"/>
      <c r="B951" s="1"/>
      <c r="C951" s="16"/>
      <c r="D951" s="16"/>
      <c r="E951" s="16"/>
      <c r="F951" s="16"/>
      <c r="G951" s="16"/>
      <c r="H951" s="1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>
      <c r="A952" s="1"/>
      <c r="B952" s="1"/>
      <c r="C952" s="16"/>
      <c r="D952" s="16"/>
      <c r="E952" s="16"/>
      <c r="F952" s="16"/>
      <c r="G952" s="16"/>
      <c r="H952" s="1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>
      <c r="A953" s="1"/>
      <c r="B953" s="1"/>
      <c r="C953" s="16"/>
      <c r="D953" s="16"/>
      <c r="E953" s="16"/>
      <c r="F953" s="16"/>
      <c r="G953" s="16"/>
      <c r="H953" s="1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>
      <c r="A954" s="1"/>
      <c r="B954" s="1"/>
      <c r="C954" s="16"/>
      <c r="D954" s="16"/>
      <c r="E954" s="16"/>
      <c r="F954" s="16"/>
      <c r="G954" s="16"/>
      <c r="H954" s="1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>
      <c r="A955" s="1"/>
      <c r="B955" s="1"/>
      <c r="C955" s="16"/>
      <c r="D955" s="16"/>
      <c r="E955" s="16"/>
      <c r="F955" s="16"/>
      <c r="G955" s="16"/>
      <c r="H955" s="1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>
      <c r="A956" s="1"/>
      <c r="B956" s="1"/>
      <c r="C956" s="16"/>
      <c r="D956" s="16"/>
      <c r="E956" s="16"/>
      <c r="F956" s="16"/>
      <c r="G956" s="16"/>
      <c r="H956" s="1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>
      <c r="A957" s="1"/>
      <c r="B957" s="1"/>
      <c r="C957" s="16"/>
      <c r="D957" s="16"/>
      <c r="E957" s="16"/>
      <c r="F957" s="16"/>
      <c r="G957" s="16"/>
      <c r="H957" s="1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>
      <c r="A958" s="1"/>
      <c r="B958" s="1"/>
      <c r="C958" s="16"/>
      <c r="D958" s="16"/>
      <c r="E958" s="16"/>
      <c r="F958" s="16"/>
      <c r="G958" s="16"/>
      <c r="H958" s="1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>
      <c r="A959" s="1"/>
      <c r="B959" s="1"/>
      <c r="C959" s="16"/>
      <c r="D959" s="16"/>
      <c r="E959" s="16"/>
      <c r="F959" s="16"/>
      <c r="G959" s="16"/>
      <c r="H959" s="1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>
      <c r="A960" s="1"/>
      <c r="B960" s="1"/>
      <c r="C960" s="16"/>
      <c r="D960" s="16"/>
      <c r="E960" s="16"/>
      <c r="F960" s="16"/>
      <c r="G960" s="16"/>
      <c r="H960" s="1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>
      <c r="A961" s="1"/>
      <c r="B961" s="1"/>
      <c r="C961" s="16"/>
      <c r="D961" s="16"/>
      <c r="E961" s="16"/>
      <c r="F961" s="16"/>
      <c r="G961" s="16"/>
      <c r="H961" s="1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>
      <c r="A962" s="1"/>
      <c r="B962" s="1"/>
      <c r="C962" s="16"/>
      <c r="D962" s="16"/>
      <c r="E962" s="16"/>
      <c r="F962" s="16"/>
      <c r="G962" s="16"/>
      <c r="H962" s="1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>
      <c r="A963" s="1"/>
      <c r="B963" s="1"/>
      <c r="C963" s="16"/>
      <c r="D963" s="16"/>
      <c r="E963" s="16"/>
      <c r="F963" s="16"/>
      <c r="G963" s="16"/>
      <c r="H963" s="1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>
      <c r="A964" s="1"/>
      <c r="B964" s="1"/>
      <c r="C964" s="16"/>
      <c r="D964" s="16"/>
      <c r="E964" s="16"/>
      <c r="F964" s="16"/>
      <c r="G964" s="16"/>
      <c r="H964" s="1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>
      <c r="A965" s="1"/>
      <c r="B965" s="1"/>
      <c r="C965" s="16"/>
      <c r="D965" s="16"/>
      <c r="E965" s="16"/>
      <c r="F965" s="16"/>
      <c r="G965" s="16"/>
      <c r="H965" s="1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>
      <c r="A966" s="1"/>
      <c r="B966" s="1"/>
      <c r="C966" s="16"/>
      <c r="D966" s="16"/>
      <c r="E966" s="16"/>
      <c r="F966" s="16"/>
      <c r="G966" s="16"/>
      <c r="H966" s="1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>
      <c r="A967" s="1"/>
      <c r="B967" s="1"/>
      <c r="C967" s="16"/>
      <c r="D967" s="16"/>
      <c r="E967" s="16"/>
      <c r="F967" s="16"/>
      <c r="G967" s="16"/>
      <c r="H967" s="1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>
      <c r="A968" s="1"/>
      <c r="B968" s="1"/>
      <c r="C968" s="16"/>
      <c r="D968" s="16"/>
      <c r="E968" s="16"/>
      <c r="F968" s="16"/>
      <c r="G968" s="16"/>
      <c r="H968" s="1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>
      <c r="A969" s="1"/>
      <c r="B969" s="1"/>
      <c r="C969" s="16"/>
      <c r="D969" s="16"/>
      <c r="E969" s="16"/>
      <c r="F969" s="16"/>
      <c r="G969" s="16"/>
      <c r="H969" s="1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>
      <c r="A970" s="1"/>
      <c r="B970" s="1"/>
      <c r="C970" s="16"/>
      <c r="D970" s="16"/>
      <c r="E970" s="16"/>
      <c r="F970" s="16"/>
      <c r="G970" s="16"/>
      <c r="H970" s="1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>
      <c r="A971" s="1"/>
      <c r="B971" s="1"/>
      <c r="C971" s="16"/>
      <c r="D971" s="16"/>
      <c r="E971" s="16"/>
      <c r="F971" s="16"/>
      <c r="G971" s="16"/>
      <c r="H971" s="1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>
      <c r="A972" s="1"/>
      <c r="B972" s="1"/>
      <c r="C972" s="16"/>
      <c r="D972" s="16"/>
      <c r="E972" s="16"/>
      <c r="F972" s="16"/>
      <c r="G972" s="16"/>
      <c r="H972" s="1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>
      <c r="A973" s="1"/>
      <c r="B973" s="1"/>
      <c r="C973" s="16"/>
      <c r="D973" s="16"/>
      <c r="E973" s="16"/>
      <c r="F973" s="16"/>
      <c r="G973" s="16"/>
      <c r="H973" s="1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>
      <c r="A974" s="1"/>
      <c r="B974" s="1"/>
      <c r="C974" s="16"/>
      <c r="D974" s="16"/>
      <c r="E974" s="16"/>
      <c r="F974" s="16"/>
      <c r="G974" s="16"/>
      <c r="H974" s="1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>
      <c r="A975" s="1"/>
      <c r="B975" s="1"/>
      <c r="C975" s="16"/>
      <c r="D975" s="16"/>
      <c r="E975" s="16"/>
      <c r="F975" s="16"/>
      <c r="G975" s="16"/>
      <c r="H975" s="1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>
      <c r="A976" s="1"/>
      <c r="B976" s="1"/>
      <c r="C976" s="16"/>
      <c r="D976" s="16"/>
      <c r="E976" s="16"/>
      <c r="F976" s="16"/>
      <c r="G976" s="16"/>
      <c r="H976" s="1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>
      <c r="A977" s="1"/>
      <c r="B977" s="1"/>
      <c r="C977" s="16"/>
      <c r="D977" s="16"/>
      <c r="E977" s="16"/>
      <c r="F977" s="16"/>
      <c r="G977" s="16"/>
      <c r="H977" s="1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>
      <c r="A978" s="1"/>
      <c r="B978" s="1"/>
      <c r="C978" s="16"/>
      <c r="D978" s="16"/>
      <c r="E978" s="16"/>
      <c r="F978" s="16"/>
      <c r="G978" s="16"/>
      <c r="H978" s="1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>
      <c r="A979" s="1"/>
      <c r="B979" s="1"/>
      <c r="C979" s="16"/>
      <c r="D979" s="16"/>
      <c r="E979" s="16"/>
      <c r="F979" s="16"/>
      <c r="G979" s="16"/>
      <c r="H979" s="1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>
      <c r="A980" s="1"/>
      <c r="B980" s="1"/>
      <c r="C980" s="16"/>
      <c r="D980" s="16"/>
      <c r="E980" s="16"/>
      <c r="F980" s="16"/>
      <c r="G980" s="16"/>
      <c r="H980" s="1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>
      <c r="A981" s="1"/>
      <c r="B981" s="1"/>
      <c r="C981" s="16"/>
      <c r="D981" s="16"/>
      <c r="E981" s="16"/>
      <c r="F981" s="16"/>
      <c r="G981" s="16"/>
      <c r="H981" s="1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>
      <c r="A982" s="1"/>
      <c r="B982" s="1"/>
      <c r="C982" s="16"/>
      <c r="D982" s="16"/>
      <c r="E982" s="16"/>
      <c r="F982" s="16"/>
      <c r="G982" s="16"/>
      <c r="H982" s="1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>
      <c r="A983" s="1"/>
      <c r="B983" s="1"/>
      <c r="C983" s="16"/>
      <c r="D983" s="16"/>
      <c r="E983" s="16"/>
      <c r="F983" s="16"/>
      <c r="G983" s="16"/>
      <c r="H983" s="1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>
      <c r="A984" s="1"/>
      <c r="B984" s="1"/>
      <c r="C984" s="16"/>
      <c r="D984" s="16"/>
      <c r="E984" s="16"/>
      <c r="F984" s="16"/>
      <c r="G984" s="16"/>
      <c r="H984" s="1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>
      <c r="A985" s="1"/>
      <c r="B985" s="1"/>
      <c r="C985" s="16"/>
      <c r="D985" s="16"/>
      <c r="E985" s="16"/>
      <c r="F985" s="16"/>
      <c r="G985" s="16"/>
      <c r="H985" s="1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>
      <c r="A986" s="1"/>
      <c r="B986" s="1"/>
      <c r="C986" s="16"/>
      <c r="D986" s="16"/>
      <c r="E986" s="16"/>
      <c r="F986" s="16"/>
      <c r="G986" s="16"/>
      <c r="H986" s="1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>
      <c r="A987" s="1"/>
      <c r="B987" s="1"/>
      <c r="C987" s="16"/>
      <c r="D987" s="16"/>
      <c r="E987" s="16"/>
      <c r="F987" s="16"/>
      <c r="G987" s="16"/>
      <c r="H987" s="1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>
      <c r="A988" s="1"/>
      <c r="B988" s="1"/>
      <c r="C988" s="16"/>
      <c r="D988" s="16"/>
      <c r="E988" s="16"/>
      <c r="F988" s="16"/>
      <c r="G988" s="16"/>
      <c r="H988" s="1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>
      <c r="A989" s="1"/>
      <c r="B989" s="1"/>
      <c r="C989" s="16"/>
      <c r="D989" s="16"/>
      <c r="E989" s="16"/>
      <c r="F989" s="16"/>
      <c r="G989" s="16"/>
      <c r="H989" s="1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>
      <c r="A990" s="1"/>
      <c r="B990" s="1"/>
      <c r="C990" s="16"/>
      <c r="D990" s="16"/>
      <c r="E990" s="16"/>
      <c r="F990" s="16"/>
      <c r="G990" s="16"/>
      <c r="H990" s="1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>
      <c r="A991" s="1"/>
      <c r="B991" s="1"/>
      <c r="C991" s="16"/>
      <c r="D991" s="16"/>
      <c r="E991" s="16"/>
      <c r="F991" s="16"/>
      <c r="G991" s="16"/>
      <c r="H991" s="1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>
      <c r="A992" s="1"/>
      <c r="B992" s="1"/>
      <c r="C992" s="16"/>
      <c r="D992" s="16"/>
      <c r="E992" s="16"/>
      <c r="F992" s="16"/>
      <c r="G992" s="16"/>
      <c r="H992" s="1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>
      <c r="A993" s="1"/>
      <c r="B993" s="1"/>
      <c r="C993" s="16"/>
      <c r="D993" s="16"/>
      <c r="E993" s="16"/>
      <c r="F993" s="16"/>
      <c r="G993" s="16"/>
      <c r="H993" s="1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>
      <c r="A994" s="1"/>
      <c r="B994" s="1"/>
      <c r="C994" s="16"/>
      <c r="D994" s="16"/>
      <c r="E994" s="16"/>
      <c r="F994" s="16"/>
      <c r="G994" s="16"/>
      <c r="H994" s="1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>
      <c r="A995" s="1"/>
      <c r="B995" s="1"/>
      <c r="C995" s="16"/>
      <c r="D995" s="16"/>
      <c r="E995" s="16"/>
      <c r="F995" s="16"/>
      <c r="G995" s="16"/>
      <c r="H995" s="1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>
      <c r="A996" s="1"/>
      <c r="B996" s="1"/>
      <c r="C996" s="16"/>
      <c r="D996" s="16"/>
      <c r="E996" s="16"/>
      <c r="F996" s="16"/>
      <c r="G996" s="16"/>
      <c r="H996" s="1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>
      <c r="A997" s="1"/>
      <c r="B997" s="1"/>
      <c r="C997" s="16"/>
      <c r="D997" s="16"/>
      <c r="E997" s="16"/>
      <c r="F997" s="16"/>
      <c r="G997" s="16"/>
      <c r="H997" s="1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>
      <c r="A998" s="1"/>
      <c r="B998" s="1"/>
      <c r="C998" s="16"/>
      <c r="D998" s="16"/>
      <c r="E998" s="16"/>
      <c r="F998" s="16"/>
      <c r="G998" s="16"/>
      <c r="H998" s="1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>
      <c r="A999" s="1"/>
      <c r="B999" s="1"/>
      <c r="C999" s="16"/>
      <c r="D999" s="16"/>
      <c r="E999" s="16"/>
      <c r="F999" s="16"/>
      <c r="G999" s="16"/>
      <c r="H999" s="1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>
      <c r="A1000" s="1"/>
      <c r="B1000" s="1"/>
      <c r="C1000" s="16"/>
      <c r="D1000" s="16"/>
      <c r="E1000" s="16"/>
      <c r="F1000" s="16"/>
      <c r="G1000" s="16"/>
      <c r="H1000" s="1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>
      <c r="A1001" s="1"/>
      <c r="B1001" s="1"/>
      <c r="C1001" s="16"/>
      <c r="D1001" s="16"/>
      <c r="E1001" s="16"/>
      <c r="F1001" s="16"/>
      <c r="G1001" s="16"/>
      <c r="H1001" s="16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spans="1:32">
      <c r="A1002" s="1"/>
      <c r="B1002" s="1"/>
      <c r="C1002" s="16"/>
      <c r="D1002" s="16"/>
      <c r="E1002" s="16"/>
      <c r="F1002" s="16"/>
      <c r="G1002" s="16"/>
      <c r="H1002" s="16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spans="1:32">
      <c r="A1003" s="1"/>
      <c r="B1003" s="1"/>
      <c r="C1003" s="16"/>
      <c r="D1003" s="16"/>
      <c r="E1003" s="16"/>
      <c r="F1003" s="16"/>
      <c r="G1003" s="16"/>
      <c r="H1003" s="16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spans="1:32">
      <c r="A1004" s="1"/>
      <c r="B1004" s="1"/>
      <c r="C1004" s="16"/>
      <c r="D1004" s="16"/>
      <c r="E1004" s="16"/>
      <c r="F1004" s="16"/>
      <c r="G1004" s="16"/>
      <c r="H1004" s="16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spans="1:32">
      <c r="A1005" s="1"/>
      <c r="B1005" s="1"/>
      <c r="C1005" s="16"/>
      <c r="D1005" s="16"/>
      <c r="E1005" s="16"/>
      <c r="F1005" s="16"/>
      <c r="G1005" s="16"/>
      <c r="H1005" s="16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spans="1:32">
      <c r="A1006" s="1"/>
      <c r="B1006" s="1"/>
      <c r="C1006" s="16"/>
      <c r="D1006" s="16"/>
      <c r="E1006" s="16"/>
      <c r="F1006" s="16"/>
      <c r="G1006" s="16"/>
      <c r="H1006" s="16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spans="1:32">
      <c r="A1007" s="1"/>
      <c r="B1007" s="1"/>
      <c r="C1007" s="16"/>
      <c r="D1007" s="16"/>
      <c r="E1007" s="16"/>
      <c r="F1007" s="16"/>
      <c r="G1007" s="16"/>
      <c r="H1007" s="16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</sheetData>
  <phoneticPr fontId="32" type="noConversion"/>
  <hyperlinks>
    <hyperlink ref="I2" r:id="rId1" xr:uid="{00000000-0004-0000-1200-000000000000}"/>
    <hyperlink ref="I4" r:id="rId2" xr:uid="{00000000-0004-0000-1200-000001000000}"/>
    <hyperlink ref="I5" r:id="rId3" xr:uid="{00000000-0004-0000-1200-000002000000}"/>
    <hyperlink ref="I6" r:id="rId4" xr:uid="{00000000-0004-0000-1200-000003000000}"/>
    <hyperlink ref="I7" r:id="rId5" xr:uid="{00000000-0004-0000-1200-000004000000}"/>
    <hyperlink ref="I8" r:id="rId6" xr:uid="{00000000-0004-0000-1200-000005000000}"/>
    <hyperlink ref="I9" r:id="rId7" xr:uid="{00000000-0004-0000-1200-000006000000}"/>
    <hyperlink ref="E10" r:id="rId8" xr:uid="{00000000-0004-0000-1200-000007000000}"/>
    <hyperlink ref="I10" r:id="rId9" xr:uid="{00000000-0004-0000-1200-000008000000}"/>
    <hyperlink ref="I11" r:id="rId10" xr:uid="{00000000-0004-0000-1200-000009000000}"/>
    <hyperlink ref="I12" r:id="rId11" xr:uid="{00000000-0004-0000-1200-00000A000000}"/>
    <hyperlink ref="I13" r:id="rId12" xr:uid="{00000000-0004-0000-1200-00000B000000}"/>
    <hyperlink ref="I14" r:id="rId13" xr:uid="{00000000-0004-0000-1200-00000C000000}"/>
    <hyperlink ref="I15" r:id="rId14" xr:uid="{00000000-0004-0000-1200-00000D000000}"/>
    <hyperlink ref="I16" r:id="rId15" xr:uid="{00000000-0004-0000-1200-00000E000000}"/>
    <hyperlink ref="I17" r:id="rId16" xr:uid="{00000000-0004-0000-1200-00000F000000}"/>
    <hyperlink ref="I18" r:id="rId17" xr:uid="{00000000-0004-0000-1200-000010000000}"/>
    <hyperlink ref="I19" r:id="rId18" xr:uid="{00000000-0004-0000-1200-000011000000}"/>
    <hyperlink ref="I20" r:id="rId19" xr:uid="{00000000-0004-0000-1200-000012000000}"/>
    <hyperlink ref="I21" r:id="rId20" xr:uid="{00000000-0004-0000-1200-000013000000}"/>
    <hyperlink ref="E22" r:id="rId21" xr:uid="{00000000-0004-0000-1200-000014000000}"/>
    <hyperlink ref="I22" r:id="rId22" xr:uid="{00000000-0004-0000-1200-000015000000}"/>
    <hyperlink ref="E23" r:id="rId23" xr:uid="{00000000-0004-0000-1200-000016000000}"/>
    <hyperlink ref="I23" r:id="rId24" xr:uid="{00000000-0004-0000-1200-000017000000}"/>
    <hyperlink ref="I24" r:id="rId25" xr:uid="{00000000-0004-0000-1200-000018000000}"/>
    <hyperlink ref="E25" r:id="rId26" xr:uid="{00000000-0004-0000-1200-000019000000}"/>
    <hyperlink ref="I25" r:id="rId27" xr:uid="{00000000-0004-0000-1200-00001A000000}"/>
    <hyperlink ref="I26" r:id="rId28" xr:uid="{00000000-0004-0000-1200-00001B000000}"/>
    <hyperlink ref="E27" r:id="rId29" xr:uid="{00000000-0004-0000-1200-00001C000000}"/>
    <hyperlink ref="I27" r:id="rId30" xr:uid="{00000000-0004-0000-1200-00001D000000}"/>
    <hyperlink ref="I28" r:id="rId31" xr:uid="{00000000-0004-0000-1200-00001E000000}"/>
    <hyperlink ref="I29" r:id="rId32" xr:uid="{00000000-0004-0000-1200-00001F000000}"/>
    <hyperlink ref="I30" r:id="rId33" xr:uid="{00000000-0004-0000-1200-000020000000}"/>
    <hyperlink ref="I31" r:id="rId34" xr:uid="{00000000-0004-0000-1200-000021000000}"/>
    <hyperlink ref="I32" r:id="rId35" xr:uid="{00000000-0004-0000-1200-000022000000}"/>
    <hyperlink ref="I33" r:id="rId36" xr:uid="{00000000-0004-0000-1200-000023000000}"/>
    <hyperlink ref="I34" r:id="rId37" xr:uid="{00000000-0004-0000-1200-000024000000}"/>
    <hyperlink ref="I35" r:id="rId38" xr:uid="{00000000-0004-0000-1200-000025000000}"/>
    <hyperlink ref="I36" r:id="rId39" xr:uid="{00000000-0004-0000-1200-000026000000}"/>
    <hyperlink ref="I37" r:id="rId40" xr:uid="{00000000-0004-0000-1200-000027000000}"/>
    <hyperlink ref="I38" r:id="rId41" xr:uid="{00000000-0004-0000-1200-000028000000}"/>
    <hyperlink ref="I39" r:id="rId42" xr:uid="{00000000-0004-0000-1200-000029000000}"/>
    <hyperlink ref="I40" r:id="rId43" xr:uid="{00000000-0004-0000-1200-00002A000000}"/>
    <hyperlink ref="I41" r:id="rId44" xr:uid="{00000000-0004-0000-1200-00002B000000}"/>
    <hyperlink ref="I42" r:id="rId45" xr:uid="{00000000-0004-0000-1200-00002C000000}"/>
    <hyperlink ref="I43" r:id="rId46" xr:uid="{00000000-0004-0000-1200-00002D000000}"/>
    <hyperlink ref="I44" r:id="rId47" xr:uid="{00000000-0004-0000-1200-00002E000000}"/>
    <hyperlink ref="I45" r:id="rId48" xr:uid="{00000000-0004-0000-1200-00002F000000}"/>
    <hyperlink ref="I46" r:id="rId49" xr:uid="{00000000-0004-0000-1200-000030000000}"/>
    <hyperlink ref="I47" r:id="rId50" xr:uid="{00000000-0004-0000-1200-000031000000}"/>
    <hyperlink ref="I48" r:id="rId51" xr:uid="{00000000-0004-0000-1200-000032000000}"/>
    <hyperlink ref="I49" r:id="rId52" xr:uid="{00000000-0004-0000-1200-000033000000}"/>
    <hyperlink ref="I50" r:id="rId53" xr:uid="{00000000-0004-0000-1200-000034000000}"/>
    <hyperlink ref="I51" r:id="rId54" xr:uid="{00000000-0004-0000-1200-000035000000}"/>
    <hyperlink ref="I52" r:id="rId55" xr:uid="{00000000-0004-0000-1200-000036000000}"/>
    <hyperlink ref="I53" r:id="rId56" xr:uid="{00000000-0004-0000-1200-000037000000}"/>
    <hyperlink ref="I54" r:id="rId57" xr:uid="{00000000-0004-0000-1200-000038000000}"/>
    <hyperlink ref="I55" r:id="rId58" xr:uid="{00000000-0004-0000-1200-000039000000}"/>
    <hyperlink ref="I56" r:id="rId59" xr:uid="{00000000-0004-0000-1200-00003A000000}"/>
    <hyperlink ref="I57" r:id="rId60" xr:uid="{00000000-0004-0000-1200-00003B000000}"/>
    <hyperlink ref="I58" r:id="rId61" xr:uid="{00000000-0004-0000-1200-00003C000000}"/>
    <hyperlink ref="I59" r:id="rId62" xr:uid="{00000000-0004-0000-1200-00003D000000}"/>
    <hyperlink ref="I60" r:id="rId63" xr:uid="{00000000-0004-0000-1200-00003E000000}"/>
    <hyperlink ref="I61" r:id="rId64" xr:uid="{00000000-0004-0000-1200-00003F000000}"/>
    <hyperlink ref="I62" r:id="rId65" xr:uid="{00000000-0004-0000-1200-000040000000}"/>
    <hyperlink ref="I63" r:id="rId66" xr:uid="{00000000-0004-0000-1200-000041000000}"/>
    <hyperlink ref="I64" r:id="rId67" xr:uid="{00000000-0004-0000-1200-000042000000}"/>
    <hyperlink ref="I65" r:id="rId68" xr:uid="{00000000-0004-0000-1200-000043000000}"/>
    <hyperlink ref="I66" r:id="rId69" xr:uid="{00000000-0004-0000-1200-000044000000}"/>
    <hyperlink ref="I67" r:id="rId70" xr:uid="{00000000-0004-0000-1200-000045000000}"/>
    <hyperlink ref="I68" r:id="rId71" xr:uid="{00000000-0004-0000-1200-000046000000}"/>
    <hyperlink ref="I69" r:id="rId72" xr:uid="{00000000-0004-0000-1200-000047000000}"/>
    <hyperlink ref="I70" r:id="rId73" xr:uid="{00000000-0004-0000-1200-000048000000}"/>
    <hyperlink ref="I71" r:id="rId74" xr:uid="{00000000-0004-0000-1200-000049000000}"/>
    <hyperlink ref="I72" r:id="rId75" xr:uid="{00000000-0004-0000-1200-00004A000000}"/>
    <hyperlink ref="I73" r:id="rId76" xr:uid="{00000000-0004-0000-1200-00004B000000}"/>
    <hyperlink ref="I74" r:id="rId77" xr:uid="{00000000-0004-0000-1200-00004C000000}"/>
    <hyperlink ref="I75" r:id="rId78" xr:uid="{00000000-0004-0000-1200-00004D000000}"/>
    <hyperlink ref="I76" r:id="rId79" xr:uid="{00000000-0004-0000-1200-00004E000000}"/>
    <hyperlink ref="I77" r:id="rId80" xr:uid="{00000000-0004-0000-1200-00004F000000}"/>
    <hyperlink ref="I78" r:id="rId81" xr:uid="{00000000-0004-0000-1200-000050000000}"/>
    <hyperlink ref="I79" r:id="rId82" xr:uid="{00000000-0004-0000-1200-000051000000}"/>
    <hyperlink ref="I80" r:id="rId83" xr:uid="{00000000-0004-0000-1200-000052000000}"/>
    <hyperlink ref="I81" r:id="rId84" xr:uid="{00000000-0004-0000-1200-000053000000}"/>
    <hyperlink ref="I82" r:id="rId85" xr:uid="{00000000-0004-0000-1200-000054000000}"/>
    <hyperlink ref="I83" r:id="rId86" xr:uid="{00000000-0004-0000-1200-000055000000}"/>
    <hyperlink ref="I84" r:id="rId87" xr:uid="{00000000-0004-0000-1200-000056000000}"/>
    <hyperlink ref="I85" r:id="rId88" xr:uid="{00000000-0004-0000-1200-000057000000}"/>
    <hyperlink ref="I86" r:id="rId89" xr:uid="{00000000-0004-0000-1200-000058000000}"/>
    <hyperlink ref="I87" r:id="rId90" xr:uid="{00000000-0004-0000-1200-000059000000}"/>
    <hyperlink ref="I88" r:id="rId91" xr:uid="{00000000-0004-0000-1200-00005A000000}"/>
    <hyperlink ref="I89" r:id="rId92" xr:uid="{00000000-0004-0000-1200-00005B000000}"/>
    <hyperlink ref="I90" r:id="rId93" xr:uid="{00000000-0004-0000-1200-00005C000000}"/>
    <hyperlink ref="I91" r:id="rId94" xr:uid="{00000000-0004-0000-1200-00005D000000}"/>
    <hyperlink ref="I92" r:id="rId95" xr:uid="{00000000-0004-0000-1200-00005E000000}"/>
    <hyperlink ref="I93" r:id="rId96" xr:uid="{00000000-0004-0000-1200-00005F000000}"/>
    <hyperlink ref="I94" r:id="rId97" xr:uid="{00000000-0004-0000-1200-000060000000}"/>
    <hyperlink ref="I95" r:id="rId98" xr:uid="{00000000-0004-0000-1200-000061000000}"/>
    <hyperlink ref="I96" r:id="rId99" xr:uid="{00000000-0004-0000-1200-000062000000}"/>
    <hyperlink ref="I97" r:id="rId100" xr:uid="{00000000-0004-0000-1200-000063000000}"/>
    <hyperlink ref="I98" r:id="rId101" xr:uid="{00000000-0004-0000-1200-000064000000}"/>
    <hyperlink ref="I99" r:id="rId102" xr:uid="{00000000-0004-0000-1200-000065000000}"/>
    <hyperlink ref="I100" r:id="rId103" xr:uid="{00000000-0004-0000-1200-000066000000}"/>
    <hyperlink ref="I101" r:id="rId104" xr:uid="{00000000-0004-0000-1200-000067000000}"/>
    <hyperlink ref="I102" r:id="rId105" xr:uid="{00000000-0004-0000-1200-000068000000}"/>
    <hyperlink ref="I103" r:id="rId106" xr:uid="{00000000-0004-0000-1200-000069000000}"/>
    <hyperlink ref="I104" r:id="rId107" xr:uid="{00000000-0004-0000-1200-00006A000000}"/>
    <hyperlink ref="I105" r:id="rId108" xr:uid="{00000000-0004-0000-1200-00006B000000}"/>
    <hyperlink ref="I106" r:id="rId109" xr:uid="{00000000-0004-0000-1200-00006C000000}"/>
    <hyperlink ref="I107" r:id="rId110" xr:uid="{00000000-0004-0000-1200-00006D000000}"/>
    <hyperlink ref="I108" r:id="rId111" xr:uid="{00000000-0004-0000-1200-00006E000000}"/>
    <hyperlink ref="I109" r:id="rId112" xr:uid="{00000000-0004-0000-1200-00006F000000}"/>
    <hyperlink ref="I110" r:id="rId113" xr:uid="{00000000-0004-0000-1200-000070000000}"/>
    <hyperlink ref="I111" r:id="rId114" xr:uid="{00000000-0004-0000-1200-000071000000}"/>
    <hyperlink ref="I112" r:id="rId115" xr:uid="{00000000-0004-0000-1200-000072000000}"/>
    <hyperlink ref="I113" r:id="rId116" xr:uid="{00000000-0004-0000-1200-000073000000}"/>
    <hyperlink ref="I114" r:id="rId117" xr:uid="{00000000-0004-0000-1200-000074000000}"/>
    <hyperlink ref="I115" r:id="rId118" xr:uid="{00000000-0004-0000-1200-000075000000}"/>
    <hyperlink ref="I116" r:id="rId119" xr:uid="{00000000-0004-0000-1200-000076000000}"/>
    <hyperlink ref="I117" r:id="rId120" xr:uid="{00000000-0004-0000-1200-000077000000}"/>
    <hyperlink ref="I118" r:id="rId121" xr:uid="{00000000-0004-0000-1200-000078000000}"/>
    <hyperlink ref="I119" r:id="rId122" xr:uid="{00000000-0004-0000-1200-000079000000}"/>
    <hyperlink ref="I120" r:id="rId123" xr:uid="{00000000-0004-0000-1200-00007A000000}"/>
    <hyperlink ref="I121" r:id="rId124" xr:uid="{00000000-0004-0000-1200-00007B000000}"/>
    <hyperlink ref="I122" r:id="rId125" xr:uid="{00000000-0004-0000-1200-00007C000000}"/>
    <hyperlink ref="I123" r:id="rId126" xr:uid="{00000000-0004-0000-1200-00007D000000}"/>
    <hyperlink ref="I124" r:id="rId127" xr:uid="{00000000-0004-0000-1200-00007E000000}"/>
    <hyperlink ref="I125" r:id="rId128" xr:uid="{00000000-0004-0000-1200-00007F000000}"/>
    <hyperlink ref="I126" r:id="rId129" xr:uid="{00000000-0004-0000-1200-000080000000}"/>
    <hyperlink ref="I127" r:id="rId130" xr:uid="{00000000-0004-0000-1200-000081000000}"/>
    <hyperlink ref="I128" r:id="rId131" xr:uid="{00000000-0004-0000-1200-000082000000}"/>
    <hyperlink ref="I129" r:id="rId132" xr:uid="{00000000-0004-0000-1200-000083000000}"/>
    <hyperlink ref="I130" r:id="rId133" xr:uid="{00000000-0004-0000-1200-000084000000}"/>
    <hyperlink ref="I131" r:id="rId134" xr:uid="{00000000-0004-0000-1200-000085000000}"/>
    <hyperlink ref="I132" r:id="rId135" xr:uid="{00000000-0004-0000-1200-000086000000}"/>
    <hyperlink ref="I133" r:id="rId136" xr:uid="{00000000-0004-0000-1200-000087000000}"/>
    <hyperlink ref="I134" r:id="rId137" xr:uid="{00000000-0004-0000-1200-000088000000}"/>
    <hyperlink ref="I135" r:id="rId138" xr:uid="{00000000-0004-0000-1200-000089000000}"/>
    <hyperlink ref="I136" r:id="rId139" xr:uid="{00000000-0004-0000-1200-00008A000000}"/>
    <hyperlink ref="I137" r:id="rId140" xr:uid="{00000000-0004-0000-1200-00008B000000}"/>
    <hyperlink ref="I139" r:id="rId141" xr:uid="{00000000-0004-0000-1200-00008C000000}"/>
    <hyperlink ref="I140" r:id="rId142" xr:uid="{00000000-0004-0000-1200-00008D000000}"/>
    <hyperlink ref="I141" r:id="rId143" xr:uid="{00000000-0004-0000-1200-00008E000000}"/>
    <hyperlink ref="I142" r:id="rId144" xr:uid="{00000000-0004-0000-1200-00008F000000}"/>
    <hyperlink ref="I143" r:id="rId145" xr:uid="{00000000-0004-0000-1200-000090000000}"/>
    <hyperlink ref="I144" r:id="rId146" xr:uid="{00000000-0004-0000-1200-000091000000}"/>
    <hyperlink ref="I145" r:id="rId147" xr:uid="{00000000-0004-0000-1200-000092000000}"/>
    <hyperlink ref="I146" r:id="rId148" xr:uid="{00000000-0004-0000-1200-000093000000}"/>
    <hyperlink ref="I147" r:id="rId149" xr:uid="{00000000-0004-0000-1200-000094000000}"/>
    <hyperlink ref="I148" r:id="rId150" xr:uid="{00000000-0004-0000-1200-000095000000}"/>
    <hyperlink ref="I149" r:id="rId151" xr:uid="{00000000-0004-0000-1200-000096000000}"/>
    <hyperlink ref="I150" r:id="rId152" xr:uid="{00000000-0004-0000-1200-000097000000}"/>
    <hyperlink ref="I151" r:id="rId153" xr:uid="{00000000-0004-0000-1200-000098000000}"/>
    <hyperlink ref="I152" r:id="rId154" xr:uid="{00000000-0004-0000-1200-000099000000}"/>
    <hyperlink ref="I153" r:id="rId155" xr:uid="{00000000-0004-0000-1200-00009A000000}"/>
    <hyperlink ref="I154" r:id="rId156" xr:uid="{00000000-0004-0000-1200-00009B000000}"/>
    <hyperlink ref="I155" r:id="rId157" xr:uid="{00000000-0004-0000-1200-00009C000000}"/>
    <hyperlink ref="I156" r:id="rId158" xr:uid="{00000000-0004-0000-1200-00009D000000}"/>
    <hyperlink ref="I157" r:id="rId159" xr:uid="{00000000-0004-0000-1200-00009E000000}"/>
    <hyperlink ref="I158" r:id="rId160" xr:uid="{00000000-0004-0000-1200-00009F000000}"/>
    <hyperlink ref="I159" r:id="rId161" xr:uid="{00000000-0004-0000-1200-0000A0000000}"/>
    <hyperlink ref="I160" r:id="rId162" xr:uid="{00000000-0004-0000-1200-0000A1000000}"/>
    <hyperlink ref="I161" r:id="rId163" xr:uid="{00000000-0004-0000-1200-0000A2000000}"/>
    <hyperlink ref="I162" r:id="rId164" xr:uid="{00000000-0004-0000-1200-0000A3000000}"/>
    <hyperlink ref="I163" r:id="rId165" xr:uid="{00000000-0004-0000-1200-0000A4000000}"/>
    <hyperlink ref="I164" r:id="rId166" xr:uid="{00000000-0004-0000-1200-0000A5000000}"/>
    <hyperlink ref="I165" r:id="rId167" xr:uid="{00000000-0004-0000-1200-0000A6000000}"/>
    <hyperlink ref="I166" r:id="rId168" xr:uid="{00000000-0004-0000-1200-0000A7000000}"/>
    <hyperlink ref="I167" r:id="rId169" xr:uid="{00000000-0004-0000-1200-0000A8000000}"/>
    <hyperlink ref="I168" r:id="rId170" xr:uid="{00000000-0004-0000-1200-0000A9000000}"/>
    <hyperlink ref="I169" r:id="rId171" xr:uid="{00000000-0004-0000-1200-0000AA000000}"/>
    <hyperlink ref="I171" r:id="rId172" xr:uid="{00000000-0004-0000-1200-0000AB000000}"/>
    <hyperlink ref="I172" r:id="rId173" xr:uid="{00000000-0004-0000-1200-0000AC000000}"/>
    <hyperlink ref="I173" r:id="rId174" xr:uid="{00000000-0004-0000-1200-0000AD000000}"/>
    <hyperlink ref="I174" r:id="rId175" xr:uid="{00000000-0004-0000-1200-0000AE000000}"/>
    <hyperlink ref="I175" r:id="rId176" xr:uid="{00000000-0004-0000-1200-0000AF000000}"/>
    <hyperlink ref="I176" r:id="rId177" xr:uid="{00000000-0004-0000-1200-0000B0000000}"/>
    <hyperlink ref="I177" r:id="rId178" xr:uid="{00000000-0004-0000-1200-0000B1000000}"/>
    <hyperlink ref="I178" r:id="rId179" xr:uid="{00000000-0004-0000-1200-0000B2000000}"/>
    <hyperlink ref="I179" r:id="rId180" xr:uid="{00000000-0004-0000-1200-0000B3000000}"/>
    <hyperlink ref="I180" r:id="rId181" xr:uid="{00000000-0004-0000-1200-0000B4000000}"/>
    <hyperlink ref="I181" r:id="rId182" xr:uid="{00000000-0004-0000-1200-0000B5000000}"/>
    <hyperlink ref="I182" r:id="rId183" xr:uid="{00000000-0004-0000-1200-0000B6000000}"/>
    <hyperlink ref="I183" r:id="rId184" xr:uid="{00000000-0004-0000-1200-0000B7000000}"/>
    <hyperlink ref="I184" r:id="rId185" xr:uid="{00000000-0004-0000-1200-0000B8000000}"/>
    <hyperlink ref="I185" r:id="rId186" xr:uid="{00000000-0004-0000-1200-0000B9000000}"/>
    <hyperlink ref="I186" r:id="rId187" xr:uid="{00000000-0004-0000-1200-0000BA000000}"/>
    <hyperlink ref="I187" r:id="rId188" xr:uid="{00000000-0004-0000-1200-0000BB000000}"/>
    <hyperlink ref="I188" r:id="rId189" xr:uid="{00000000-0004-0000-1200-0000BC000000}"/>
    <hyperlink ref="I189" r:id="rId190" xr:uid="{00000000-0004-0000-1200-0000BD000000}"/>
    <hyperlink ref="I190" r:id="rId191" xr:uid="{00000000-0004-0000-1200-0000BE000000}"/>
    <hyperlink ref="I191" r:id="rId192" xr:uid="{00000000-0004-0000-1200-0000BF000000}"/>
    <hyperlink ref="I192" r:id="rId193" xr:uid="{00000000-0004-0000-1200-0000C0000000}"/>
    <hyperlink ref="I193" r:id="rId194" xr:uid="{00000000-0004-0000-1200-0000C1000000}"/>
    <hyperlink ref="I194" r:id="rId195" xr:uid="{00000000-0004-0000-1200-0000C2000000}"/>
    <hyperlink ref="I195" r:id="rId196" xr:uid="{00000000-0004-0000-1200-0000C3000000}"/>
    <hyperlink ref="I196" r:id="rId197" xr:uid="{00000000-0004-0000-1200-0000C4000000}"/>
    <hyperlink ref="I197" r:id="rId198" xr:uid="{00000000-0004-0000-1200-0000C5000000}"/>
    <hyperlink ref="I198" r:id="rId199" xr:uid="{00000000-0004-0000-1200-0000C6000000}"/>
    <hyperlink ref="I199" r:id="rId200" xr:uid="{00000000-0004-0000-1200-0000C7000000}"/>
    <hyperlink ref="I200" r:id="rId201" xr:uid="{00000000-0004-0000-1200-0000C8000000}"/>
    <hyperlink ref="I201" r:id="rId202" xr:uid="{00000000-0004-0000-1200-0000C9000000}"/>
    <hyperlink ref="I202" r:id="rId203" xr:uid="{00000000-0004-0000-1200-0000CA000000}"/>
    <hyperlink ref="I203" r:id="rId204" xr:uid="{00000000-0004-0000-1200-0000CB000000}"/>
    <hyperlink ref="I204" r:id="rId205" xr:uid="{00000000-0004-0000-1200-0000CC000000}"/>
    <hyperlink ref="I205" r:id="rId206" xr:uid="{00000000-0004-0000-1200-0000CD000000}"/>
    <hyperlink ref="I206" r:id="rId207" xr:uid="{00000000-0004-0000-1200-0000CE000000}"/>
    <hyperlink ref="I207" r:id="rId208" xr:uid="{00000000-0004-0000-1200-0000CF000000}"/>
    <hyperlink ref="I208" r:id="rId209" xr:uid="{00000000-0004-0000-1200-0000D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X1000"/>
  <sheetViews>
    <sheetView workbookViewId="0"/>
  </sheetViews>
  <sheetFormatPr defaultColWidth="12.5703125" defaultRowHeight="15.75" customHeight="1"/>
  <cols>
    <col min="2" max="2" width="27" customWidth="1"/>
    <col min="4" max="4" width="22.28515625" customWidth="1"/>
  </cols>
  <sheetData>
    <row r="1" spans="1:24">
      <c r="A1" s="84" t="s">
        <v>4043</v>
      </c>
      <c r="B1" s="84" t="s">
        <v>4044</v>
      </c>
      <c r="C1" s="84" t="s">
        <v>4045</v>
      </c>
      <c r="D1" s="85" t="s">
        <v>4046</v>
      </c>
      <c r="E1" s="86" t="s">
        <v>4047</v>
      </c>
      <c r="F1" s="87" t="s">
        <v>4048</v>
      </c>
      <c r="G1" s="84" t="s">
        <v>4049</v>
      </c>
      <c r="H1" s="85" t="s">
        <v>4050</v>
      </c>
      <c r="I1" s="86" t="s">
        <v>4051</v>
      </c>
      <c r="J1" s="87" t="s">
        <v>4052</v>
      </c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4">
      <c r="A2" s="84" t="s">
        <v>4053</v>
      </c>
      <c r="B2" s="84" t="s">
        <v>4054</v>
      </c>
      <c r="C2" s="84">
        <v>3</v>
      </c>
      <c r="D2" s="84">
        <v>7</v>
      </c>
      <c r="E2" s="84">
        <v>1</v>
      </c>
      <c r="F2" s="84">
        <v>1</v>
      </c>
      <c r="G2" s="84">
        <v>0</v>
      </c>
      <c r="H2" s="84">
        <v>1</v>
      </c>
      <c r="I2" s="84">
        <v>0</v>
      </c>
      <c r="J2" s="84">
        <v>1</v>
      </c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</row>
    <row r="3" spans="1:24">
      <c r="A3" s="88"/>
      <c r="B3" s="84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</row>
    <row r="4" spans="1:24">
      <c r="A4" s="84" t="s">
        <v>4055</v>
      </c>
      <c r="B4" s="84" t="s">
        <v>4056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</row>
    <row r="5" spans="1:24">
      <c r="A5" s="88"/>
      <c r="B5" s="84" t="s">
        <v>4057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</row>
    <row r="6" spans="1:24">
      <c r="A6" s="88"/>
      <c r="B6" s="84" t="s">
        <v>4058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</row>
    <row r="7" spans="1:24">
      <c r="A7" s="88"/>
      <c r="B7" s="84" t="s">
        <v>4059</v>
      </c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</row>
    <row r="8" spans="1:24">
      <c r="A8" s="88"/>
      <c r="B8" s="84" t="s">
        <v>4060</v>
      </c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</row>
    <row r="9" spans="1:24">
      <c r="A9" s="88"/>
      <c r="B9" s="84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</row>
    <row r="10" spans="1:24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</row>
    <row r="11" spans="1:24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</row>
    <row r="12" spans="1:24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</row>
    <row r="13" spans="1:24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</row>
    <row r="14" spans="1:24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</row>
    <row r="15" spans="1:24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</row>
    <row r="16" spans="1:24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</row>
    <row r="17" spans="1:24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</row>
    <row r="18" spans="1:24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</row>
    <row r="19" spans="1:24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</row>
    <row r="20" spans="1:24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</row>
    <row r="21" spans="1:24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</row>
    <row r="22" spans="1:24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</row>
    <row r="23" spans="1:24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</row>
    <row r="24" spans="1:24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</row>
    <row r="25" spans="1:24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</row>
    <row r="26" spans="1:24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</row>
    <row r="27" spans="1:24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</row>
    <row r="28" spans="1:24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</row>
    <row r="29" spans="1:24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</row>
    <row r="30" spans="1:24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</row>
    <row r="31" spans="1:24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</row>
    <row r="32" spans="1:24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</row>
    <row r="33" spans="1:24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</row>
    <row r="34" spans="1:24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</row>
    <row r="35" spans="1:24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</row>
    <row r="36" spans="1:24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</row>
    <row r="37" spans="1:24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</row>
    <row r="38" spans="1:24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</row>
    <row r="39" spans="1:24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</row>
    <row r="40" spans="1:24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</row>
    <row r="41" spans="1:24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</row>
    <row r="42" spans="1:24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</row>
    <row r="43" spans="1:24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</row>
    <row r="44" spans="1:24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</row>
    <row r="45" spans="1:24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</row>
    <row r="46" spans="1:24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</row>
    <row r="47" spans="1:24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</row>
    <row r="48" spans="1:24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</row>
    <row r="49" spans="1:24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</row>
    <row r="50" spans="1:24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</row>
    <row r="51" spans="1:24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</row>
    <row r="52" spans="1:24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</row>
    <row r="53" spans="1:24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</row>
    <row r="54" spans="1:24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</row>
    <row r="55" spans="1:24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</row>
    <row r="56" spans="1:24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</row>
    <row r="57" spans="1:24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</row>
    <row r="58" spans="1:24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</row>
    <row r="59" spans="1:24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</row>
    <row r="60" spans="1:24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</row>
    <row r="61" spans="1:24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</row>
    <row r="62" spans="1:24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</row>
    <row r="63" spans="1:24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</row>
    <row r="64" spans="1:2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</row>
    <row r="65" spans="1:24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</row>
    <row r="66" spans="1:24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</row>
    <row r="67" spans="1:24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</row>
    <row r="68" spans="1:24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</row>
    <row r="69" spans="1:24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</row>
    <row r="70" spans="1:24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</row>
    <row r="71" spans="1:24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</row>
    <row r="72" spans="1:24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</row>
    <row r="73" spans="1:24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</row>
    <row r="74" spans="1:2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</row>
    <row r="75" spans="1:24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</row>
    <row r="76" spans="1:24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</row>
    <row r="77" spans="1:24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</row>
    <row r="78" spans="1:24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</row>
    <row r="79" spans="1:24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</row>
    <row r="80" spans="1:24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</row>
    <row r="81" spans="1:24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</row>
    <row r="82" spans="1:24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</row>
    <row r="83" spans="1:24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</row>
    <row r="84" spans="1:2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</row>
    <row r="85" spans="1:24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</row>
    <row r="86" spans="1:24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</row>
    <row r="87" spans="1:24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</row>
    <row r="88" spans="1:24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</row>
    <row r="89" spans="1:24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</row>
    <row r="90" spans="1:24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</row>
    <row r="91" spans="1:24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</row>
    <row r="92" spans="1:24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</row>
    <row r="93" spans="1:24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</row>
    <row r="94" spans="1:2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</row>
    <row r="95" spans="1:24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</row>
    <row r="96" spans="1:24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</row>
    <row r="97" spans="1:24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</row>
    <row r="98" spans="1:24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</row>
    <row r="99" spans="1:24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</row>
    <row r="100" spans="1:24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</row>
    <row r="101" spans="1:24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</row>
    <row r="102" spans="1:24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</row>
    <row r="103" spans="1:24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</row>
    <row r="104" spans="1:2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</row>
    <row r="105" spans="1:24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</row>
    <row r="106" spans="1:24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</row>
    <row r="107" spans="1:24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</row>
    <row r="108" spans="1:24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</row>
    <row r="109" spans="1:24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</row>
    <row r="110" spans="1:24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</row>
    <row r="111" spans="1:24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</row>
    <row r="112" spans="1:24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</row>
    <row r="113" spans="1:24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</row>
    <row r="114" spans="1:2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</row>
    <row r="115" spans="1:24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</row>
    <row r="116" spans="1:24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</row>
    <row r="117" spans="1:24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</row>
    <row r="118" spans="1:24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</row>
    <row r="119" spans="1:24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</row>
    <row r="120" spans="1:24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</row>
    <row r="121" spans="1:24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</row>
    <row r="122" spans="1:24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</row>
    <row r="123" spans="1:24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</row>
    <row r="124" spans="1: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</row>
    <row r="125" spans="1:24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</row>
    <row r="126" spans="1:24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</row>
    <row r="127" spans="1:24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</row>
    <row r="128" spans="1:24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</row>
    <row r="129" spans="1:24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</row>
    <row r="130" spans="1:24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</row>
    <row r="131" spans="1:24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</row>
    <row r="132" spans="1:24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</row>
    <row r="133" spans="1:24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</row>
    <row r="134" spans="1:2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</row>
    <row r="135" spans="1:24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</row>
    <row r="136" spans="1:24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</row>
    <row r="137" spans="1:24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</row>
    <row r="138" spans="1:24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</row>
    <row r="139" spans="1:24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</row>
    <row r="140" spans="1:24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</row>
    <row r="141" spans="1:24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</row>
    <row r="142" spans="1:24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</row>
    <row r="143" spans="1:24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</row>
    <row r="144" spans="1:2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</row>
    <row r="145" spans="1:24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</row>
    <row r="146" spans="1:24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</row>
    <row r="147" spans="1:24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</row>
    <row r="148" spans="1:24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</row>
    <row r="149" spans="1:24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</row>
    <row r="150" spans="1:24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</row>
    <row r="151" spans="1:24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</row>
    <row r="152" spans="1:24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</row>
    <row r="153" spans="1:24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</row>
    <row r="154" spans="1:2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</row>
    <row r="155" spans="1:24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</row>
    <row r="156" spans="1:24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</row>
    <row r="157" spans="1:24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</row>
    <row r="158" spans="1:24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</row>
    <row r="159" spans="1:24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</row>
    <row r="160" spans="1:24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</row>
    <row r="161" spans="1:24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</row>
    <row r="162" spans="1:24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</row>
    <row r="163" spans="1:24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</row>
    <row r="164" spans="1:2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</row>
    <row r="165" spans="1:24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</row>
    <row r="166" spans="1:24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</row>
    <row r="167" spans="1:24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</row>
    <row r="168" spans="1:24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</row>
    <row r="169" spans="1:24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</row>
    <row r="170" spans="1:24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</row>
    <row r="171" spans="1:24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</row>
    <row r="172" spans="1:24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</row>
    <row r="173" spans="1:24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</row>
    <row r="174" spans="1:2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</row>
    <row r="175" spans="1:24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</row>
    <row r="176" spans="1:24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</row>
    <row r="177" spans="1:24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</row>
    <row r="178" spans="1:24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</row>
    <row r="179" spans="1:24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</row>
    <row r="180" spans="1:24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</row>
    <row r="181" spans="1:24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</row>
    <row r="182" spans="1:24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</row>
    <row r="183" spans="1:24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</row>
    <row r="184" spans="1:2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</row>
    <row r="185" spans="1:24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</row>
    <row r="186" spans="1:24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</row>
    <row r="187" spans="1:24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</row>
    <row r="188" spans="1:24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</row>
    <row r="189" spans="1:24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</row>
    <row r="190" spans="1:24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</row>
    <row r="191" spans="1:24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</row>
    <row r="192" spans="1:24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</row>
    <row r="193" spans="1:24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</row>
    <row r="194" spans="1:2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</row>
    <row r="195" spans="1:24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</row>
    <row r="196" spans="1:24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</row>
    <row r="197" spans="1:24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</row>
    <row r="198" spans="1:24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</row>
    <row r="199" spans="1:24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</row>
    <row r="200" spans="1:24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</row>
    <row r="201" spans="1:24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</row>
    <row r="202" spans="1:24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</row>
    <row r="203" spans="1:24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</row>
    <row r="204" spans="1:2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</row>
    <row r="205" spans="1:24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</row>
    <row r="206" spans="1:24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</row>
    <row r="207" spans="1:24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</row>
    <row r="208" spans="1:24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</row>
    <row r="209" spans="1:24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</row>
    <row r="210" spans="1:24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</row>
    <row r="211" spans="1:24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</row>
    <row r="212" spans="1:24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</row>
    <row r="213" spans="1:24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</row>
    <row r="214" spans="1:2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</row>
    <row r="215" spans="1:24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</row>
    <row r="216" spans="1:24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</row>
    <row r="217" spans="1:24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</row>
    <row r="218" spans="1:24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</row>
    <row r="219" spans="1:24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</row>
    <row r="220" spans="1:24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</row>
    <row r="221" spans="1:24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</row>
    <row r="222" spans="1:24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</row>
    <row r="223" spans="1:24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</row>
    <row r="224" spans="1: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</row>
    <row r="225" spans="1:24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</row>
    <row r="226" spans="1:24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</row>
    <row r="227" spans="1:24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</row>
    <row r="228" spans="1:24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</row>
    <row r="229" spans="1:24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</row>
    <row r="230" spans="1:24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</row>
    <row r="231" spans="1:24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</row>
    <row r="232" spans="1:24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</row>
    <row r="233" spans="1:24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</row>
    <row r="234" spans="1:2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</row>
    <row r="235" spans="1:24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</row>
    <row r="236" spans="1:24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</row>
    <row r="237" spans="1:24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</row>
    <row r="238" spans="1:24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</row>
    <row r="239" spans="1:24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</row>
    <row r="240" spans="1:24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</row>
    <row r="241" spans="1:24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</row>
    <row r="242" spans="1:24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</row>
    <row r="243" spans="1:24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</row>
    <row r="244" spans="1:2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</row>
    <row r="245" spans="1:24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</row>
    <row r="246" spans="1:24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</row>
    <row r="247" spans="1:24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</row>
    <row r="248" spans="1:24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</row>
    <row r="249" spans="1:24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</row>
    <row r="250" spans="1:24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</row>
    <row r="251" spans="1:24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</row>
    <row r="252" spans="1:24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</row>
    <row r="253" spans="1:24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</row>
    <row r="254" spans="1:2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</row>
    <row r="255" spans="1:24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</row>
    <row r="256" spans="1:24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</row>
    <row r="257" spans="1:24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</row>
    <row r="258" spans="1:24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</row>
    <row r="259" spans="1:24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</row>
    <row r="260" spans="1:24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</row>
    <row r="261" spans="1:24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</row>
    <row r="262" spans="1:24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</row>
    <row r="263" spans="1:24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</row>
    <row r="264" spans="1:2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</row>
    <row r="265" spans="1:24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</row>
    <row r="266" spans="1:24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</row>
    <row r="267" spans="1:24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</row>
    <row r="268" spans="1:24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</row>
    <row r="269" spans="1:24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</row>
    <row r="270" spans="1:24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</row>
    <row r="271" spans="1:24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</row>
    <row r="272" spans="1:24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</row>
    <row r="273" spans="1:24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</row>
    <row r="274" spans="1:2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</row>
    <row r="275" spans="1:24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</row>
    <row r="276" spans="1:24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</row>
    <row r="277" spans="1:24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</row>
    <row r="278" spans="1:24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</row>
    <row r="279" spans="1:24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</row>
    <row r="280" spans="1:24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</row>
    <row r="281" spans="1:24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</row>
    <row r="282" spans="1:24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</row>
    <row r="283" spans="1:24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</row>
    <row r="284" spans="1:2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</row>
    <row r="285" spans="1:24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</row>
    <row r="286" spans="1:24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</row>
    <row r="287" spans="1:24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</row>
    <row r="288" spans="1:24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</row>
    <row r="289" spans="1:24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</row>
    <row r="290" spans="1:24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</row>
    <row r="291" spans="1:24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</row>
    <row r="292" spans="1:24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</row>
    <row r="293" spans="1:24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</row>
    <row r="294" spans="1:2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</row>
    <row r="295" spans="1:24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</row>
    <row r="296" spans="1:24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</row>
    <row r="297" spans="1:24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</row>
    <row r="298" spans="1:24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</row>
    <row r="299" spans="1:24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</row>
    <row r="300" spans="1:24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</row>
    <row r="301" spans="1:24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</row>
    <row r="302" spans="1:24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</row>
    <row r="303" spans="1:24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</row>
    <row r="304" spans="1:2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</row>
    <row r="305" spans="1:24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</row>
    <row r="306" spans="1:24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</row>
    <row r="307" spans="1:24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</row>
    <row r="308" spans="1:24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</row>
    <row r="309" spans="1:24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</row>
    <row r="310" spans="1:24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</row>
    <row r="311" spans="1:24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</row>
    <row r="312" spans="1:24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</row>
    <row r="313" spans="1:24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</row>
    <row r="314" spans="1:2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</row>
    <row r="315" spans="1:24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</row>
    <row r="316" spans="1:24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</row>
    <row r="317" spans="1:24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</row>
    <row r="318" spans="1:24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</row>
    <row r="319" spans="1:24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</row>
    <row r="320" spans="1:24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</row>
    <row r="321" spans="1:24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</row>
    <row r="322" spans="1:24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</row>
    <row r="323" spans="1:24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</row>
    <row r="324" spans="1: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</row>
    <row r="325" spans="1:24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</row>
    <row r="326" spans="1:24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</row>
    <row r="327" spans="1:24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</row>
    <row r="328" spans="1:24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</row>
    <row r="329" spans="1:24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</row>
    <row r="330" spans="1:24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</row>
    <row r="331" spans="1:24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</row>
    <row r="332" spans="1:24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</row>
    <row r="333" spans="1:24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</row>
    <row r="334" spans="1:2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</row>
    <row r="335" spans="1:24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</row>
    <row r="336" spans="1:24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</row>
    <row r="337" spans="1:24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</row>
    <row r="338" spans="1:24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</row>
    <row r="339" spans="1:24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</row>
    <row r="340" spans="1:24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</row>
    <row r="341" spans="1:24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</row>
    <row r="342" spans="1:24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</row>
    <row r="343" spans="1:24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</row>
    <row r="344" spans="1:2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</row>
    <row r="345" spans="1:24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</row>
    <row r="346" spans="1:24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</row>
    <row r="347" spans="1:24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</row>
    <row r="348" spans="1:24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</row>
    <row r="349" spans="1:24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</row>
    <row r="350" spans="1:24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</row>
    <row r="351" spans="1:24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</row>
    <row r="352" spans="1:24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</row>
    <row r="353" spans="1:24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</row>
    <row r="354" spans="1:2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</row>
    <row r="355" spans="1:24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</row>
    <row r="356" spans="1:24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</row>
    <row r="357" spans="1:24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</row>
    <row r="358" spans="1:24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</row>
    <row r="359" spans="1:24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</row>
    <row r="360" spans="1:24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</row>
    <row r="361" spans="1:24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</row>
    <row r="362" spans="1:24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</row>
    <row r="363" spans="1:24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</row>
    <row r="364" spans="1:2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</row>
    <row r="365" spans="1:24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</row>
    <row r="366" spans="1:24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</row>
    <row r="367" spans="1:24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</row>
    <row r="368" spans="1:24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</row>
    <row r="369" spans="1:24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</row>
    <row r="370" spans="1:24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</row>
    <row r="371" spans="1:24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</row>
    <row r="372" spans="1:24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</row>
    <row r="373" spans="1:24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</row>
    <row r="374" spans="1:2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</row>
    <row r="375" spans="1:24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</row>
    <row r="376" spans="1:24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</row>
    <row r="377" spans="1:24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</row>
    <row r="378" spans="1:24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</row>
    <row r="379" spans="1:24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</row>
    <row r="380" spans="1:24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</row>
    <row r="381" spans="1:24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</row>
    <row r="382" spans="1:24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</row>
    <row r="383" spans="1:24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</row>
    <row r="384" spans="1:2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</row>
    <row r="385" spans="1:24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</row>
    <row r="386" spans="1:24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</row>
    <row r="387" spans="1:24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</row>
    <row r="388" spans="1:24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</row>
    <row r="389" spans="1:24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</row>
    <row r="390" spans="1:24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</row>
    <row r="391" spans="1:24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</row>
    <row r="392" spans="1:24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</row>
    <row r="393" spans="1:24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</row>
    <row r="394" spans="1:2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</row>
    <row r="395" spans="1:24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</row>
    <row r="396" spans="1:24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</row>
    <row r="397" spans="1:24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</row>
    <row r="398" spans="1:24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</row>
    <row r="399" spans="1:24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</row>
    <row r="400" spans="1:24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</row>
    <row r="401" spans="1:24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</row>
    <row r="402" spans="1:24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</row>
    <row r="403" spans="1:24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</row>
    <row r="404" spans="1:2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</row>
    <row r="405" spans="1:24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</row>
    <row r="406" spans="1:24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</row>
    <row r="407" spans="1:24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</row>
    <row r="408" spans="1:24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</row>
    <row r="409" spans="1:24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</row>
    <row r="410" spans="1:24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</row>
    <row r="411" spans="1:24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</row>
    <row r="412" spans="1:24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</row>
    <row r="413" spans="1:24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</row>
    <row r="414" spans="1:2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</row>
    <row r="415" spans="1:24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</row>
    <row r="416" spans="1:24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</row>
    <row r="417" spans="1:24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</row>
    <row r="418" spans="1:24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</row>
    <row r="419" spans="1:24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</row>
    <row r="420" spans="1:24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</row>
    <row r="421" spans="1:24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</row>
    <row r="422" spans="1:24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</row>
    <row r="423" spans="1:24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</row>
    <row r="424" spans="1: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</row>
    <row r="425" spans="1:24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</row>
    <row r="426" spans="1:24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</row>
    <row r="427" spans="1:24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</row>
    <row r="428" spans="1:24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</row>
    <row r="429" spans="1:24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</row>
    <row r="430" spans="1:24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</row>
    <row r="431" spans="1:24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</row>
    <row r="432" spans="1:24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</row>
    <row r="433" spans="1:24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</row>
    <row r="434" spans="1:2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</row>
    <row r="435" spans="1:24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</row>
    <row r="436" spans="1:24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</row>
    <row r="437" spans="1:24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</row>
    <row r="438" spans="1:24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</row>
    <row r="439" spans="1:24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</row>
    <row r="440" spans="1:24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</row>
    <row r="441" spans="1:24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</row>
    <row r="442" spans="1:24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</row>
    <row r="443" spans="1:24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</row>
    <row r="444" spans="1:2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</row>
    <row r="445" spans="1:24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</row>
    <row r="446" spans="1:24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</row>
    <row r="447" spans="1:24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</row>
    <row r="448" spans="1:24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</row>
    <row r="449" spans="1:24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</row>
    <row r="450" spans="1:24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</row>
    <row r="451" spans="1:24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</row>
    <row r="452" spans="1:24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</row>
    <row r="453" spans="1:24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</row>
    <row r="454" spans="1:2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</row>
    <row r="455" spans="1:24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</row>
    <row r="456" spans="1:24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</row>
    <row r="457" spans="1:24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</row>
    <row r="458" spans="1:24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</row>
    <row r="459" spans="1:24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</row>
    <row r="460" spans="1:24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</row>
    <row r="461" spans="1:24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</row>
    <row r="462" spans="1:24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</row>
    <row r="463" spans="1:24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</row>
    <row r="464" spans="1:2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</row>
    <row r="465" spans="1:24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</row>
    <row r="466" spans="1:24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</row>
    <row r="467" spans="1:24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</row>
    <row r="468" spans="1:24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</row>
    <row r="469" spans="1:24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</row>
    <row r="470" spans="1:24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</row>
    <row r="471" spans="1:24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</row>
    <row r="472" spans="1:24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</row>
    <row r="473" spans="1:24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</row>
    <row r="474" spans="1:2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</row>
    <row r="475" spans="1:24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</row>
    <row r="476" spans="1:24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</row>
    <row r="477" spans="1:24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</row>
    <row r="478" spans="1:24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</row>
    <row r="479" spans="1:24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</row>
    <row r="480" spans="1:24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</row>
    <row r="481" spans="1:24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</row>
    <row r="482" spans="1:24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</row>
    <row r="483" spans="1:24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</row>
    <row r="484" spans="1:2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</row>
    <row r="485" spans="1:24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</row>
    <row r="486" spans="1:24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</row>
    <row r="487" spans="1:24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</row>
    <row r="488" spans="1:24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</row>
    <row r="489" spans="1:24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</row>
    <row r="490" spans="1:24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</row>
    <row r="491" spans="1:24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</row>
    <row r="492" spans="1:24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</row>
    <row r="493" spans="1:24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</row>
    <row r="494" spans="1:2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</row>
    <row r="495" spans="1:24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</row>
    <row r="496" spans="1:24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</row>
    <row r="497" spans="1:24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</row>
    <row r="498" spans="1:24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</row>
    <row r="499" spans="1:24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</row>
    <row r="500" spans="1:24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</row>
    <row r="501" spans="1:24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</row>
    <row r="502" spans="1:24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</row>
    <row r="503" spans="1:24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</row>
    <row r="504" spans="1:2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</row>
    <row r="505" spans="1:24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</row>
    <row r="506" spans="1:24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</row>
    <row r="507" spans="1:24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</row>
    <row r="508" spans="1:24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</row>
    <row r="509" spans="1:24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</row>
    <row r="510" spans="1:24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</row>
    <row r="511" spans="1:24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</row>
    <row r="512" spans="1:24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</row>
    <row r="513" spans="1:24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</row>
    <row r="514" spans="1:2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</row>
    <row r="515" spans="1:24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</row>
    <row r="516" spans="1:24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</row>
    <row r="517" spans="1:24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</row>
    <row r="518" spans="1:24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</row>
    <row r="519" spans="1:24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</row>
    <row r="520" spans="1:24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</row>
    <row r="521" spans="1:24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</row>
    <row r="522" spans="1:24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</row>
    <row r="523" spans="1:24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</row>
    <row r="524" spans="1: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</row>
    <row r="525" spans="1:24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</row>
    <row r="526" spans="1:24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</row>
    <row r="527" spans="1:24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</row>
    <row r="528" spans="1:24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</row>
    <row r="529" spans="1:24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</row>
    <row r="530" spans="1:24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</row>
    <row r="531" spans="1:24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</row>
    <row r="532" spans="1:24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</row>
    <row r="533" spans="1:24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</row>
    <row r="534" spans="1:2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</row>
    <row r="535" spans="1:24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</row>
    <row r="536" spans="1:24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</row>
    <row r="537" spans="1:24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</row>
    <row r="538" spans="1:24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</row>
    <row r="539" spans="1:24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</row>
    <row r="540" spans="1:24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</row>
    <row r="541" spans="1:24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</row>
    <row r="542" spans="1:24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</row>
    <row r="543" spans="1:24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</row>
    <row r="544" spans="1:2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</row>
    <row r="545" spans="1:24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</row>
    <row r="546" spans="1:24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</row>
    <row r="547" spans="1:24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</row>
    <row r="548" spans="1:24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</row>
    <row r="549" spans="1:24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</row>
    <row r="550" spans="1:24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</row>
    <row r="551" spans="1:24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</row>
    <row r="552" spans="1:24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</row>
    <row r="553" spans="1:24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</row>
    <row r="554" spans="1:2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</row>
    <row r="555" spans="1:24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</row>
    <row r="556" spans="1:24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</row>
    <row r="557" spans="1:24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</row>
    <row r="558" spans="1:24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</row>
    <row r="559" spans="1:24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</row>
    <row r="560" spans="1:24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</row>
    <row r="561" spans="1:24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</row>
    <row r="562" spans="1:24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</row>
    <row r="563" spans="1:24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</row>
    <row r="564" spans="1:2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</row>
    <row r="565" spans="1:24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</row>
    <row r="566" spans="1:24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</row>
    <row r="567" spans="1:24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</row>
    <row r="568" spans="1:24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</row>
    <row r="569" spans="1:24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</row>
    <row r="570" spans="1:24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</row>
    <row r="571" spans="1:24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</row>
    <row r="572" spans="1:24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</row>
    <row r="573" spans="1:24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</row>
    <row r="574" spans="1:2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</row>
    <row r="575" spans="1:24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</row>
    <row r="576" spans="1:24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</row>
    <row r="577" spans="1:24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</row>
    <row r="578" spans="1:24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</row>
    <row r="579" spans="1:24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</row>
    <row r="580" spans="1:24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</row>
    <row r="581" spans="1:24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</row>
    <row r="582" spans="1:24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</row>
    <row r="583" spans="1:24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</row>
    <row r="584" spans="1:2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</row>
    <row r="585" spans="1:24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</row>
    <row r="586" spans="1:24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</row>
    <row r="587" spans="1:24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</row>
    <row r="588" spans="1:24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</row>
    <row r="589" spans="1:24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</row>
    <row r="590" spans="1:24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</row>
    <row r="591" spans="1:24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</row>
    <row r="592" spans="1:24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</row>
    <row r="593" spans="1:24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</row>
    <row r="594" spans="1:2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</row>
    <row r="595" spans="1:24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</row>
    <row r="596" spans="1:24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</row>
    <row r="597" spans="1:24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</row>
    <row r="598" spans="1:24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</row>
    <row r="599" spans="1:24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</row>
    <row r="600" spans="1:24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</row>
    <row r="601" spans="1:24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</row>
    <row r="602" spans="1:24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</row>
    <row r="603" spans="1:24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</row>
    <row r="604" spans="1:2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</row>
    <row r="605" spans="1:24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</row>
    <row r="606" spans="1:24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</row>
    <row r="607" spans="1:24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</row>
    <row r="608" spans="1:24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</row>
    <row r="609" spans="1:24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</row>
    <row r="610" spans="1:24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</row>
    <row r="611" spans="1:24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</row>
    <row r="612" spans="1:24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</row>
    <row r="613" spans="1:24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</row>
    <row r="614" spans="1:2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</row>
    <row r="615" spans="1:24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</row>
    <row r="616" spans="1:24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</row>
    <row r="617" spans="1:24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</row>
    <row r="618" spans="1:24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</row>
    <row r="619" spans="1:24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</row>
    <row r="620" spans="1:24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</row>
    <row r="621" spans="1:24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</row>
    <row r="622" spans="1:24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</row>
    <row r="623" spans="1:24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</row>
    <row r="624" spans="1: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</row>
    <row r="625" spans="1:24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</row>
    <row r="626" spans="1:24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</row>
    <row r="627" spans="1:24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</row>
    <row r="628" spans="1:24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</row>
    <row r="629" spans="1:24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</row>
    <row r="630" spans="1:24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</row>
    <row r="631" spans="1:24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</row>
    <row r="632" spans="1:24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</row>
    <row r="633" spans="1:24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</row>
    <row r="634" spans="1:2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</row>
    <row r="635" spans="1:24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</row>
    <row r="636" spans="1:24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</row>
    <row r="637" spans="1:24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</row>
    <row r="638" spans="1:24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</row>
    <row r="639" spans="1:24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</row>
    <row r="640" spans="1:24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</row>
    <row r="641" spans="1:24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</row>
    <row r="642" spans="1:24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</row>
    <row r="643" spans="1:24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</row>
    <row r="644" spans="1:2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</row>
    <row r="645" spans="1:24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</row>
    <row r="646" spans="1:24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</row>
    <row r="647" spans="1:24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</row>
    <row r="648" spans="1:24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</row>
    <row r="649" spans="1:24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</row>
    <row r="650" spans="1:24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</row>
    <row r="651" spans="1:24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</row>
    <row r="652" spans="1:24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</row>
    <row r="653" spans="1:24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</row>
    <row r="654" spans="1:2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</row>
    <row r="655" spans="1:24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</row>
    <row r="656" spans="1:24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</row>
    <row r="657" spans="1:24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</row>
    <row r="658" spans="1:24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</row>
    <row r="659" spans="1:24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</row>
    <row r="660" spans="1:24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</row>
    <row r="661" spans="1:24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</row>
    <row r="662" spans="1:24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</row>
    <row r="663" spans="1:24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</row>
    <row r="664" spans="1:2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</row>
    <row r="665" spans="1:24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</row>
    <row r="666" spans="1:24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</row>
    <row r="667" spans="1:24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</row>
    <row r="668" spans="1:24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</row>
    <row r="669" spans="1:24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</row>
    <row r="670" spans="1:24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</row>
    <row r="671" spans="1:24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</row>
    <row r="672" spans="1:24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</row>
    <row r="673" spans="1:24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</row>
    <row r="674" spans="1:2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</row>
    <row r="675" spans="1:24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</row>
    <row r="676" spans="1:24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</row>
    <row r="677" spans="1:24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</row>
    <row r="678" spans="1:24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</row>
    <row r="679" spans="1:24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</row>
    <row r="680" spans="1:24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</row>
    <row r="681" spans="1:24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</row>
    <row r="682" spans="1:24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</row>
    <row r="683" spans="1:24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</row>
    <row r="684" spans="1:2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</row>
    <row r="685" spans="1:24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</row>
    <row r="686" spans="1:24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</row>
    <row r="687" spans="1:24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</row>
    <row r="688" spans="1:24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</row>
    <row r="689" spans="1:24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</row>
    <row r="690" spans="1:24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</row>
    <row r="691" spans="1:24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</row>
    <row r="692" spans="1:24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</row>
    <row r="693" spans="1:24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</row>
    <row r="694" spans="1:2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</row>
    <row r="695" spans="1:24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</row>
    <row r="696" spans="1:24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</row>
    <row r="697" spans="1:24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</row>
    <row r="698" spans="1:24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</row>
    <row r="699" spans="1:24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</row>
    <row r="700" spans="1:24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</row>
    <row r="701" spans="1:24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</row>
    <row r="702" spans="1:24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</row>
    <row r="703" spans="1:24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</row>
    <row r="704" spans="1:2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</row>
    <row r="705" spans="1:24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</row>
    <row r="706" spans="1:24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</row>
    <row r="707" spans="1:24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</row>
    <row r="708" spans="1:24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</row>
    <row r="709" spans="1:24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</row>
    <row r="710" spans="1:24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</row>
    <row r="711" spans="1:24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</row>
    <row r="712" spans="1:24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</row>
    <row r="713" spans="1:24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</row>
    <row r="714" spans="1:2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</row>
    <row r="715" spans="1:24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</row>
    <row r="716" spans="1:24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</row>
    <row r="717" spans="1:24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</row>
    <row r="718" spans="1:24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</row>
    <row r="719" spans="1:24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</row>
    <row r="720" spans="1:24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</row>
    <row r="721" spans="1:24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</row>
    <row r="722" spans="1:24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</row>
    <row r="723" spans="1:24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</row>
    <row r="724" spans="1: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</row>
    <row r="725" spans="1:24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</row>
    <row r="726" spans="1:24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</row>
    <row r="727" spans="1:24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</row>
    <row r="728" spans="1:24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</row>
    <row r="729" spans="1:24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</row>
    <row r="730" spans="1:24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</row>
    <row r="731" spans="1:24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</row>
    <row r="732" spans="1:24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</row>
    <row r="733" spans="1:24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</row>
    <row r="734" spans="1:2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</row>
    <row r="735" spans="1:24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</row>
    <row r="736" spans="1:24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</row>
    <row r="737" spans="1:24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</row>
    <row r="738" spans="1:24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</row>
    <row r="739" spans="1:24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</row>
    <row r="740" spans="1:24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</row>
    <row r="741" spans="1:24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</row>
    <row r="742" spans="1:24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</row>
    <row r="743" spans="1:24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</row>
    <row r="744" spans="1:2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</row>
    <row r="745" spans="1:24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</row>
    <row r="746" spans="1:24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</row>
    <row r="747" spans="1:24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</row>
    <row r="748" spans="1:24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</row>
    <row r="749" spans="1:24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</row>
    <row r="750" spans="1:24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</row>
    <row r="751" spans="1:24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</row>
    <row r="752" spans="1:24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</row>
    <row r="753" spans="1:24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</row>
    <row r="754" spans="1:2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</row>
    <row r="755" spans="1:24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</row>
    <row r="756" spans="1:24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</row>
    <row r="757" spans="1:24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</row>
    <row r="758" spans="1:24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</row>
    <row r="759" spans="1:24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</row>
    <row r="760" spans="1:24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</row>
    <row r="761" spans="1:24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</row>
    <row r="762" spans="1:24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</row>
    <row r="763" spans="1:24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</row>
    <row r="764" spans="1:2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</row>
    <row r="765" spans="1:24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</row>
    <row r="766" spans="1:24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</row>
    <row r="767" spans="1:24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</row>
    <row r="768" spans="1:24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</row>
    <row r="769" spans="1:24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</row>
    <row r="770" spans="1:24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</row>
    <row r="771" spans="1:24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</row>
    <row r="772" spans="1:24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</row>
    <row r="773" spans="1:24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</row>
    <row r="774" spans="1:2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</row>
    <row r="775" spans="1:24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</row>
    <row r="776" spans="1:24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</row>
    <row r="777" spans="1:24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</row>
    <row r="778" spans="1:24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</row>
    <row r="779" spans="1:24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</row>
    <row r="780" spans="1:24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</row>
    <row r="781" spans="1:24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</row>
    <row r="782" spans="1:24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</row>
    <row r="783" spans="1:24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</row>
    <row r="784" spans="1:2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</row>
    <row r="785" spans="1:24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</row>
    <row r="786" spans="1:24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</row>
    <row r="787" spans="1:24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</row>
    <row r="788" spans="1:24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</row>
    <row r="789" spans="1:24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</row>
    <row r="790" spans="1:24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</row>
    <row r="791" spans="1:24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</row>
    <row r="792" spans="1:24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</row>
    <row r="793" spans="1:24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</row>
    <row r="794" spans="1:2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</row>
    <row r="795" spans="1:24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</row>
    <row r="796" spans="1:24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</row>
    <row r="797" spans="1:24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</row>
    <row r="798" spans="1:24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</row>
    <row r="799" spans="1:24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</row>
    <row r="800" spans="1:24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</row>
    <row r="801" spans="1:24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</row>
    <row r="802" spans="1:24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</row>
    <row r="803" spans="1:24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</row>
    <row r="804" spans="1:2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</row>
    <row r="805" spans="1:24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</row>
    <row r="806" spans="1:24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</row>
    <row r="807" spans="1:24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</row>
    <row r="808" spans="1:24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</row>
    <row r="809" spans="1:24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</row>
    <row r="810" spans="1:24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</row>
    <row r="811" spans="1:24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</row>
    <row r="812" spans="1:24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</row>
    <row r="813" spans="1:24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</row>
    <row r="814" spans="1:2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</row>
    <row r="815" spans="1:24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</row>
    <row r="816" spans="1:24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</row>
    <row r="817" spans="1:24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</row>
    <row r="818" spans="1:24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</row>
    <row r="819" spans="1:24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</row>
    <row r="820" spans="1:24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</row>
    <row r="821" spans="1:24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</row>
    <row r="822" spans="1:24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</row>
    <row r="823" spans="1:24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</row>
    <row r="824" spans="1: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</row>
    <row r="825" spans="1:24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</row>
    <row r="826" spans="1:24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</row>
    <row r="827" spans="1:24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</row>
    <row r="828" spans="1:24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</row>
    <row r="829" spans="1:24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</row>
    <row r="830" spans="1:24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</row>
    <row r="831" spans="1:24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</row>
    <row r="832" spans="1:24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</row>
    <row r="833" spans="1:24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</row>
    <row r="834" spans="1:2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</row>
    <row r="835" spans="1:24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</row>
    <row r="836" spans="1:24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</row>
    <row r="837" spans="1:24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</row>
    <row r="838" spans="1:24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</row>
    <row r="839" spans="1:24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</row>
    <row r="840" spans="1:24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</row>
    <row r="841" spans="1:24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</row>
    <row r="842" spans="1:24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</row>
    <row r="843" spans="1:24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</row>
    <row r="844" spans="1:2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</row>
    <row r="845" spans="1:24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</row>
    <row r="846" spans="1:24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</row>
    <row r="847" spans="1:24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</row>
    <row r="848" spans="1:24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</row>
    <row r="849" spans="1:24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</row>
    <row r="850" spans="1:24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</row>
    <row r="851" spans="1:24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</row>
    <row r="852" spans="1:24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</row>
    <row r="853" spans="1:24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</row>
    <row r="854" spans="1:2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</row>
    <row r="855" spans="1:24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</row>
    <row r="856" spans="1:24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</row>
    <row r="857" spans="1:24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</row>
    <row r="858" spans="1:24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</row>
    <row r="859" spans="1:24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</row>
    <row r="860" spans="1:24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</row>
    <row r="861" spans="1:24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</row>
    <row r="862" spans="1:24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</row>
    <row r="863" spans="1:24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</row>
    <row r="864" spans="1:2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</row>
    <row r="865" spans="1:24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</row>
    <row r="866" spans="1:24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</row>
    <row r="867" spans="1:24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</row>
    <row r="868" spans="1:24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</row>
    <row r="869" spans="1:24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</row>
    <row r="870" spans="1:24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</row>
    <row r="871" spans="1:24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</row>
    <row r="872" spans="1:24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</row>
    <row r="873" spans="1:24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</row>
    <row r="874" spans="1:2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</row>
    <row r="875" spans="1:24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</row>
    <row r="876" spans="1:24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</row>
    <row r="877" spans="1:24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</row>
    <row r="878" spans="1:24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</row>
    <row r="879" spans="1:24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</row>
    <row r="880" spans="1:24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</row>
    <row r="881" spans="1:24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</row>
    <row r="882" spans="1:24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</row>
    <row r="883" spans="1:24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</row>
    <row r="884" spans="1:2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</row>
    <row r="885" spans="1:24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</row>
    <row r="886" spans="1:24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</row>
    <row r="887" spans="1:24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</row>
    <row r="888" spans="1:24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</row>
    <row r="889" spans="1:24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</row>
    <row r="890" spans="1:24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</row>
    <row r="891" spans="1:24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</row>
    <row r="892" spans="1:24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</row>
    <row r="893" spans="1:24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</row>
    <row r="894" spans="1:2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</row>
    <row r="895" spans="1:24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</row>
    <row r="896" spans="1:24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</row>
    <row r="897" spans="1:24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</row>
    <row r="898" spans="1:24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</row>
    <row r="899" spans="1:24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</row>
    <row r="900" spans="1:24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</row>
    <row r="901" spans="1:24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</row>
    <row r="902" spans="1:24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</row>
    <row r="903" spans="1:24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</row>
    <row r="904" spans="1:2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</row>
    <row r="905" spans="1:24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</row>
    <row r="906" spans="1:24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</row>
    <row r="907" spans="1:24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</row>
    <row r="908" spans="1:24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</row>
    <row r="909" spans="1:24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</row>
    <row r="910" spans="1:24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</row>
    <row r="911" spans="1:24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</row>
    <row r="912" spans="1:24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</row>
    <row r="913" spans="1:24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</row>
    <row r="914" spans="1:2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</row>
    <row r="915" spans="1:24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</row>
    <row r="916" spans="1:24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</row>
    <row r="917" spans="1:24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</row>
    <row r="918" spans="1:24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</row>
    <row r="919" spans="1:24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</row>
    <row r="920" spans="1:24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</row>
    <row r="921" spans="1:24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</row>
    <row r="922" spans="1:24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</row>
    <row r="923" spans="1:24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</row>
    <row r="924" spans="1: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</row>
    <row r="925" spans="1:24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</row>
    <row r="926" spans="1:24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</row>
    <row r="927" spans="1:24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</row>
    <row r="928" spans="1:24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</row>
    <row r="929" spans="1:24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</row>
    <row r="930" spans="1:24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</row>
    <row r="931" spans="1:24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</row>
    <row r="932" spans="1:24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</row>
    <row r="933" spans="1:24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</row>
    <row r="934" spans="1:2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</row>
    <row r="935" spans="1:24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</row>
    <row r="936" spans="1:24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</row>
    <row r="937" spans="1:24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</row>
    <row r="938" spans="1:24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</row>
    <row r="939" spans="1:24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</row>
    <row r="940" spans="1:24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</row>
    <row r="941" spans="1:24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</row>
    <row r="942" spans="1:24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</row>
    <row r="943" spans="1:24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</row>
    <row r="944" spans="1:2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</row>
    <row r="945" spans="1:24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</row>
    <row r="946" spans="1:24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</row>
    <row r="947" spans="1:24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</row>
    <row r="948" spans="1:24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</row>
    <row r="949" spans="1:24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</row>
    <row r="950" spans="1:24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</row>
    <row r="951" spans="1:24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</row>
    <row r="952" spans="1:24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</row>
    <row r="953" spans="1:24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</row>
    <row r="954" spans="1:2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</row>
    <row r="955" spans="1:24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</row>
    <row r="956" spans="1:24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</row>
    <row r="957" spans="1:24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</row>
    <row r="958" spans="1:24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</row>
    <row r="959" spans="1:24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</row>
    <row r="960" spans="1:24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</row>
    <row r="961" spans="1:24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</row>
    <row r="962" spans="1:24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</row>
    <row r="963" spans="1:24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</row>
    <row r="964" spans="1:2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</row>
    <row r="965" spans="1:24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</row>
    <row r="966" spans="1:24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</row>
    <row r="967" spans="1:24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</row>
    <row r="968" spans="1:24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</row>
    <row r="969" spans="1:24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</row>
    <row r="970" spans="1:24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</row>
    <row r="971" spans="1:24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</row>
    <row r="972" spans="1:24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</row>
    <row r="973" spans="1:24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</row>
    <row r="974" spans="1:2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</row>
    <row r="975" spans="1:24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</row>
    <row r="976" spans="1:24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</row>
    <row r="977" spans="1:24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</row>
    <row r="978" spans="1:24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</row>
    <row r="979" spans="1:24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</row>
    <row r="980" spans="1:24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</row>
    <row r="981" spans="1:24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</row>
    <row r="982" spans="1:24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</row>
    <row r="983" spans="1:24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</row>
    <row r="984" spans="1:2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</row>
    <row r="985" spans="1:24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</row>
    <row r="986" spans="1:24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</row>
    <row r="987" spans="1:24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</row>
    <row r="988" spans="1:24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</row>
    <row r="989" spans="1:24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</row>
    <row r="990" spans="1:24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</row>
    <row r="991" spans="1:24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</row>
    <row r="992" spans="1:24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</row>
    <row r="993" spans="1:24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</row>
    <row r="994" spans="1:2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</row>
    <row r="995" spans="1:24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</row>
    <row r="996" spans="1:24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</row>
    <row r="997" spans="1:24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</row>
    <row r="998" spans="1:24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</row>
    <row r="999" spans="1:24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</row>
    <row r="1000" spans="1:24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</row>
  </sheetData>
  <phoneticPr fontId="3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Top200_ig_20260126</vt:lpstr>
      <vt:lpstr>aisa100</vt:lpstr>
      <vt:lpstr>aisa200</vt:lpstr>
      <vt:lpstr>aisa500</vt:lpstr>
      <vt:lpstr>影片檢核</vt:lpstr>
      <vt:lpstr>工作表18</vt:lpstr>
      <vt:lpstr>「aisa200」的副本</vt:lpstr>
      <vt:lpstr>AisaKolTop200新增</vt:lpstr>
      <vt:lpstr>Merged</vt:lpstr>
      <vt:lpstr>Merge2</vt:lpstr>
      <vt:lpstr>Top200_fb_20260126</vt:lpstr>
      <vt:lpstr>「aisa100」的副本</vt:lpstr>
      <vt:lpstr>Top200_thread_20260126</vt:lpstr>
      <vt:lpstr>Top200_tiktok_20260126</vt:lpstr>
      <vt:lpstr>抓取日誌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Tiffany W</cp:lastModifiedBy>
  <dcterms:modified xsi:type="dcterms:W3CDTF">2026-04-29T07:31:02Z</dcterms:modified>
</cp:coreProperties>
</file>