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nisyd-my.sharepoint.com/personal/andrew_breen_sydney_edu_au/Documents/2024 projects/for Suqin/20231212_Suqin-Andrew_APT Crystography/spreadsheets/"/>
    </mc:Choice>
  </mc:AlternateContent>
  <xr:revisionPtr revIDLastSave="57" documentId="8_{3D2533CC-1580-424D-9F2D-F401C5ABA96C}" xr6:coauthVersionLast="47" xr6:coauthVersionMax="47" xr10:uidLastSave="{3F64ABA8-E0B9-4352-8EA0-827E3E4DBAE4}"/>
  <bookViews>
    <workbookView xWindow="465" yWindow="0" windowWidth="28605" windowHeight="15450" tabRatio="500" xr2:uid="{00000000-000D-0000-FFFF-FFFF00000000}"/>
  </bookViews>
  <sheets>
    <sheet name="winwulff orientation output" sheetId="4" r:id="rId1"/>
  </sheets>
  <definedNames>
    <definedName name="solver_adj" localSheetId="0" hidden="1">'winwulff orientation output'!#REF!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'winwulff orientation output'!#REF!</definedName>
    <definedName name="solver_lhs10" localSheetId="0" hidden="1">'winwulff orientation output'!#REF!</definedName>
    <definedName name="solver_lhs11" localSheetId="0" hidden="1">'winwulff orientation output'!#REF!</definedName>
    <definedName name="solver_lhs12" localSheetId="0" hidden="1">'winwulff orientation output'!#REF!</definedName>
    <definedName name="solver_lhs13" localSheetId="0" hidden="1">'winwulff orientation output'!#REF!</definedName>
    <definedName name="solver_lhs2" localSheetId="0" hidden="1">'winwulff orientation output'!#REF!</definedName>
    <definedName name="solver_lhs3" localSheetId="0" hidden="1">'winwulff orientation output'!#REF!</definedName>
    <definedName name="solver_lhs4" localSheetId="0" hidden="1">'winwulff orientation output'!#REF!</definedName>
    <definedName name="solver_lhs5" localSheetId="0" hidden="1">'winwulff orientation output'!#REF!</definedName>
    <definedName name="solver_lhs6" localSheetId="0" hidden="1">'winwulff orientation output'!#REF!</definedName>
    <definedName name="solver_lhs7" localSheetId="0" hidden="1">'winwulff orientation output'!#REF!</definedName>
    <definedName name="solver_lhs8" localSheetId="0" hidden="1">'winwulff orientation output'!#REF!</definedName>
    <definedName name="solver_lhs9" localSheetId="0" hidden="1">'winwulff orientation output'!#REF!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13</definedName>
    <definedName name="solver_nwt" localSheetId="0" hidden="1">1</definedName>
    <definedName name="solver_opt" localSheetId="0" hidden="1">'winwulff orientation output'!#REF!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3</definedName>
    <definedName name="solver_rel11" localSheetId="0" hidden="1">1</definedName>
    <definedName name="solver_rel12" localSheetId="0" hidden="1">3</definedName>
    <definedName name="solver_rel13" localSheetId="0" hidden="1">2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3</definedName>
    <definedName name="solver_rel9" localSheetId="0" hidden="1">1</definedName>
    <definedName name="solver_rhs1" localSheetId="0" hidden="1">'winwulff orientation output'!#REF! +0.5</definedName>
    <definedName name="solver_rhs10" localSheetId="0" hidden="1">'winwulff orientation output'!#REF! - 0.5</definedName>
    <definedName name="solver_rhs11" localSheetId="0" hidden="1">'winwulff orientation output'!#REF! +0.5</definedName>
    <definedName name="solver_rhs12" localSheetId="0" hidden="1">'winwulff orientation output'!#REF! - 0.5</definedName>
    <definedName name="solver_rhs13" localSheetId="0" hidden="1">'winwulff orientation output'!#REF!</definedName>
    <definedName name="solver_rhs2" localSheetId="0" hidden="1">'winwulff orientation output'!#REF! - 0.5</definedName>
    <definedName name="solver_rhs3" localSheetId="0" hidden="1">'winwulff orientation output'!#REF! +0.5</definedName>
    <definedName name="solver_rhs4" localSheetId="0" hidden="1">'winwulff orientation output'!#REF! - 0.5</definedName>
    <definedName name="solver_rhs5" localSheetId="0" hidden="1">'winwulff orientation output'!#REF! +0.5</definedName>
    <definedName name="solver_rhs6" localSheetId="0" hidden="1">'winwulff orientation output'!#REF!- 0.5</definedName>
    <definedName name="solver_rhs7" localSheetId="0" hidden="1">'winwulff orientation output'!#REF! +0.5</definedName>
    <definedName name="solver_rhs8" localSheetId="0" hidden="1">'winwulff orientation output'!#REF! - 0.5</definedName>
    <definedName name="solver_rhs9" localSheetId="0" hidden="1">'winwulff orientation output'!#REF! +0.5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4" l="1"/>
  <c r="B24" i="4" l="1"/>
  <c r="C24" i="4"/>
  <c r="D24" i="4"/>
  <c r="B25" i="4"/>
  <c r="C25" i="4"/>
  <c r="D25" i="4"/>
  <c r="C23" i="4"/>
  <c r="D23" i="4"/>
  <c r="B23" i="4"/>
  <c r="B28" i="4" l="1" a="1"/>
  <c r="B28" i="4" s="1"/>
  <c r="J5" i="4"/>
  <c r="K5" i="4"/>
  <c r="L5" i="4"/>
  <c r="L4" i="4"/>
  <c r="J4" i="4"/>
  <c r="L3" i="4"/>
  <c r="K3" i="4"/>
  <c r="K4" i="4"/>
  <c r="C29" i="4" l="1"/>
  <c r="D28" i="4"/>
  <c r="D29" i="4"/>
  <c r="D30" i="4"/>
  <c r="C28" i="4"/>
  <c r="B29" i="4"/>
  <c r="B30" i="4"/>
  <c r="C30" i="4"/>
  <c r="B33" i="4" a="1"/>
  <c r="B33" i="4" s="1"/>
  <c r="C34" i="4" l="1"/>
  <c r="B34" i="4"/>
  <c r="D35" i="4"/>
  <c r="B35" i="4"/>
  <c r="D34" i="4"/>
  <c r="D33" i="4"/>
  <c r="C33" i="4"/>
  <c r="C35" i="4"/>
  <c r="G33" i="4" l="1" a="1"/>
  <c r="G33" i="4" s="1"/>
  <c r="B38" i="4" s="1" a="1"/>
  <c r="D38" i="4" l="1"/>
  <c r="B39" i="4"/>
  <c r="D40" i="4"/>
  <c r="B40" i="4"/>
  <c r="C38" i="4"/>
  <c r="B38" i="4"/>
  <c r="C40" i="4"/>
  <c r="D39" i="4"/>
  <c r="C39" i="4"/>
  <c r="H33" i="4"/>
  <c r="I33" i="4"/>
  <c r="G34" i="4"/>
  <c r="H34" i="4"/>
  <c r="I34" i="4"/>
  <c r="G35" i="4"/>
  <c r="H35" i="4"/>
  <c r="I35" i="4"/>
</calcChain>
</file>

<file path=xl/sharedStrings.xml><?xml version="1.0" encoding="utf-8"?>
<sst xmlns="http://schemas.openxmlformats.org/spreadsheetml/2006/main" count="58" uniqueCount="58">
  <si>
    <t>dir 1</t>
  </si>
  <si>
    <t>dir 2</t>
  </si>
  <si>
    <t>x</t>
  </si>
  <si>
    <t>y</t>
  </si>
  <si>
    <t>z</t>
  </si>
  <si>
    <t>h</t>
  </si>
  <si>
    <t>k</t>
  </si>
  <si>
    <t>l</t>
  </si>
  <si>
    <t xml:space="preserve">enter 2 crystallographic directions </t>
  </si>
  <si>
    <t>measured orientation degrees</t>
  </si>
  <si>
    <t>Rho (deg)</t>
  </si>
  <si>
    <t>Beta (deg)</t>
  </si>
  <si>
    <t>dir 3</t>
  </si>
  <si>
    <t>3) read the corresponding cartesian unit vector in the grey squares</t>
  </si>
  <si>
    <t>To find the orientation matrix of the crystal, use the equation:</t>
  </si>
  <si>
    <t>Cc= g*Cs</t>
  </si>
  <si>
    <t>g = Cc*Cs^-1</t>
  </si>
  <si>
    <t>g</t>
  </si>
  <si>
    <t>1) enter the directions in the yellow boxes (any magnitude is ok)</t>
  </si>
  <si>
    <t>Cs is the transpose of the matrix in the grey box</t>
  </si>
  <si>
    <t>Cc is the transpose of the matrix in the yellow box (but all directions must be converted to unit vectors first)</t>
  </si>
  <si>
    <t>unit vectors of entered crystallographic directions</t>
  </si>
  <si>
    <t>transpose of unit vectors of entered crystal directions</t>
  </si>
  <si>
    <t>Cs</t>
  </si>
  <si>
    <t xml:space="preserve">Cc  </t>
  </si>
  <si>
    <t>transpose of cartesian co-ordinates of vectors in specimen frame</t>
  </si>
  <si>
    <t>cartesian co-ordinates of vectors in specimen frame (Cs)</t>
  </si>
  <si>
    <t>inverse of Cs</t>
  </si>
  <si>
    <t>orientation matrix of crystal relative to the detector</t>
  </si>
  <si>
    <t>2) enter the Rho and Beta values for that direction from Winwulff (click on pole and read in top left)</t>
  </si>
  <si>
    <t>Andrew John Breen</t>
  </si>
  <si>
    <t>andrew.breen@sydney.edu.au</t>
  </si>
  <si>
    <t>Instructions:</t>
  </si>
  <si>
    <t>Australian Centre for Microscopy and Microanalysis, and School of Aerospace, Mechanical and Mechatronic Engineering, The University of Sydney, New South Wales 2006, Australia</t>
  </si>
  <si>
    <t>BSD 2-Clause License</t>
  </si>
  <si>
    <t>All rights reserved.</t>
  </si>
  <si>
    <t>Redistribution and use in source and binary forms, with or without</t>
  </si>
  <si>
    <t>modification, are permitted provided that the following conditions are met:</t>
  </si>
  <si>
    <t>1. Redistributions of source code must retain the above copyright notice, this</t>
  </si>
  <si>
    <t>list of conditions and the following disclaimer.</t>
  </si>
  <si>
    <t>DAMAGES (INCLUDING, BUT NOT LIMITED TO, PROCUREMENT OF SUBSTITUTE GOODS OR</t>
  </si>
  <si>
    <t>2. Redistributions in binary form must reproduce the above copyright notice,</t>
  </si>
  <si>
    <t>this list of conditions and the following disclaimer in the documentation</t>
  </si>
  <si>
    <t>and/or other materials provided with the distribution.</t>
  </si>
  <si>
    <t>THIS SOFTWARE IS PROVIDED BY THE COPYRIGHT HOLDERS AND CONTRIBUTORS "AS IS"</t>
  </si>
  <si>
    <t>AND ANY EXPRESS OR IMPLIED WARRANTIES, INCLUDING, BUT NOT LIMITED TO, THE</t>
  </si>
  <si>
    <t>IMPLIED WARRANTIES OF MERCHANTABILITY AND FITNESS FOR A PARTICULAR PURPOSE ARE</t>
  </si>
  <si>
    <t>DISCLAIMED. IN NO EVENT SHALL THE COPYRIGHT HOLDER OR CONTRIBUTORS BE LIABLE</t>
  </si>
  <si>
    <t>FOR ANY DIRECT, INDIRECT, INCIDENTAL, SPECIAL, EXEMPLARY, OR CONSEQUENTIAL</t>
  </si>
  <si>
    <t>SERVICES; LOSS OF USE, DATA, OR PROFITS; OR BUSINESS INTERRUPTION) HOWEVER</t>
  </si>
  <si>
    <t>CAUSED AND ON ANY THEORY OF LIABILITY, WHETHER IN CONTRACT, STRICT LIABILITY,</t>
  </si>
  <si>
    <t>OR TORT (INCLUDING NEGLIGENCE OR OTHERWISE) ARISING IN ANY WAY OUT OF THE USE</t>
  </si>
  <si>
    <t>OF THIS SOFTWARE, EVEN IF ADVISED OF THE POSSIBILITY OF SUCH DAMAGE</t>
  </si>
  <si>
    <t xml:space="preserve">author, acknowledgement and licence info: </t>
  </si>
  <si>
    <t>If using this code please cite the following publication:</t>
  </si>
  <si>
    <t>https://doi.org/10.1016/j.ultramic.2022.113640</t>
  </si>
  <si>
    <t>Breen AJ, Day AC, Lim B, Davids WJ, Ringer SP. Revealing latent pole and zone line information in atom probe detector maps using crystallographically correlated metrics. Ultramicroscopy. 2023 Jan 1;243:113640.</t>
  </si>
  <si>
    <t>Copyright (c) 2023, Breen 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</si>
</sst>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222222"/>
      <name val="Calibri"/>
      <family val="2"/>
      <scheme val="minor"/>
    </font>
    <font>
      <sz val="12"/>
      <color rgb="FF0080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48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1" xfId="0" applyFill="1" applyBorder="1"/>
    <xf numFmtId="0" fontId="4" fillId="0" borderId="0" xfId="0" applyFont="1"/>
    <xf numFmtId="0" fontId="5" fillId="0" borderId="0" xfId="0" applyFont="1" applyFill="1"/>
    <xf numFmtId="0" fontId="6" fillId="0" borderId="0" xfId="0" applyFont="1"/>
    <xf numFmtId="0" fontId="0" fillId="0" borderId="0" xfId="0" applyFont="1"/>
    <xf numFmtId="0" fontId="2" fillId="0" borderId="0" xfId="480" applyFont="1"/>
    <xf numFmtId="0" fontId="7" fillId="0" borderId="0" xfId="0" applyFont="1"/>
    <xf numFmtId="0" fontId="8" fillId="0" borderId="0" xfId="0" applyFont="1" applyAlignment="1">
      <alignment horizontal="left" vertical="center" indent="2"/>
    </xf>
  </cellXfs>
  <cellStyles count="4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/>
    <cellStyle name="Normal" xfId="0" builtinId="0"/>
    <cellStyle name="Normal_disorientation" xfId="1" xr:uid="{00000000-0005-0000-0000-0000DF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breen@sydney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25" workbookViewId="0">
      <selection activeCell="F42" sqref="F42"/>
    </sheetView>
  </sheetViews>
  <sheetFormatPr defaultColWidth="11" defaultRowHeight="15.75" x14ac:dyDescent="0.25"/>
  <cols>
    <col min="1" max="1" width="16.375" customWidth="1"/>
    <col min="3" max="3" width="12.125" bestFit="1" customWidth="1"/>
    <col min="6" max="6" width="14" customWidth="1"/>
    <col min="7" max="7" width="11.375" customWidth="1"/>
  </cols>
  <sheetData>
    <row r="1" spans="1:12" x14ac:dyDescent="0.25">
      <c r="A1" t="s">
        <v>8</v>
      </c>
      <c r="F1" t="s">
        <v>9</v>
      </c>
      <c r="J1" t="s">
        <v>26</v>
      </c>
    </row>
    <row r="2" spans="1:12" ht="16.5" thickBot="1" x14ac:dyDescent="0.3">
      <c r="A2" s="2"/>
      <c r="B2" s="2" t="s">
        <v>5</v>
      </c>
      <c r="C2" s="2" t="s">
        <v>6</v>
      </c>
      <c r="D2" s="2" t="s">
        <v>7</v>
      </c>
      <c r="F2" s="2" t="s">
        <v>10</v>
      </c>
      <c r="G2" s="2" t="s">
        <v>11</v>
      </c>
      <c r="J2" s="2" t="s">
        <v>2</v>
      </c>
      <c r="K2" s="2" t="s">
        <v>3</v>
      </c>
      <c r="L2" s="2" t="s">
        <v>4</v>
      </c>
    </row>
    <row r="3" spans="1:12" x14ac:dyDescent="0.25">
      <c r="A3" s="1" t="s">
        <v>0</v>
      </c>
      <c r="B3" s="5"/>
      <c r="C3" s="6"/>
      <c r="D3" s="7"/>
      <c r="F3" s="3"/>
      <c r="G3" s="3"/>
      <c r="J3" s="4">
        <f>SIN(RADIANS(F3))*COS(RADIANS(G3))</f>
        <v>0</v>
      </c>
      <c r="K3" s="4">
        <f>SIN(RADIANS(F3))*SIN(RADIANS(G3))</f>
        <v>0</v>
      </c>
      <c r="L3" s="4">
        <f>COS(RADIANS(F3))</f>
        <v>1</v>
      </c>
    </row>
    <row r="4" spans="1:12" x14ac:dyDescent="0.25">
      <c r="A4" s="1" t="s">
        <v>1</v>
      </c>
      <c r="B4" s="1"/>
      <c r="C4" s="1"/>
      <c r="D4" s="1"/>
      <c r="F4" s="3"/>
      <c r="G4" s="3"/>
      <c r="J4" s="4">
        <f>SIN(RADIANS(F4))*COS(RADIANS(G4))</f>
        <v>0</v>
      </c>
      <c r="K4" s="4">
        <f>SIN(RADIANS(F4))*SIN(RADIANS(G4))</f>
        <v>0</v>
      </c>
      <c r="L4" s="4">
        <f>COS(RADIANS(F4))</f>
        <v>1</v>
      </c>
    </row>
    <row r="5" spans="1:12" x14ac:dyDescent="0.25">
      <c r="A5" s="1" t="s">
        <v>12</v>
      </c>
      <c r="B5" s="1"/>
      <c r="C5" s="1"/>
      <c r="D5" s="1"/>
      <c r="F5" s="3"/>
      <c r="G5" s="3"/>
      <c r="J5" s="4">
        <f>SIN(RADIANS(F5))*COS(RADIANS(G5))</f>
        <v>0</v>
      </c>
      <c r="K5" s="4">
        <f>SIN(RADIANS(F5))*SIN(RADIANS(G5))</f>
        <v>0</v>
      </c>
      <c r="L5" s="4">
        <f>COS(RADIANS(F5))</f>
        <v>1</v>
      </c>
    </row>
    <row r="9" spans="1:12" x14ac:dyDescent="0.25">
      <c r="B9" t="s">
        <v>32</v>
      </c>
    </row>
    <row r="10" spans="1:12" x14ac:dyDescent="0.25">
      <c r="B10" t="s">
        <v>18</v>
      </c>
    </row>
    <row r="11" spans="1:12" x14ac:dyDescent="0.25">
      <c r="B11" t="s">
        <v>29</v>
      </c>
    </row>
    <row r="12" spans="1:12" x14ac:dyDescent="0.25">
      <c r="B12" t="s">
        <v>13</v>
      </c>
    </row>
    <row r="14" spans="1:12" x14ac:dyDescent="0.25">
      <c r="B14" t="s">
        <v>14</v>
      </c>
    </row>
    <row r="15" spans="1:12" x14ac:dyDescent="0.25">
      <c r="B15" t="s">
        <v>15</v>
      </c>
    </row>
    <row r="16" spans="1:12" x14ac:dyDescent="0.25">
      <c r="B16" t="s">
        <v>16</v>
      </c>
    </row>
    <row r="18" spans="1:7" x14ac:dyDescent="0.25">
      <c r="B18" t="s">
        <v>19</v>
      </c>
    </row>
    <row r="19" spans="1:7" x14ac:dyDescent="0.25">
      <c r="B19" t="s">
        <v>20</v>
      </c>
    </row>
    <row r="22" spans="1:7" x14ac:dyDescent="0.25">
      <c r="B22" t="s">
        <v>21</v>
      </c>
    </row>
    <row r="23" spans="1:7" x14ac:dyDescent="0.25">
      <c r="B23" s="2" t="e">
        <f xml:space="preserve"> B3/SQRT($B3^2 +$C3^2 +$D3^2)</f>
        <v>#DIV/0!</v>
      </c>
      <c r="C23" s="2" t="e">
        <f t="shared" ref="C23:D23" si="0" xml:space="preserve"> C3/SQRT($B3^2 +$C3^2 +$D3^2)</f>
        <v>#DIV/0!</v>
      </c>
      <c r="D23" s="2" t="e">
        <f t="shared" si="0"/>
        <v>#DIV/0!</v>
      </c>
    </row>
    <row r="24" spans="1:7" x14ac:dyDescent="0.25">
      <c r="B24" s="2" t="e">
        <f t="shared" ref="B24:D24" si="1" xml:space="preserve"> B4/SQRT($B4^2 +$C4^2 +$D4^2)</f>
        <v>#DIV/0!</v>
      </c>
      <c r="C24" s="2" t="e">
        <f t="shared" si="1"/>
        <v>#DIV/0!</v>
      </c>
      <c r="D24" s="2" t="e">
        <f t="shared" si="1"/>
        <v>#DIV/0!</v>
      </c>
    </row>
    <row r="25" spans="1:7" x14ac:dyDescent="0.25">
      <c r="B25" s="2" t="e">
        <f t="shared" ref="B25:D25" si="2" xml:space="preserve"> B5/SQRT($B5^2 +$C5^2 +$D5^2)</f>
        <v>#DIV/0!</v>
      </c>
      <c r="C25" s="2" t="e">
        <f t="shared" si="2"/>
        <v>#DIV/0!</v>
      </c>
      <c r="D25" s="2" t="e">
        <f t="shared" si="2"/>
        <v>#DIV/0!</v>
      </c>
    </row>
    <row r="27" spans="1:7" x14ac:dyDescent="0.25">
      <c r="B27" t="s">
        <v>22</v>
      </c>
    </row>
    <row r="28" spans="1:7" x14ac:dyDescent="0.25">
      <c r="A28" t="s">
        <v>24</v>
      </c>
      <c r="B28" s="2" t="e">
        <f t="array" ref="B28:D30">TRANSPOSE(B23:D25)</f>
        <v>#DIV/0!</v>
      </c>
      <c r="C28" s="2" t="e">
        <v>#DIV/0!</v>
      </c>
      <c r="D28" s="2" t="e">
        <v>#DIV/0!</v>
      </c>
    </row>
    <row r="29" spans="1:7" x14ac:dyDescent="0.25">
      <c r="B29" s="2" t="e">
        <v>#DIV/0!</v>
      </c>
      <c r="C29" s="2" t="e">
        <v>#DIV/0!</v>
      </c>
      <c r="D29" s="2" t="e">
        <v>#DIV/0!</v>
      </c>
    </row>
    <row r="30" spans="1:7" x14ac:dyDescent="0.25">
      <c r="B30" s="2" t="e">
        <v>#DIV/0!</v>
      </c>
      <c r="C30" s="2" t="e">
        <v>#DIV/0!</v>
      </c>
      <c r="D30" s="2" t="e">
        <v>#DIV/0!</v>
      </c>
    </row>
    <row r="32" spans="1:7" x14ac:dyDescent="0.25">
      <c r="B32" t="s">
        <v>25</v>
      </c>
      <c r="G32" t="s">
        <v>27</v>
      </c>
    </row>
    <row r="33" spans="1:9" x14ac:dyDescent="0.25">
      <c r="A33" t="s">
        <v>23</v>
      </c>
      <c r="B33" s="2">
        <f t="array" ref="B33:D35">TRANSPOSE(J3:L5)</f>
        <v>0</v>
      </c>
      <c r="C33" s="2">
        <v>0</v>
      </c>
      <c r="D33" s="2">
        <v>0</v>
      </c>
      <c r="G33" s="2" t="e">
        <f t="array" ref="G33:I35">MINVERSE(B33:D35)</f>
        <v>#NUM!</v>
      </c>
      <c r="H33" s="2" t="e">
        <v>#NUM!</v>
      </c>
      <c r="I33" s="2" t="e">
        <v>#NUM!</v>
      </c>
    </row>
    <row r="34" spans="1:9" x14ac:dyDescent="0.25">
      <c r="B34" s="2">
        <v>0</v>
      </c>
      <c r="C34" s="2">
        <v>0</v>
      </c>
      <c r="D34" s="2">
        <v>0</v>
      </c>
      <c r="G34" s="2" t="e">
        <v>#NUM!</v>
      </c>
      <c r="H34" s="2" t="e">
        <v>#NUM!</v>
      </c>
      <c r="I34" s="2" t="e">
        <v>#NUM!</v>
      </c>
    </row>
    <row r="35" spans="1:9" x14ac:dyDescent="0.25">
      <c r="B35" s="2">
        <v>1</v>
      </c>
      <c r="C35" s="2">
        <v>1</v>
      </c>
      <c r="D35" s="2">
        <v>1</v>
      </c>
      <c r="G35" s="2" t="e">
        <v>#NUM!</v>
      </c>
      <c r="H35" s="2" t="e">
        <v>#NUM!</v>
      </c>
      <c r="I35" s="2" t="e">
        <v>#NUM!</v>
      </c>
    </row>
    <row r="37" spans="1:9" x14ac:dyDescent="0.25">
      <c r="B37" s="9" t="s">
        <v>28</v>
      </c>
    </row>
    <row r="38" spans="1:9" x14ac:dyDescent="0.25">
      <c r="A38" t="s">
        <v>17</v>
      </c>
      <c r="B38" s="8" t="e">
        <f t="array" ref="B38:D40">MMULT(B28:D30,G33:I35)</f>
        <v>#DIV/0!</v>
      </c>
      <c r="C38" s="8" t="e">
        <v>#DIV/0!</v>
      </c>
      <c r="D38" s="8" t="e">
        <v>#DIV/0!</v>
      </c>
    </row>
    <row r="39" spans="1:9" x14ac:dyDescent="0.25">
      <c r="B39" s="8" t="e">
        <v>#DIV/0!</v>
      </c>
      <c r="C39" s="8" t="e">
        <v>#DIV/0!</v>
      </c>
      <c r="D39" s="8" t="e">
        <v>#DIV/0!</v>
      </c>
    </row>
    <row r="40" spans="1:9" x14ac:dyDescent="0.25">
      <c r="B40" s="8" t="e">
        <v>#DIV/0!</v>
      </c>
      <c r="C40" s="8" t="e">
        <v>#DIV/0!</v>
      </c>
      <c r="D40" s="8" t="e">
        <v>#DIV/0!</v>
      </c>
    </row>
    <row r="42" spans="1:9" x14ac:dyDescent="0.25">
      <c r="A42" s="10" t="s">
        <v>53</v>
      </c>
    </row>
    <row r="47" spans="1:9" x14ac:dyDescent="0.25">
      <c r="A47" s="12" t="s">
        <v>30</v>
      </c>
      <c r="B47">
        <v>2023</v>
      </c>
    </row>
    <row r="48" spans="1:9" x14ac:dyDescent="0.25">
      <c r="A48" s="13" t="s">
        <v>31</v>
      </c>
    </row>
    <row r="49" spans="1:3" x14ac:dyDescent="0.25">
      <c r="A49" s="12" t="s">
        <v>33</v>
      </c>
    </row>
    <row r="50" spans="1:3" x14ac:dyDescent="0.25">
      <c r="A50" s="12"/>
    </row>
    <row r="51" spans="1:3" x14ac:dyDescent="0.25">
      <c r="A51" s="12" t="s">
        <v>54</v>
      </c>
      <c r="B51" s="11"/>
      <c r="C51" s="11"/>
    </row>
    <row r="52" spans="1:3" x14ac:dyDescent="0.25">
      <c r="A52" s="14" t="s">
        <v>56</v>
      </c>
      <c r="B52" s="11"/>
      <c r="C52" s="11"/>
    </row>
    <row r="53" spans="1:3" x14ac:dyDescent="0.25">
      <c r="A53" s="12" t="s">
        <v>55</v>
      </c>
      <c r="B53" s="11"/>
      <c r="C53" s="11"/>
    </row>
    <row r="54" spans="1:3" x14ac:dyDescent="0.25">
      <c r="A54" s="12"/>
    </row>
    <row r="55" spans="1:3" x14ac:dyDescent="0.25">
      <c r="A55" s="15" t="s">
        <v>34</v>
      </c>
    </row>
    <row r="56" spans="1:3" x14ac:dyDescent="0.25">
      <c r="A56" s="15"/>
    </row>
    <row r="57" spans="1:3" x14ac:dyDescent="0.25">
      <c r="A57" s="15" t="s">
        <v>57</v>
      </c>
    </row>
    <row r="58" spans="1:3" x14ac:dyDescent="0.25">
      <c r="A58" s="15" t="s">
        <v>35</v>
      </c>
    </row>
    <row r="59" spans="1:3" x14ac:dyDescent="0.25">
      <c r="A59" s="15"/>
    </row>
    <row r="60" spans="1:3" x14ac:dyDescent="0.25">
      <c r="A60" s="15" t="s">
        <v>36</v>
      </c>
    </row>
    <row r="61" spans="1:3" x14ac:dyDescent="0.25">
      <c r="A61" s="15" t="s">
        <v>37</v>
      </c>
    </row>
    <row r="62" spans="1:3" x14ac:dyDescent="0.25">
      <c r="A62" s="15"/>
    </row>
    <row r="63" spans="1:3" x14ac:dyDescent="0.25">
      <c r="A63" s="15" t="s">
        <v>38</v>
      </c>
    </row>
    <row r="64" spans="1:3" x14ac:dyDescent="0.25">
      <c r="A64" s="15" t="s">
        <v>39</v>
      </c>
    </row>
    <row r="65" spans="1:1" x14ac:dyDescent="0.25">
      <c r="A65" s="15"/>
    </row>
    <row r="66" spans="1:1" x14ac:dyDescent="0.25">
      <c r="A66" s="15" t="s">
        <v>41</v>
      </c>
    </row>
    <row r="67" spans="1:1" x14ac:dyDescent="0.25">
      <c r="A67" s="15" t="s">
        <v>42</v>
      </c>
    </row>
    <row r="68" spans="1:1" x14ac:dyDescent="0.25">
      <c r="A68" s="15" t="s">
        <v>43</v>
      </c>
    </row>
    <row r="69" spans="1:1" x14ac:dyDescent="0.25">
      <c r="A69" s="15"/>
    </row>
    <row r="70" spans="1:1" x14ac:dyDescent="0.25">
      <c r="A70" s="15" t="s">
        <v>44</v>
      </c>
    </row>
    <row r="71" spans="1:1" x14ac:dyDescent="0.25">
      <c r="A71" s="15" t="s">
        <v>45</v>
      </c>
    </row>
    <row r="72" spans="1:1" x14ac:dyDescent="0.25">
      <c r="A72" s="15" t="s">
        <v>46</v>
      </c>
    </row>
    <row r="73" spans="1:1" x14ac:dyDescent="0.25">
      <c r="A73" s="15" t="s">
        <v>47</v>
      </c>
    </row>
    <row r="74" spans="1:1" x14ac:dyDescent="0.25">
      <c r="A74" s="15" t="s">
        <v>48</v>
      </c>
    </row>
    <row r="75" spans="1:1" x14ac:dyDescent="0.25">
      <c r="A75" s="15" t="s">
        <v>40</v>
      </c>
    </row>
    <row r="76" spans="1:1" x14ac:dyDescent="0.25">
      <c r="A76" s="15" t="s">
        <v>49</v>
      </c>
    </row>
    <row r="77" spans="1:1" x14ac:dyDescent="0.25">
      <c r="A77" s="15" t="s">
        <v>50</v>
      </c>
    </row>
    <row r="78" spans="1:1" x14ac:dyDescent="0.25">
      <c r="A78" s="15" t="s">
        <v>51</v>
      </c>
    </row>
    <row r="79" spans="1:1" x14ac:dyDescent="0.25">
      <c r="A79" s="15" t="s">
        <v>52</v>
      </c>
    </row>
  </sheetData>
  <hyperlinks>
    <hyperlink ref="A48" r:id="rId1" xr:uid="{F5B02666-FC23-4E24-8DED-B870E57FCCA9}"/>
  </hyperlinks>
  <pageMargins left="0.75" right="0.75" top="1" bottom="1" header="0.5" footer="0.5"/>
  <pageSetup paperSize="9" orientation="portrait" horizontalDpi="4294967292" verticalDpi="4294967292" r:id="rId2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winwulff orientation output</vt:lpstr>
    </vt:vector>
  </TitlesOfParts>
  <Company>The 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Breen</dc:creator>
  <cp:lastModifiedBy>Andrew Breen</cp:lastModifiedBy>
  <dcterms:created xsi:type="dcterms:W3CDTF">2015-02-27T05:52:12Z</dcterms:created>
  <dcterms:modified xsi:type="dcterms:W3CDTF">2024-09-19T04:17:06Z</dcterms:modified>
</cp:coreProperties>
</file>