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144923724\Desktop\PLAN 20201127\"/>
    </mc:Choice>
  </mc:AlternateContent>
  <xr:revisionPtr revIDLastSave="0" documentId="8_{F05678F6-FE86-48B4-A392-D76D85D53E22}" xr6:coauthVersionLast="45" xr6:coauthVersionMax="45" xr10:uidLastSave="{00000000-0000-0000-0000-000000000000}"/>
  <bookViews>
    <workbookView xWindow="-120" yWindow="-120" windowWidth="20730" windowHeight="11160" xr2:uid="{880CB493-315A-4E23-9FDF-FCE3D7E2F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1" l="1"/>
  <c r="S4" i="1"/>
  <c r="R46" i="1" l="1"/>
  <c r="S46" i="1" s="1"/>
  <c r="R34" i="1"/>
  <c r="S34" i="1" s="1"/>
  <c r="R22" i="1"/>
  <c r="S22" i="1" s="1"/>
  <c r="S10" i="1"/>
  <c r="R10" i="1"/>
  <c r="H48" i="1" l="1"/>
  <c r="J48" i="1"/>
  <c r="G48" i="1"/>
  <c r="H46" i="1"/>
  <c r="I46" i="1"/>
  <c r="I48" i="1" s="1"/>
  <c r="J46" i="1"/>
  <c r="K46" i="1"/>
  <c r="K48" i="1" s="1"/>
  <c r="L46" i="1"/>
  <c r="L48" i="1" s="1"/>
  <c r="M46" i="1"/>
  <c r="M48" i="1" s="1"/>
  <c r="N46" i="1"/>
  <c r="N48" i="1" s="1"/>
  <c r="O46" i="1"/>
  <c r="O48" i="1" s="1"/>
  <c r="G46" i="1"/>
  <c r="M36" i="1"/>
  <c r="H34" i="1"/>
  <c r="H36" i="1" s="1"/>
  <c r="I34" i="1"/>
  <c r="I36" i="1" s="1"/>
  <c r="J34" i="1"/>
  <c r="J36" i="1" s="1"/>
  <c r="K34" i="1"/>
  <c r="K36" i="1" s="1"/>
  <c r="L34" i="1"/>
  <c r="L36" i="1" s="1"/>
  <c r="M34" i="1"/>
  <c r="N34" i="1"/>
  <c r="N36" i="1" s="1"/>
  <c r="O34" i="1"/>
  <c r="O36" i="1" s="1"/>
  <c r="G34" i="1"/>
  <c r="G36" i="1" s="1"/>
  <c r="H22" i="1"/>
  <c r="H24" i="1" s="1"/>
  <c r="I22" i="1"/>
  <c r="I24" i="1" s="1"/>
  <c r="J22" i="1"/>
  <c r="J24" i="1" s="1"/>
  <c r="K22" i="1"/>
  <c r="K24" i="1" s="1"/>
  <c r="L22" i="1"/>
  <c r="L24" i="1" s="1"/>
  <c r="M22" i="1"/>
  <c r="M24" i="1" s="1"/>
  <c r="N22" i="1"/>
  <c r="N24" i="1" s="1"/>
  <c r="O22" i="1"/>
  <c r="O24" i="1" s="1"/>
  <c r="G22" i="1"/>
  <c r="G24" i="1" s="1"/>
  <c r="B7" i="1"/>
  <c r="G12" i="1" l="1"/>
  <c r="H10" i="1"/>
  <c r="H12" i="1" s="1"/>
  <c r="N10" i="1"/>
  <c r="N12" i="1" s="1"/>
  <c r="M10" i="1"/>
  <c r="M12" i="1" s="1"/>
  <c r="L10" i="1"/>
  <c r="L12" i="1" s="1"/>
  <c r="J10" i="1"/>
  <c r="J12" i="1" s="1"/>
  <c r="I10" i="1"/>
  <c r="I12" i="1" s="1"/>
  <c r="G10" i="1"/>
  <c r="O10" i="1"/>
  <c r="O12" i="1" s="1"/>
  <c r="K10" i="1"/>
  <c r="K12" i="1" s="1"/>
</calcChain>
</file>

<file path=xl/sharedStrings.xml><?xml version="1.0" encoding="utf-8"?>
<sst xmlns="http://schemas.openxmlformats.org/spreadsheetml/2006/main" count="62" uniqueCount="23">
  <si>
    <t>perdidas tecnicas planificacion</t>
  </si>
  <si>
    <t>ENTRADA NETA AREAS MT</t>
  </si>
  <si>
    <t>PERDIDA EN AREA MT Y N1</t>
  </si>
  <si>
    <t>suma de perdidas N4, N3 y PMT</t>
  </si>
  <si>
    <t>Perdida Tecnica 2020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</si>
  <si>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</si>
  <si>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</si>
  <si>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</si>
  <si>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</si>
  <si>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</si>
  <si>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</si>
  <si>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</si>
  <si>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</si>
  <si>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</si>
  <si>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ATLANTICO NORTE</t>
  </si>
  <si>
    <t>ATLANTICO SUR</t>
  </si>
  <si>
    <t>MAGDALENA</t>
  </si>
  <si>
    <t>GUAJIRA</t>
  </si>
  <si>
    <t>perdidas nivel I estimadas</t>
  </si>
  <si>
    <t>Totales</t>
  </si>
  <si>
    <t>SUMA PERDIDAS ACUM 2020</t>
  </si>
  <si>
    <t>NI</t>
  </si>
  <si>
    <t>SUMA PERDIDAS PROY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</si>
</sst>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0" fontId="0" fillId="2" borderId="0" xfId="0" applyFill="1"/>
    <xf numFmtId="3" fontId="1" fillId="0" borderId="0" xfId="0" applyNumberFormat="1" applyFont="1"/>
    <xf numFmtId="0" fontId="1" fillId="0" borderId="0" xfId="0" applyFont="1"/>
    <xf numFmtId="3" fontId="0" fillId="2" borderId="0" xfId="0" applyNumberFormat="1" applyFill="1"/>
    <xf numFmtId="3" fontId="0" fillId="3" borderId="0" xfId="0" applyNumberForma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CD6F-4461-4971-BBDF-380CCCAAA15E}">
  <dimension ref="A3:T48"/>
  <sheetViews>
    <sheetView tabSelected="1" topLeftCell="G1" zoomScaleNormal="100" workbookViewId="0">
      <selection activeCell="G1" sqref="G1"/>
    </sheetView>
  </sheetViews>
  <sheetFormatPr baseColWidth="10" defaultRowHeight="15" x14ac:dyDescent="0.25"/>
  <cols>
    <col min="1" max="1" width="28.7109375" customWidth="1"/>
    <col min="2" max="2" width="10.42578125" customWidth="1"/>
    <col min="3" max="3" width="7.7109375" customWidth="1"/>
    <col min="4" max="4" width="9.140625" customWidth="1"/>
    <col min="5" max="5" width="12" customWidth="1"/>
    <col min="6" max="6" width="29" bestFit="1" customWidth="1"/>
    <col min="7" max="14" width="11.140625" bestFit="1" customWidth="1"/>
    <col min="15" max="15" width="11.85546875" bestFit="1" customWidth="1"/>
    <col min="18" max="19" width="26" bestFit="1" customWidth="1"/>
    <col min="20" max="20" width="15.140625" bestFit="1" customWidth="1"/>
  </cols>
  <sheetData>
    <row r="3" spans="1:20" ht="15.75" thickBot="1" x14ac:dyDescent="0.3">
      <c r="R3" t="s">
        <v>20</v>
      </c>
      <c r="S3" t="s">
        <v>22</v>
      </c>
      <c r="T3" s="12" t="s">
        <v>21</v>
      </c>
    </row>
    <row r="4" spans="1:20" ht="15.75" thickBot="1" x14ac:dyDescent="0.3">
      <c r="F4" s="7" t="s">
        <v>14</v>
      </c>
      <c r="G4" s="8"/>
      <c r="H4" s="8"/>
      <c r="I4" s="8"/>
      <c r="J4" s="8"/>
      <c r="K4" s="8"/>
      <c r="L4" s="8"/>
      <c r="M4" s="8"/>
      <c r="N4" s="8"/>
      <c r="O4" s="9"/>
      <c r="Q4" t="s">
        <v>19</v>
      </c>
      <c r="R4" s="11">
        <f>+R10+R34+R46+R22</f>
        <v>494551893.53040004</v>
      </c>
      <c r="S4" s="11">
        <f>+S10+S34+S46+S22</f>
        <v>659402524.70720005</v>
      </c>
      <c r="T4" s="11"/>
    </row>
    <row r="5" spans="1:20" x14ac:dyDescent="0.25">
      <c r="A5" t="s">
        <v>0</v>
      </c>
      <c r="B5">
        <v>1.88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20" x14ac:dyDescent="0.25">
      <c r="A6" t="s">
        <v>18</v>
      </c>
      <c r="B6" s="2">
        <v>6</v>
      </c>
      <c r="F6" s="1"/>
      <c r="G6" s="3" t="s">
        <v>5</v>
      </c>
      <c r="H6" s="3" t="s">
        <v>6</v>
      </c>
      <c r="I6" s="3" t="s">
        <v>7</v>
      </c>
      <c r="J6" s="3" t="s">
        <v>8</v>
      </c>
      <c r="K6" s="3" t="s">
        <v>9</v>
      </c>
      <c r="L6" s="3" t="s">
        <v>10</v>
      </c>
      <c r="M6" s="3" t="s">
        <v>11</v>
      </c>
      <c r="N6" s="3" t="s">
        <v>12</v>
      </c>
      <c r="O6" s="3" t="s">
        <v>13</v>
      </c>
      <c r="R6" s="11"/>
    </row>
    <row r="7" spans="1:20" x14ac:dyDescent="0.25">
      <c r="B7">
        <f>+B5+B6</f>
        <v>7.88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20" x14ac:dyDescent="0.25">
      <c r="F8" s="4" t="s">
        <v>1</v>
      </c>
      <c r="G8" s="1">
        <v>363930559</v>
      </c>
      <c r="H8" s="1">
        <v>342219577</v>
      </c>
      <c r="I8" s="1">
        <v>348993366</v>
      </c>
      <c r="J8" s="1">
        <v>336559791</v>
      </c>
      <c r="K8" s="1">
        <v>379695985</v>
      </c>
      <c r="L8" s="1">
        <v>375751406</v>
      </c>
      <c r="M8" s="1">
        <v>382089400</v>
      </c>
      <c r="N8" s="1">
        <v>393499859</v>
      </c>
      <c r="O8" s="1">
        <v>385035593</v>
      </c>
    </row>
    <row r="9" spans="1:20" x14ac:dyDescent="0.25">
      <c r="F9" s="4"/>
    </row>
    <row r="10" spans="1:20" x14ac:dyDescent="0.25">
      <c r="F10" s="4" t="s">
        <v>2</v>
      </c>
      <c r="G10" s="6">
        <f>+G$8*$B7/100</f>
        <v>28677728.049200002</v>
      </c>
      <c r="H10" s="6">
        <f t="shared" ref="H10:O10" si="0">+H$8*$B7/100</f>
        <v>26966902.667599998</v>
      </c>
      <c r="I10" s="6">
        <f t="shared" si="0"/>
        <v>27500677.240800001</v>
      </c>
      <c r="J10" s="6">
        <f t="shared" si="0"/>
        <v>26520911.5308</v>
      </c>
      <c r="K10" s="6">
        <f t="shared" si="0"/>
        <v>29920043.618000001</v>
      </c>
      <c r="L10" s="6">
        <f t="shared" si="0"/>
        <v>29609210.792799998</v>
      </c>
      <c r="M10" s="6">
        <f t="shared" si="0"/>
        <v>30108644.719999999</v>
      </c>
      <c r="N10" s="6">
        <f t="shared" si="0"/>
        <v>31007788.889200002</v>
      </c>
      <c r="O10" s="6">
        <f t="shared" si="0"/>
        <v>30340804.728400003</v>
      </c>
      <c r="R10" s="10">
        <f>SUM(G10:Q10)</f>
        <v>260652712.23680001</v>
      </c>
      <c r="S10" s="10">
        <f>+R10/9*12</f>
        <v>347536949.64906669</v>
      </c>
    </row>
    <row r="11" spans="1:20" x14ac:dyDescent="0.25">
      <c r="F11" s="4" t="s">
        <v>3</v>
      </c>
      <c r="G11" s="1">
        <v>3417517</v>
      </c>
      <c r="H11" s="1">
        <v>3113001</v>
      </c>
      <c r="I11" s="1">
        <v>4748975</v>
      </c>
      <c r="J11" s="1">
        <v>4824106</v>
      </c>
      <c r="K11" s="1">
        <v>4234896</v>
      </c>
      <c r="L11" s="1">
        <v>5827615</v>
      </c>
      <c r="M11" s="1">
        <v>5732329</v>
      </c>
      <c r="N11" s="1">
        <v>3969352</v>
      </c>
      <c r="O11" s="5">
        <v>423649</v>
      </c>
    </row>
    <row r="12" spans="1:20" x14ac:dyDescent="0.25">
      <c r="F12" s="4" t="s">
        <v>4</v>
      </c>
      <c r="G12" s="1">
        <f>+G10+G11</f>
        <v>32095245.049200002</v>
      </c>
      <c r="H12" s="1">
        <f t="shared" ref="H12:O12" si="1">+H10+H11</f>
        <v>30079903.667599998</v>
      </c>
      <c r="I12" s="1">
        <f t="shared" si="1"/>
        <v>32249652.240800001</v>
      </c>
      <c r="J12" s="1">
        <f t="shared" si="1"/>
        <v>31345017.5308</v>
      </c>
      <c r="K12" s="1">
        <f t="shared" si="1"/>
        <v>34154939.618000001</v>
      </c>
      <c r="L12" s="1">
        <f t="shared" si="1"/>
        <v>35436825.792799994</v>
      </c>
      <c r="M12" s="1">
        <f t="shared" si="1"/>
        <v>35840973.719999999</v>
      </c>
      <c r="N12" s="1">
        <f t="shared" si="1"/>
        <v>34977140.889200002</v>
      </c>
      <c r="O12" s="1">
        <f t="shared" si="1"/>
        <v>30764453.728400003</v>
      </c>
      <c r="R12" s="1"/>
    </row>
    <row r="15" spans="1:20" ht="15.75" thickBot="1" x14ac:dyDescent="0.3"/>
    <row r="16" spans="1:20" ht="15.75" thickBot="1" x14ac:dyDescent="0.3">
      <c r="F16" s="7" t="s">
        <v>15</v>
      </c>
      <c r="G16" s="8"/>
      <c r="H16" s="8"/>
      <c r="I16" s="8"/>
      <c r="J16" s="8"/>
      <c r="K16" s="8"/>
      <c r="L16" s="8"/>
      <c r="M16" s="8"/>
      <c r="N16" s="8"/>
      <c r="O16" s="9"/>
    </row>
    <row r="18" spans="6:19" x14ac:dyDescent="0.25">
      <c r="F18" s="1"/>
      <c r="G18" s="3" t="s">
        <v>5</v>
      </c>
      <c r="H18" s="3" t="s">
        <v>6</v>
      </c>
      <c r="I18" s="3" t="s">
        <v>7</v>
      </c>
      <c r="J18" s="3" t="s">
        <v>8</v>
      </c>
      <c r="K18" s="3" t="s">
        <v>9</v>
      </c>
      <c r="L18" s="3" t="s">
        <v>10</v>
      </c>
      <c r="M18" s="3" t="s">
        <v>11</v>
      </c>
      <c r="N18" s="3" t="s">
        <v>12</v>
      </c>
      <c r="O18" s="3" t="s">
        <v>13</v>
      </c>
    </row>
    <row r="19" spans="6:19" x14ac:dyDescent="0.25"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6:19" x14ac:dyDescent="0.25">
      <c r="F20" s="4" t="s">
        <v>1</v>
      </c>
      <c r="G20" s="1">
        <v>77409576</v>
      </c>
      <c r="H20" s="1">
        <v>73256070</v>
      </c>
      <c r="I20" s="1">
        <v>76254764</v>
      </c>
      <c r="J20" s="1">
        <v>74359545</v>
      </c>
      <c r="K20" s="1">
        <v>81471259</v>
      </c>
      <c r="L20" s="1">
        <v>78860597</v>
      </c>
      <c r="M20" s="1">
        <v>80534856</v>
      </c>
      <c r="N20" s="1">
        <v>81322414</v>
      </c>
      <c r="O20" s="1">
        <v>78802789</v>
      </c>
    </row>
    <row r="21" spans="6:19" x14ac:dyDescent="0.25">
      <c r="F21" s="4"/>
    </row>
    <row r="22" spans="6:19" x14ac:dyDescent="0.25">
      <c r="F22" s="4" t="s">
        <v>2</v>
      </c>
      <c r="G22" s="1">
        <f>+G$20*$B7/100</f>
        <v>6099874.5888</v>
      </c>
      <c r="H22" s="1">
        <f t="shared" ref="H22:O22" si="2">+H$20*$B7/100</f>
        <v>5772578.3160000006</v>
      </c>
      <c r="I22" s="1">
        <f t="shared" si="2"/>
        <v>6008875.4031999996</v>
      </c>
      <c r="J22" s="1">
        <f t="shared" si="2"/>
        <v>5859532.1460000006</v>
      </c>
      <c r="K22" s="1">
        <f t="shared" si="2"/>
        <v>6419935.2091999995</v>
      </c>
      <c r="L22" s="1">
        <f t="shared" si="2"/>
        <v>6214215.0436000004</v>
      </c>
      <c r="M22" s="1">
        <f t="shared" si="2"/>
        <v>6346146.6527999993</v>
      </c>
      <c r="N22" s="1">
        <f t="shared" si="2"/>
        <v>6408206.223199999</v>
      </c>
      <c r="O22" s="1">
        <f t="shared" si="2"/>
        <v>6209659.7731999997</v>
      </c>
      <c r="R22" s="10">
        <f>SUM(G22:Q22)</f>
        <v>55339023.355999999</v>
      </c>
      <c r="S22" s="10">
        <f>+R22/9*12</f>
        <v>73785364.47466667</v>
      </c>
    </row>
    <row r="23" spans="6:19" x14ac:dyDescent="0.25">
      <c r="F23" s="4" t="s">
        <v>3</v>
      </c>
      <c r="G23" s="1">
        <v>2324010</v>
      </c>
      <c r="H23" s="1">
        <v>1887873</v>
      </c>
      <c r="I23" s="1">
        <v>2143568</v>
      </c>
      <c r="J23" s="1">
        <v>2251879</v>
      </c>
      <c r="K23" s="1">
        <v>2077085</v>
      </c>
      <c r="L23" s="1">
        <v>2190863</v>
      </c>
      <c r="M23" s="1">
        <v>2201887</v>
      </c>
      <c r="N23" s="1">
        <v>2478779</v>
      </c>
      <c r="O23" s="1">
        <v>2588670</v>
      </c>
    </row>
    <row r="24" spans="6:19" x14ac:dyDescent="0.25">
      <c r="F24" s="4" t="s">
        <v>4</v>
      </c>
      <c r="G24" s="1">
        <f>+G23+G22</f>
        <v>8423884.5888</v>
      </c>
      <c r="H24" s="1">
        <f t="shared" ref="H24:O24" si="3">+H23+H22</f>
        <v>7660451.3160000006</v>
      </c>
      <c r="I24" s="1">
        <f t="shared" si="3"/>
        <v>8152443.4031999996</v>
      </c>
      <c r="J24" s="1">
        <f t="shared" si="3"/>
        <v>8111411.1460000006</v>
      </c>
      <c r="K24" s="1">
        <f t="shared" si="3"/>
        <v>8497020.2091999985</v>
      </c>
      <c r="L24" s="1">
        <f t="shared" si="3"/>
        <v>8405078.0436000004</v>
      </c>
      <c r="M24" s="1">
        <f t="shared" si="3"/>
        <v>8548033.6527999993</v>
      </c>
      <c r="N24" s="1">
        <f t="shared" si="3"/>
        <v>8886985.223199999</v>
      </c>
      <c r="O24" s="1">
        <f t="shared" si="3"/>
        <v>8798329.7731999997</v>
      </c>
      <c r="R24" s="1"/>
    </row>
    <row r="27" spans="6:19" ht="15.75" thickBot="1" x14ac:dyDescent="0.3"/>
    <row r="28" spans="6:19" ht="15.75" thickBot="1" x14ac:dyDescent="0.3">
      <c r="F28" s="7" t="s">
        <v>16</v>
      </c>
      <c r="G28" s="8"/>
      <c r="H28" s="8"/>
      <c r="I28" s="8"/>
      <c r="J28" s="8"/>
      <c r="K28" s="8"/>
      <c r="L28" s="8"/>
      <c r="M28" s="8"/>
      <c r="N28" s="8"/>
      <c r="O28" s="9"/>
    </row>
    <row r="30" spans="6:19" x14ac:dyDescent="0.25">
      <c r="F30" s="1"/>
      <c r="G30" s="3" t="s">
        <v>5</v>
      </c>
      <c r="H30" s="3" t="s">
        <v>6</v>
      </c>
      <c r="I30" s="3" t="s">
        <v>7</v>
      </c>
      <c r="J30" s="3" t="s">
        <v>8</v>
      </c>
      <c r="K30" s="3" t="s">
        <v>9</v>
      </c>
      <c r="L30" s="3" t="s">
        <v>10</v>
      </c>
      <c r="M30" s="3" t="s">
        <v>11</v>
      </c>
      <c r="N30" s="3" t="s">
        <v>12</v>
      </c>
      <c r="O30" s="3" t="s">
        <v>13</v>
      </c>
    </row>
    <row r="31" spans="6:19" x14ac:dyDescent="0.25"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6:19" x14ac:dyDescent="0.25">
      <c r="F32" s="4" t="s">
        <v>1</v>
      </c>
      <c r="G32" s="1">
        <v>172785456</v>
      </c>
      <c r="H32" s="1">
        <v>164820517</v>
      </c>
      <c r="I32" s="1">
        <v>171541108</v>
      </c>
      <c r="J32" s="1">
        <v>168673282</v>
      </c>
      <c r="K32" s="1">
        <v>177119983</v>
      </c>
      <c r="L32" s="1">
        <v>167299066</v>
      </c>
      <c r="M32" s="1">
        <v>165065987</v>
      </c>
      <c r="N32" s="1">
        <v>164399014</v>
      </c>
      <c r="O32" s="1">
        <v>156300645</v>
      </c>
    </row>
    <row r="33" spans="6:19" x14ac:dyDescent="0.25">
      <c r="F33" s="4"/>
    </row>
    <row r="34" spans="6:19" x14ac:dyDescent="0.25">
      <c r="F34" s="4" t="s">
        <v>2</v>
      </c>
      <c r="G34" s="1">
        <f>+G$32*$B7/100</f>
        <v>13615493.932800001</v>
      </c>
      <c r="H34" s="1">
        <f t="shared" ref="H34:O34" si="4">+H$32*$B7/100</f>
        <v>12987856.739600001</v>
      </c>
      <c r="I34" s="1">
        <f t="shared" si="4"/>
        <v>13517439.3104</v>
      </c>
      <c r="J34" s="1">
        <f t="shared" si="4"/>
        <v>13291454.6216</v>
      </c>
      <c r="K34" s="1">
        <f t="shared" si="4"/>
        <v>13957054.660399999</v>
      </c>
      <c r="L34" s="1">
        <f t="shared" si="4"/>
        <v>13183166.400799999</v>
      </c>
      <c r="M34" s="1">
        <f t="shared" si="4"/>
        <v>13007199.775599999</v>
      </c>
      <c r="N34" s="1">
        <f t="shared" si="4"/>
        <v>12954642.303199999</v>
      </c>
      <c r="O34" s="1">
        <f t="shared" si="4"/>
        <v>12316490.825999999</v>
      </c>
      <c r="R34" s="10">
        <f>SUM(G34:Q34)</f>
        <v>118830798.5704</v>
      </c>
      <c r="S34" s="10">
        <f>+R34/9*12</f>
        <v>158441064.76053333</v>
      </c>
    </row>
    <row r="35" spans="6:19" x14ac:dyDescent="0.25">
      <c r="F35" s="4" t="s">
        <v>3</v>
      </c>
      <c r="G35" s="1">
        <v>4522209</v>
      </c>
      <c r="H35" s="1">
        <v>4597422</v>
      </c>
      <c r="I35" s="1">
        <v>4839060</v>
      </c>
      <c r="J35" s="1">
        <v>4301754</v>
      </c>
      <c r="K35" s="1">
        <v>4644472</v>
      </c>
      <c r="L35" s="1">
        <v>4091006</v>
      </c>
      <c r="M35" s="1">
        <v>4430634</v>
      </c>
      <c r="N35" s="1">
        <v>4156993</v>
      </c>
      <c r="O35" s="1">
        <v>4567456</v>
      </c>
    </row>
    <row r="36" spans="6:19" x14ac:dyDescent="0.25">
      <c r="F36" s="4" t="s">
        <v>4</v>
      </c>
      <c r="G36" s="1">
        <f>+G34+G35</f>
        <v>18137702.932800002</v>
      </c>
      <c r="H36" s="1">
        <f t="shared" ref="H36:O36" si="5">+H34+H35</f>
        <v>17585278.739600003</v>
      </c>
      <c r="I36" s="1">
        <f t="shared" si="5"/>
        <v>18356499.310400002</v>
      </c>
      <c r="J36" s="1">
        <f t="shared" si="5"/>
        <v>17593208.621600002</v>
      </c>
      <c r="K36" s="1">
        <f t="shared" si="5"/>
        <v>18601526.660399999</v>
      </c>
      <c r="L36" s="1">
        <f t="shared" si="5"/>
        <v>17274172.400799997</v>
      </c>
      <c r="M36" s="1">
        <f t="shared" si="5"/>
        <v>17437833.775600001</v>
      </c>
      <c r="N36" s="1">
        <f t="shared" si="5"/>
        <v>17111635.303199999</v>
      </c>
      <c r="O36" s="1">
        <f t="shared" si="5"/>
        <v>16883946.825999998</v>
      </c>
      <c r="R36" s="1"/>
    </row>
    <row r="39" spans="6:19" ht="15.75" thickBot="1" x14ac:dyDescent="0.3"/>
    <row r="40" spans="6:19" ht="15.75" thickBot="1" x14ac:dyDescent="0.3">
      <c r="F40" s="7" t="s">
        <v>17</v>
      </c>
      <c r="G40" s="8"/>
      <c r="H40" s="8"/>
      <c r="I40" s="8"/>
      <c r="J40" s="8"/>
      <c r="K40" s="8"/>
      <c r="L40" s="8"/>
      <c r="M40" s="8"/>
      <c r="N40" s="8"/>
      <c r="O40" s="9"/>
    </row>
    <row r="42" spans="6:19" x14ac:dyDescent="0.25">
      <c r="F42" s="1"/>
      <c r="G42" s="3" t="s">
        <v>5</v>
      </c>
      <c r="H42" s="3" t="s">
        <v>6</v>
      </c>
      <c r="I42" s="3" t="s">
        <v>7</v>
      </c>
      <c r="J42" s="3" t="s">
        <v>8</v>
      </c>
      <c r="K42" s="3" t="s">
        <v>9</v>
      </c>
      <c r="L42" s="3" t="s">
        <v>10</v>
      </c>
      <c r="M42" s="3" t="s">
        <v>11</v>
      </c>
      <c r="N42" s="3" t="s">
        <v>12</v>
      </c>
      <c r="O42" s="3" t="s">
        <v>13</v>
      </c>
    </row>
    <row r="43" spans="6:19" x14ac:dyDescent="0.25"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6:19" x14ac:dyDescent="0.25">
      <c r="F44" s="4" t="s">
        <v>1</v>
      </c>
      <c r="G44" s="1">
        <v>79536707</v>
      </c>
      <c r="H44" s="1">
        <v>77057136</v>
      </c>
      <c r="I44" s="1">
        <v>81146795</v>
      </c>
      <c r="J44" s="1">
        <v>81483363</v>
      </c>
      <c r="K44" s="1">
        <v>86593954</v>
      </c>
      <c r="L44" s="1">
        <v>84535441</v>
      </c>
      <c r="M44" s="1">
        <v>91882416</v>
      </c>
      <c r="N44" s="1">
        <v>89833118</v>
      </c>
      <c r="O44" s="1">
        <v>85917864</v>
      </c>
    </row>
    <row r="45" spans="6:19" x14ac:dyDescent="0.25">
      <c r="F45" s="4"/>
    </row>
    <row r="46" spans="6:19" x14ac:dyDescent="0.25">
      <c r="F46" s="4" t="s">
        <v>2</v>
      </c>
      <c r="G46" s="1">
        <f>+G$44*$B7/100</f>
        <v>6267492.5115999999</v>
      </c>
      <c r="H46" s="1">
        <f t="shared" ref="H46:O46" si="6">+H$44*$B7/100</f>
        <v>6072102.3167999992</v>
      </c>
      <c r="I46" s="1">
        <f t="shared" si="6"/>
        <v>6394367.4460000005</v>
      </c>
      <c r="J46" s="1">
        <f t="shared" si="6"/>
        <v>6420889.004399999</v>
      </c>
      <c r="K46" s="1">
        <f t="shared" si="6"/>
        <v>6823603.5751999998</v>
      </c>
      <c r="L46" s="1">
        <f t="shared" si="6"/>
        <v>6661392.7508000005</v>
      </c>
      <c r="M46" s="1">
        <f t="shared" si="6"/>
        <v>7240334.3808000004</v>
      </c>
      <c r="N46" s="1">
        <f t="shared" si="6"/>
        <v>7078849.6984000001</v>
      </c>
      <c r="O46" s="1">
        <f t="shared" si="6"/>
        <v>6770327.6831999989</v>
      </c>
      <c r="R46" s="10">
        <f>SUM(G46:Q46)</f>
        <v>59729359.367200002</v>
      </c>
      <c r="S46" s="10">
        <f>+R46/9*12</f>
        <v>79639145.822933331</v>
      </c>
    </row>
    <row r="47" spans="6:19" x14ac:dyDescent="0.25">
      <c r="F47" s="4" t="s">
        <v>3</v>
      </c>
      <c r="G47" s="1">
        <v>4288618</v>
      </c>
      <c r="H47" s="1">
        <v>4336365</v>
      </c>
      <c r="I47" s="1">
        <v>4546695</v>
      </c>
      <c r="J47" s="1">
        <v>4853043</v>
      </c>
      <c r="K47" s="1">
        <v>5318843</v>
      </c>
      <c r="L47" s="1">
        <v>5008114</v>
      </c>
      <c r="M47" s="1">
        <v>5688793</v>
      </c>
      <c r="N47" s="1">
        <v>5435333</v>
      </c>
      <c r="O47" s="1">
        <v>5062955</v>
      </c>
    </row>
    <row r="48" spans="6:19" x14ac:dyDescent="0.25">
      <c r="F48" s="4" t="s">
        <v>4</v>
      </c>
      <c r="G48" s="1">
        <f>+G46+G47</f>
        <v>10556110.511599999</v>
      </c>
      <c r="H48" s="1">
        <f t="shared" ref="H48:O48" si="7">+H46+H47</f>
        <v>10408467.316799998</v>
      </c>
      <c r="I48" s="1">
        <f t="shared" si="7"/>
        <v>10941062.446</v>
      </c>
      <c r="J48" s="1">
        <f t="shared" si="7"/>
        <v>11273932.0044</v>
      </c>
      <c r="K48" s="1">
        <f t="shared" si="7"/>
        <v>12142446.575199999</v>
      </c>
      <c r="L48" s="1">
        <f t="shared" si="7"/>
        <v>11669506.750800001</v>
      </c>
      <c r="M48" s="1">
        <f t="shared" si="7"/>
        <v>12929127.380800001</v>
      </c>
      <c r="N48" s="1">
        <f t="shared" si="7"/>
        <v>12514182.6984</v>
      </c>
      <c r="O48" s="1">
        <f t="shared" si="7"/>
        <v>11833282.683199998</v>
      </c>
      <c r="R48" s="1"/>
    </row>
  </sheetData>
  <mergeCells count="4">
    <mergeCell ref="F16:O16"/>
    <mergeCell ref="F4:O4"/>
    <mergeCell ref="F28:O28"/>
    <mergeCell ref="F40:O40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3E9D93B9775AD448B881CF41F4E182E" ma:contentTypeVersion="2" ma:contentTypeDescription="Crear nuevo documento." ma:contentTypeScope="" ma:versionID="f6eb50d39a1260689d45b393ac0b41ed">
  <xsd:schema xmlns:xsd="http://www.w3.org/2001/XMLSchema" xmlns:xs="http://www.w3.org/2001/XMLSchema" xmlns:p="http://schemas.microsoft.com/office/2006/metadata/properties" xmlns:ns3="91011e72-2b14-4020-b6b1-a26c113d0b8a" targetNamespace="http://schemas.microsoft.com/office/2006/metadata/properties" ma:root="true" ma:fieldsID="592f3785d6956ce3cff3e2f63a6f5337" ns3:_="">
    <xsd:import namespace="91011e72-2b14-4020-b6b1-a26c113d0b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011e72-2b14-4020-b6b1-a26c113d0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1CC7D4-BABF-4A13-9CE6-E3646317A2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011e72-2b14-4020-b6b1-a26c113d0b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A4E5AD-59A7-4CD1-9D83-04C3BE190CD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3CA3D37-8B18-4674-B2E0-BC0F8C1454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Emilio Mantilla Cervantes</dc:creator>
  <cp:lastModifiedBy>Gabriel Eduardo Jimenez Serpa</cp:lastModifiedBy>
  <dcterms:created xsi:type="dcterms:W3CDTF">2020-11-10T19:55:40Z</dcterms:created>
  <dcterms:modified xsi:type="dcterms:W3CDTF">2020-11-26T21:12:33Z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0x01010073E9D93B9775AD448B881CF41F4E182E</vt:lpwstr>
  </property>
</Properties>
</file>