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in lbs" sheetId="1" r:id="rId3"/>
    <sheet state="visible" name="Data in kg" sheetId="2" r:id="rId4"/>
  </sheets>
  <definedNames/>
  <calcPr/>
</workbook>
</file>

<file path=xl/sharedStrings.xml><?xml version="1.0" encoding="utf-8"?>
<sst xmlns="http://schemas.openxmlformats.org/spreadsheetml/2006/main" count="44" uniqueCount="29">
  <si>
    <t>Confidence interval for difference of two means, dependent samples</t>
  </si>
  <si>
    <t>Weight loss example, kg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</si>
  <si>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</si>
  <si>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</si>
  <si>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</si>
  <si>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Weight loss example, lbs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</si>
  <si>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</si>
  <si>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</si>
  <si>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</si>
  <si>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</si>
  <si>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</si>
  <si>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</si>
  <si>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</si>
  <si>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</si>
  <si>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Optional</t>
  </si>
  <si>
    <t xml:space="preserve">You can try to calculate the 90% and 99% confidence intervals to see the difference. There is no solution provided for these cases. </t>
  </si>
  <si>
    <t>You have a sample of 10 people who have already completed the 12-week program. The second sheet in shows the data in kg, if you feel more comfortable using kg as a unit of measurement</t>
  </si>
  <si>
    <t>Subject</t>
  </si>
  <si>
    <t>Weight before (kg)</t>
  </si>
  <si>
    <t>Weight after (kg)</t>
  </si>
  <si>
    <t>Difference</t>
  </si>
  <si>
    <t>Weight before (lbs)</t>
  </si>
  <si>
    <t>Weight after (lbs)</t>
  </si>
  <si>
    <t>mean</t>
  </si>
  <si>
    <t>stdv</t>
  </si>
  <si>
    <t>stderr</t>
  </si>
  <si>
    <t>t_9_0.025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</si>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</sst>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 style="thin">
        <color rgb="FF002060"/>
      </right>
      <top/>
      <bottom/>
    </border>
    <border>
      <left/>
      <right/>
      <top/>
      <bottom style="thin">
        <color rgb="FF002060"/>
      </bottom>
    </border>
    <border>
      <left/>
      <right style="thin">
        <color rgb="FF002060"/>
      </right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2" xfId="0" applyBorder="1" applyFont="1" applyNumberFormat="1"/>
    <xf borderId="3" fillId="2" fontId="1" numFmtId="2" xfId="0" applyBorder="1" applyFont="1" applyNumberFormat="1"/>
    <xf borderId="1" fillId="2" fontId="3" numFmtId="0" xfId="0" applyAlignment="1" applyBorder="1" applyFont="1">
      <alignment readingOrder="0"/>
    </xf>
    <xf borderId="1" fillId="2" fontId="4" numFmtId="0" xfId="0" applyBorder="1" applyFont="1"/>
    <xf borderId="1" fillId="2" fontId="3" numFmtId="9" xfId="0" applyBorder="1" applyFont="1" applyNumberFormat="1"/>
    <xf borderId="4" fillId="2" fontId="1" numFmtId="0" xfId="0" applyBorder="1" applyFont="1"/>
    <xf borderId="4" fillId="2" fontId="1" numFmtId="2" xfId="0" applyBorder="1" applyFont="1" applyNumberFormat="1"/>
    <xf borderId="1" fillId="2" fontId="1" numFmtId="0" xfId="0" applyAlignment="1" applyBorder="1" applyFont="1">
      <alignment readingOrder="0"/>
    </xf>
    <xf borderId="5" fillId="2" fontId="1" numFmtId="2" xfId="0" applyBorder="1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15.57"/>
    <col customWidth="1" min="4" max="4" width="14.29"/>
    <col customWidth="1" min="5" max="6" width="9.43"/>
    <col customWidth="1" min="7" max="7" width="8.86"/>
    <col customWidth="1" min="8" max="8" width="11.14"/>
    <col customWidth="1" min="9" max="9" width="5.29"/>
    <col customWidth="1" min="10" max="10" width="33.57"/>
    <col customWidth="1" min="11" max="11" width="11.57"/>
    <col customWidth="1" min="12" max="12" width="5.57"/>
    <col customWidth="1" min="13" max="13" width="11.57"/>
    <col customWidth="1" min="14" max="15" width="8.86"/>
    <col customWidth="1" min="16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/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10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12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14</v>
      </c>
      <c r="C10" s="1" t="s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 t="s">
        <v>17</v>
      </c>
      <c r="C14" s="4" t="s">
        <v>21</v>
      </c>
      <c r="D14" s="4" t="s">
        <v>22</v>
      </c>
      <c r="E14" s="4" t="s">
        <v>20</v>
      </c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1.0</v>
      </c>
      <c r="C15" s="6">
        <v>228.5752732416</v>
      </c>
      <c r="D15" s="7">
        <v>204.7433027194</v>
      </c>
      <c r="E15" s="6">
        <f t="shared" ref="E15:E24" si="1">D15-C15</f>
        <v>-23.83197052</v>
      </c>
      <c r="F15" s="6"/>
      <c r="G15" s="3"/>
      <c r="H15" s="8" t="s">
        <v>23</v>
      </c>
      <c r="I15" s="6">
        <f>AVERAGE(E15:E24)</f>
        <v>-20.02458726</v>
      </c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2.0</v>
      </c>
      <c r="C16" s="6">
        <v>244.0076315816</v>
      </c>
      <c r="D16" s="7">
        <v>223.94556573959997</v>
      </c>
      <c r="E16" s="6">
        <f t="shared" si="1"/>
        <v>-20.06206584</v>
      </c>
      <c r="F16" s="6"/>
      <c r="G16" s="1"/>
      <c r="H16" s="8" t="s">
        <v>24</v>
      </c>
      <c r="I16" s="6">
        <f>STDEVA(E15:E24)</f>
        <v>6.858892811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3.0</v>
      </c>
      <c r="C17" s="6">
        <v>262.460322911</v>
      </c>
      <c r="D17" s="7">
        <v>232.94042602919998</v>
      </c>
      <c r="E17" s="6">
        <f t="shared" si="1"/>
        <v>-29.51989688</v>
      </c>
      <c r="F17" s="6"/>
      <c r="G17" s="1"/>
      <c r="H17" s="13" t="s">
        <v>25</v>
      </c>
      <c r="I17" s="1">
        <f>I16/SQRT(COUNT(E15:E24))</f>
        <v>2.168972351</v>
      </c>
      <c r="J17" s="1"/>
      <c r="K17" s="3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4.0</v>
      </c>
      <c r="C18" s="6">
        <v>224.320351585</v>
      </c>
      <c r="D18" s="7">
        <v>212.0406035916</v>
      </c>
      <c r="E18" s="6">
        <f t="shared" si="1"/>
        <v>-12.27974799</v>
      </c>
      <c r="F18" s="6"/>
      <c r="G18" s="3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5.0</v>
      </c>
      <c r="C19" s="6">
        <v>202.1418480278</v>
      </c>
      <c r="D19" s="7">
        <v>191.73602926139998</v>
      </c>
      <c r="E19" s="6">
        <f t="shared" si="1"/>
        <v>-10.40581877</v>
      </c>
      <c r="F19" s="6"/>
      <c r="G19" s="1"/>
      <c r="H19" s="13" t="s">
        <v>26</v>
      </c>
      <c r="I19" s="15">
        <v>2.262</v>
      </c>
      <c r="J19" s="1"/>
      <c r="K19" s="5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6.0</v>
      </c>
      <c r="C20" s="6">
        <v>246.98387211859998</v>
      </c>
      <c r="D20" s="7">
        <v>233.469535458</v>
      </c>
      <c r="E20" s="6">
        <f t="shared" si="1"/>
        <v>-13.51433666</v>
      </c>
      <c r="F20" s="6"/>
      <c r="G20" s="1"/>
      <c r="H20" s="1"/>
      <c r="I20" s="1"/>
      <c r="J20" s="1"/>
      <c r="K20" s="10"/>
      <c r="L20" s="6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7.0</v>
      </c>
      <c r="C21" s="6">
        <v>195.85867356079999</v>
      </c>
      <c r="D21" s="7">
        <v>177.6043982672</v>
      </c>
      <c r="E21" s="6">
        <f t="shared" si="1"/>
        <v>-18.25427529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8.0</v>
      </c>
      <c r="C22" s="6">
        <v>231.8822071716</v>
      </c>
      <c r="D22" s="7">
        <v>213.84839413999998</v>
      </c>
      <c r="E22" s="6">
        <f t="shared" si="1"/>
        <v>-18.03381303</v>
      </c>
      <c r="F22" s="6"/>
      <c r="G22" s="1"/>
      <c r="H22" s="13" t="s">
        <v>27</v>
      </c>
      <c r="I22" s="6">
        <f>I15+(I19*I17)</f>
        <v>-15.1183718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9.0</v>
      </c>
      <c r="C23" s="6">
        <v>243.32419856939998</v>
      </c>
      <c r="D23" s="7">
        <v>218.85288748739998</v>
      </c>
      <c r="E23" s="6">
        <f t="shared" si="1"/>
        <v>-24.47131108</v>
      </c>
      <c r="F23" s="6"/>
      <c r="G23" s="1"/>
      <c r="H23" s="13" t="s">
        <v>28</v>
      </c>
      <c r="I23" s="6">
        <f>I15-(I19*I17)</f>
        <v>-24.93080272</v>
      </c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1">
        <v>10.0</v>
      </c>
      <c r="C24" s="12">
        <v>266.73729079379996</v>
      </c>
      <c r="D24" s="14">
        <v>236.86465429279997</v>
      </c>
      <c r="E24" s="12">
        <f t="shared" si="1"/>
        <v>-29.8726365</v>
      </c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15.57"/>
    <col customWidth="1" min="4" max="4" width="14.29"/>
    <col customWidth="1" min="5" max="6" width="9.43"/>
    <col customWidth="1" min="7" max="7" width="8.86"/>
    <col customWidth="1" min="8" max="8" width="11.14"/>
    <col customWidth="1" min="9" max="9" width="5.29"/>
    <col customWidth="1" min="10" max="10" width="33.57"/>
    <col customWidth="1" min="11" max="11" width="11.57"/>
    <col customWidth="1" min="12" max="12" width="5.57"/>
    <col customWidth="1" min="13" max="13" width="11.57"/>
    <col customWidth="1" min="14" max="18" width="8.86"/>
    <col customWidth="1" min="19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/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10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12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14</v>
      </c>
      <c r="C10" s="1" t="s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 t="s">
        <v>17</v>
      </c>
      <c r="C14" s="4" t="s">
        <v>18</v>
      </c>
      <c r="D14" s="4" t="s">
        <v>19</v>
      </c>
      <c r="E14" s="4" t="s">
        <v>20</v>
      </c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1.0</v>
      </c>
      <c r="C15" s="6">
        <v>103.67999991305493</v>
      </c>
      <c r="D15" s="7">
        <v>92.86999992212009</v>
      </c>
      <c r="E15" s="6">
        <f t="shared" ref="E15:E24" si="1">D15-C15</f>
        <v>-10.80999999</v>
      </c>
      <c r="F15" s="6"/>
      <c r="G15" s="3"/>
      <c r="H15" s="3"/>
      <c r="I15" s="6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2.0</v>
      </c>
      <c r="C16" s="6">
        <v>110.67999990718481</v>
      </c>
      <c r="D16" s="7">
        <v>101.57999991481596</v>
      </c>
      <c r="E16" s="6">
        <f t="shared" si="1"/>
        <v>-9.099999992</v>
      </c>
      <c r="F16" s="6"/>
      <c r="G16" s="1"/>
      <c r="H16" s="3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3.0</v>
      </c>
      <c r="C17" s="6">
        <v>119.04999990016579</v>
      </c>
      <c r="D17" s="7">
        <v>105.65999991139452</v>
      </c>
      <c r="E17" s="6">
        <f t="shared" si="1"/>
        <v>-13.38999999</v>
      </c>
      <c r="F17" s="6"/>
      <c r="G17" s="1"/>
      <c r="H17" s="1"/>
      <c r="I17" s="1"/>
      <c r="J17" s="1"/>
      <c r="K17" s="3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4.0</v>
      </c>
      <c r="C18" s="6">
        <v>101.74999991467341</v>
      </c>
      <c r="D18" s="7">
        <v>96.17999991934435</v>
      </c>
      <c r="E18" s="6">
        <f t="shared" si="1"/>
        <v>-5.569999995</v>
      </c>
      <c r="F18" s="6"/>
      <c r="G18" s="3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5.0</v>
      </c>
      <c r="C19" s="6">
        <v>91.68999992310962</v>
      </c>
      <c r="D19" s="7">
        <v>86.96999992706778</v>
      </c>
      <c r="E19" s="6">
        <f t="shared" si="1"/>
        <v>-4.719999996</v>
      </c>
      <c r="F19" s="6"/>
      <c r="G19" s="1"/>
      <c r="H19" s="1"/>
      <c r="I19" s="1"/>
      <c r="J19" s="1"/>
      <c r="K19" s="5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6.0</v>
      </c>
      <c r="C20" s="6">
        <v>112.0299999060527</v>
      </c>
      <c r="D20" s="7">
        <v>105.89999991119326</v>
      </c>
      <c r="E20" s="6">
        <f t="shared" si="1"/>
        <v>-6.129999995</v>
      </c>
      <c r="F20" s="6"/>
      <c r="G20" s="1"/>
      <c r="H20" s="1"/>
      <c r="I20" s="1"/>
      <c r="J20" s="1"/>
      <c r="K20" s="10"/>
      <c r="L20" s="6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7.0</v>
      </c>
      <c r="C21" s="6">
        <v>88.83999992549961</v>
      </c>
      <c r="D21" s="7">
        <v>80.55999993244315</v>
      </c>
      <c r="E21" s="6">
        <f t="shared" si="1"/>
        <v>-8.279999993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8.0</v>
      </c>
      <c r="C22" s="6">
        <v>105.17999991179704</v>
      </c>
      <c r="D22" s="7">
        <v>96.99999991865671</v>
      </c>
      <c r="E22" s="6">
        <f t="shared" si="1"/>
        <v>-8.179999993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9.0</v>
      </c>
      <c r="C23" s="6">
        <v>110.36999990744475</v>
      </c>
      <c r="D23" s="7">
        <v>99.26999991675311</v>
      </c>
      <c r="E23" s="6">
        <f t="shared" si="1"/>
        <v>-11.09999999</v>
      </c>
      <c r="F23" s="6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1">
        <v>10.0</v>
      </c>
      <c r="C24" s="12">
        <v>120.98999989853891</v>
      </c>
      <c r="D24" s="14">
        <v>107.43999990990181</v>
      </c>
      <c r="E24" s="12">
        <f t="shared" si="1"/>
        <v>-13.54999999</v>
      </c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