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3395" windowHeight="8505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C35" i="1"/>
  <c r="C4" i="1" s="1"/>
  <c r="E4" i="1" s="1"/>
  <c r="C24" i="1" l="1"/>
  <c r="E24" i="1" s="1"/>
  <c r="C32" i="1"/>
  <c r="E32" i="1" s="1"/>
  <c r="C28" i="1"/>
  <c r="E28" i="1" s="1"/>
  <c r="C31" i="1"/>
  <c r="E31" i="1" s="1"/>
  <c r="C27" i="1"/>
  <c r="E27" i="1" s="1"/>
  <c r="C23" i="1"/>
  <c r="E23" i="1" s="1"/>
  <c r="C19" i="1"/>
  <c r="E19" i="1" s="1"/>
  <c r="C15" i="1"/>
  <c r="E15" i="1" s="1"/>
  <c r="C11" i="1"/>
  <c r="E11" i="1" s="1"/>
  <c r="C7" i="1"/>
  <c r="E7" i="1" s="1"/>
  <c r="C3" i="1"/>
  <c r="E3" i="1" s="1"/>
  <c r="C2" i="1"/>
  <c r="E2" i="1" s="1"/>
  <c r="C30" i="1"/>
  <c r="E30" i="1" s="1"/>
  <c r="C26" i="1"/>
  <c r="E26" i="1" s="1"/>
  <c r="C22" i="1"/>
  <c r="E22" i="1" s="1"/>
  <c r="C18" i="1"/>
  <c r="E18" i="1" s="1"/>
  <c r="C14" i="1"/>
  <c r="E14" i="1" s="1"/>
  <c r="C10" i="1"/>
  <c r="E10" i="1" s="1"/>
  <c r="C6" i="1"/>
  <c r="E6" i="1" s="1"/>
  <c r="C33" i="1"/>
  <c r="E33" i="1" s="1"/>
  <c r="C29" i="1"/>
  <c r="E29" i="1" s="1"/>
  <c r="C25" i="1"/>
  <c r="E25" i="1" s="1"/>
  <c r="C21" i="1"/>
  <c r="E21" i="1" s="1"/>
  <c r="C17" i="1"/>
  <c r="E17" i="1" s="1"/>
  <c r="C13" i="1"/>
  <c r="E13" i="1" s="1"/>
  <c r="C9" i="1"/>
  <c r="E9" i="1" s="1"/>
  <c r="C5" i="1"/>
  <c r="E5" i="1" s="1"/>
  <c r="C20" i="1"/>
  <c r="E20" i="1" s="1"/>
  <c r="C16" i="1"/>
  <c r="E16" i="1" s="1"/>
  <c r="C12" i="1"/>
  <c r="E12" i="1" s="1"/>
  <c r="C8" i="1"/>
  <c r="E8" i="1" s="1"/>
</calcChain>
</file>

<file path=xl/sharedStrings.xml><?xml version="1.0" encoding="utf-8"?>
<sst xmlns="http://schemas.openxmlformats.org/spreadsheetml/2006/main" count="8" uniqueCount="8">
  <si>
    <t>r</t>
  </si>
  <si>
    <t>m0</t>
  </si>
  <si>
    <t>L</t>
  </si>
  <si>
    <t>d (mm)</t>
  </si>
  <si>
    <t>Celková indukčnost pro opačné směry proudů</t>
  </si>
  <si>
    <t>Vlastní indukčnost osamoceného vodiče</t>
  </si>
  <si>
    <t>Vzájemná indukčnost</t>
  </si>
  <si>
    <t>Celková indukčnost pro souhlasné proudy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</si>
</sst>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Dva</a:t>
            </a:r>
            <a:r>
              <a:rPr lang="cs-CZ" baseline="0"/>
              <a:t> sousedící vodiče o poloměru 0,1 mm a délce 1,5 mm - indukčnosti 1 vodiče</a:t>
            </a:r>
            <a:endParaRPr lang="cs-CZ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List1!$E$1</c:f>
              <c:strCache>
                <c:ptCount val="1"/>
                <c:pt idx="0">
                  <c:v>Celková indukčnost pro opačné směry proudů</c:v>
                </c:pt>
              </c:strCache>
            </c:strRef>
          </c:tx>
          <c:marker>
            <c:symbol val="none"/>
          </c:marker>
          <c:xVal>
            <c:numRef>
              <c:f>List1!$D$2:$D$33</c:f>
              <c:numCache>
                <c:formatCode>General</c:formatCode>
                <c:ptCount val="32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</c:numCache>
            </c:numRef>
          </c:xVal>
          <c:yVal>
            <c:numRef>
              <c:f>List1!$E$2:$E$33</c:f>
              <c:numCache>
                <c:formatCode>General</c:formatCode>
                <c:ptCount val="32"/>
                <c:pt idx="0">
                  <c:v>0.20794415416798362</c:v>
                </c:pt>
                <c:pt idx="1">
                  <c:v>0.32958368660043286</c:v>
                </c:pt>
                <c:pt idx="2">
                  <c:v>0.41588830833596724</c:v>
                </c:pt>
                <c:pt idx="3">
                  <c:v>0.48283137373023011</c:v>
                </c:pt>
                <c:pt idx="4">
                  <c:v>0.53752784076841642</c:v>
                </c:pt>
                <c:pt idx="5">
                  <c:v>0.58377304471659408</c:v>
                </c:pt>
                <c:pt idx="6">
                  <c:v>0.62383246250395064</c:v>
                </c:pt>
                <c:pt idx="7">
                  <c:v>0.65916737320086582</c:v>
                </c:pt>
                <c:pt idx="8">
                  <c:v>0.69077552789821384</c:v>
                </c:pt>
                <c:pt idx="9">
                  <c:v>0.71936858183951125</c:v>
                </c:pt>
                <c:pt idx="10">
                  <c:v>0.74547199493640015</c:v>
                </c:pt>
                <c:pt idx="11">
                  <c:v>0.76948480723846102</c:v>
                </c:pt>
                <c:pt idx="12">
                  <c:v>0.79171719888457748</c:v>
                </c:pt>
                <c:pt idx="13">
                  <c:v>0.81241506033066302</c:v>
                </c:pt>
                <c:pt idx="14">
                  <c:v>0.83177661667193448</c:v>
                </c:pt>
                <c:pt idx="15">
                  <c:v>0.84996400321686494</c:v>
                </c:pt>
                <c:pt idx="16">
                  <c:v>0.86711152736884933</c:v>
                </c:pt>
                <c:pt idx="17">
                  <c:v>0.88333169374993203</c:v>
                </c:pt>
                <c:pt idx="18">
                  <c:v>0.89871968206619735</c:v>
                </c:pt>
                <c:pt idx="19">
                  <c:v>0.91335673131702688</c:v>
                </c:pt>
                <c:pt idx="20">
                  <c:v>0.92731273600749486</c:v>
                </c:pt>
                <c:pt idx="21">
                  <c:v>0.94064826477874497</c:v>
                </c:pt>
                <c:pt idx="22">
                  <c:v>0.95341614910438366</c:v>
                </c:pt>
                <c:pt idx="23">
                  <c:v>0.96566274746046021</c:v>
                </c:pt>
                <c:pt idx="24">
                  <c:v>0.97742896140644453</c:v>
                </c:pt>
                <c:pt idx="25">
                  <c:v>0.98875105980129874</c:v>
                </c:pt>
                <c:pt idx="26">
                  <c:v>0.99966135305256099</c:v>
                </c:pt>
                <c:pt idx="27">
                  <c:v>1.0101887489959422</c:v>
                </c:pt>
                <c:pt idx="28">
                  <c:v>1.0203592144986469</c:v>
                </c:pt>
                <c:pt idx="29">
                  <c:v>1.0301961613455439</c:v>
                </c:pt>
                <c:pt idx="30">
                  <c:v>1.0397207708399179</c:v>
                </c:pt>
                <c:pt idx="31">
                  <c:v>1.0489522684399442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List1!$H$1</c:f>
              <c:strCache>
                <c:ptCount val="1"/>
                <c:pt idx="0">
                  <c:v>Celková indukčnost pro souhlasné proudy</c:v>
                </c:pt>
              </c:strCache>
            </c:strRef>
          </c:tx>
          <c:marker>
            <c:symbol val="none"/>
          </c:marker>
          <c:xVal>
            <c:numRef>
              <c:f>List1!$D$2:$D$33</c:f>
              <c:numCache>
                <c:formatCode>General</c:formatCode>
                <c:ptCount val="32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</c:numCache>
            </c:numRef>
          </c:xVal>
          <c:yVal>
            <c:numRef>
              <c:f>List1!$H$2:$H$33</c:f>
              <c:numCache>
                <c:formatCode>General</c:formatCode>
                <c:ptCount val="32"/>
                <c:pt idx="0">
                  <c:v>2.7920558458320164</c:v>
                </c:pt>
                <c:pt idx="1">
                  <c:v>2.6704163133995671</c:v>
                </c:pt>
                <c:pt idx="2">
                  <c:v>2.5841116916640328</c:v>
                </c:pt>
                <c:pt idx="3">
                  <c:v>2.5171686262697701</c:v>
                </c:pt>
                <c:pt idx="4">
                  <c:v>2.4624721592315835</c:v>
                </c:pt>
                <c:pt idx="5">
                  <c:v>2.4162269552834061</c:v>
                </c:pt>
                <c:pt idx="6">
                  <c:v>2.3761675374960491</c:v>
                </c:pt>
                <c:pt idx="7">
                  <c:v>2.3408326267991342</c:v>
                </c:pt>
                <c:pt idx="8">
                  <c:v>2.3092244721017861</c:v>
                </c:pt>
                <c:pt idx="9">
                  <c:v>2.280631418160489</c:v>
                </c:pt>
                <c:pt idx="10">
                  <c:v>2.2545280050635998</c:v>
                </c:pt>
                <c:pt idx="11">
                  <c:v>2.2305151927615388</c:v>
                </c:pt>
                <c:pt idx="12">
                  <c:v>2.2082828011154225</c:v>
                </c:pt>
                <c:pt idx="13">
                  <c:v>2.1875849396693372</c:v>
                </c:pt>
                <c:pt idx="14">
                  <c:v>2.1682233833280655</c:v>
                </c:pt>
                <c:pt idx="15">
                  <c:v>2.1500359967831351</c:v>
                </c:pt>
                <c:pt idx="16">
                  <c:v>2.1328884726311506</c:v>
                </c:pt>
                <c:pt idx="17">
                  <c:v>2.1166683062500677</c:v>
                </c:pt>
                <c:pt idx="18">
                  <c:v>2.1012803179338029</c:v>
                </c:pt>
                <c:pt idx="19">
                  <c:v>2.0866432686829732</c:v>
                </c:pt>
                <c:pt idx="20">
                  <c:v>2.0726872639925054</c:v>
                </c:pt>
                <c:pt idx="21">
                  <c:v>2.0593517352212549</c:v>
                </c:pt>
                <c:pt idx="22">
                  <c:v>2.0465838508956162</c:v>
                </c:pt>
                <c:pt idx="23">
                  <c:v>2.0343372525395398</c:v>
                </c:pt>
                <c:pt idx="24">
                  <c:v>2.0225710385935556</c:v>
                </c:pt>
                <c:pt idx="25">
                  <c:v>2.0112489401987013</c:v>
                </c:pt>
                <c:pt idx="26">
                  <c:v>2.0003386469474389</c:v>
                </c:pt>
                <c:pt idx="27">
                  <c:v>1.9898112510040578</c:v>
                </c:pt>
                <c:pt idx="28">
                  <c:v>1.9796407855013531</c:v>
                </c:pt>
                <c:pt idx="29">
                  <c:v>1.9698038386544561</c:v>
                </c:pt>
                <c:pt idx="30">
                  <c:v>1.9602792291600821</c:v>
                </c:pt>
                <c:pt idx="31">
                  <c:v>1.9510477315600558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List1!$F$1</c:f>
              <c:strCache>
                <c:ptCount val="1"/>
                <c:pt idx="0">
                  <c:v>Vlastní indukčnost osamoceného vodiče</c:v>
                </c:pt>
              </c:strCache>
            </c:strRef>
          </c:tx>
          <c:marker>
            <c:symbol val="none"/>
          </c:marker>
          <c:xVal>
            <c:numRef>
              <c:f>List1!$D$2:$D$33</c:f>
              <c:numCache>
                <c:formatCode>General</c:formatCode>
                <c:ptCount val="32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</c:numCache>
            </c:numRef>
          </c:xVal>
          <c:yVal>
            <c:numRef>
              <c:f>List1!$F$2:$F$33</c:f>
              <c:numCache>
                <c:formatCode>General</c:formatCode>
                <c:ptCount val="32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List1!$G$1</c:f>
              <c:strCache>
                <c:ptCount val="1"/>
                <c:pt idx="0">
                  <c:v>Vzájemná indukčnost</c:v>
                </c:pt>
              </c:strCache>
            </c:strRef>
          </c:tx>
          <c:marker>
            <c:symbol val="none"/>
          </c:marker>
          <c:xVal>
            <c:numRef>
              <c:f>List1!$D$2:$D$33</c:f>
              <c:numCache>
                <c:formatCode>General</c:formatCode>
                <c:ptCount val="32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</c:numCache>
            </c:numRef>
          </c:xVal>
          <c:yVal>
            <c:numRef>
              <c:f>List1!$G$2:$G$33</c:f>
              <c:numCache>
                <c:formatCode>General</c:formatCode>
                <c:ptCount val="32"/>
                <c:pt idx="0">
                  <c:v>1.2920558458320164</c:v>
                </c:pt>
                <c:pt idx="1">
                  <c:v>1.1704163133995671</c:v>
                </c:pt>
                <c:pt idx="2">
                  <c:v>1.0841116916640328</c:v>
                </c:pt>
                <c:pt idx="3">
                  <c:v>1.0171686262697699</c:v>
                </c:pt>
                <c:pt idx="4">
                  <c:v>0.96247215923158358</c:v>
                </c:pt>
                <c:pt idx="5">
                  <c:v>0.91622695528340592</c:v>
                </c:pt>
                <c:pt idx="6">
                  <c:v>0.87616753749604936</c:v>
                </c:pt>
                <c:pt idx="7">
                  <c:v>0.84083262679913418</c:v>
                </c:pt>
                <c:pt idx="8">
                  <c:v>0.80922447210178616</c:v>
                </c:pt>
                <c:pt idx="9">
                  <c:v>0.78063141816048875</c:v>
                </c:pt>
                <c:pt idx="10">
                  <c:v>0.75452800506359985</c:v>
                </c:pt>
                <c:pt idx="11">
                  <c:v>0.73051519276153898</c:v>
                </c:pt>
                <c:pt idx="12">
                  <c:v>0.70828280111542252</c:v>
                </c:pt>
                <c:pt idx="13">
                  <c:v>0.68758493966933698</c:v>
                </c:pt>
                <c:pt idx="14">
                  <c:v>0.66822338332806552</c:v>
                </c:pt>
                <c:pt idx="15">
                  <c:v>0.65003599678313506</c:v>
                </c:pt>
                <c:pt idx="16">
                  <c:v>0.63288847263115067</c:v>
                </c:pt>
                <c:pt idx="17">
                  <c:v>0.61666830625006797</c:v>
                </c:pt>
                <c:pt idx="18">
                  <c:v>0.60128031793380265</c:v>
                </c:pt>
                <c:pt idx="19">
                  <c:v>0.58664326868297312</c:v>
                </c:pt>
                <c:pt idx="20">
                  <c:v>0.57268726399250514</c:v>
                </c:pt>
                <c:pt idx="21">
                  <c:v>0.55935173522125503</c:v>
                </c:pt>
                <c:pt idx="22">
                  <c:v>0.54658385089561634</c:v>
                </c:pt>
                <c:pt idx="23">
                  <c:v>0.53433725253953979</c:v>
                </c:pt>
                <c:pt idx="24">
                  <c:v>0.52257103859355547</c:v>
                </c:pt>
                <c:pt idx="25">
                  <c:v>0.51124894019870126</c:v>
                </c:pt>
                <c:pt idx="26">
                  <c:v>0.50033864694743901</c:v>
                </c:pt>
                <c:pt idx="27">
                  <c:v>0.48981125100405776</c:v>
                </c:pt>
                <c:pt idx="28">
                  <c:v>0.47964078550135314</c:v>
                </c:pt>
                <c:pt idx="29">
                  <c:v>0.46980383865445607</c:v>
                </c:pt>
                <c:pt idx="30">
                  <c:v>0.46027922916008213</c:v>
                </c:pt>
                <c:pt idx="31">
                  <c:v>0.45104773156005584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8807680"/>
        <c:axId val="68806144"/>
      </c:scatterChart>
      <c:valAx>
        <c:axId val="688076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cs-CZ" sz="1200"/>
                  <a:t>rozteč d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cs-CZ"/>
          </a:p>
        </c:txPr>
        <c:crossAx val="68806144"/>
        <c:crosses val="autoZero"/>
        <c:crossBetween val="midCat"/>
      </c:valAx>
      <c:valAx>
        <c:axId val="68806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cs-CZ" sz="1200"/>
                  <a:t>L (nH)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cs-CZ"/>
          </a:p>
        </c:txPr>
        <c:crossAx val="688076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9</xdr:row>
      <xdr:rowOff>85725</xdr:rowOff>
    </xdr:from>
    <xdr:to>
      <xdr:col>21</xdr:col>
      <xdr:colOff>323850</xdr:colOff>
      <xdr:row>32</xdr:row>
      <xdr:rowOff>66675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2" workbookViewId="0">
      <selection activeCell="M39" sqref="M39"/>
    </sheetView>
  </sheetViews>
  <sheetFormatPr defaultRowHeight="15" x14ac:dyDescent="0.25"/>
  <cols>
    <col min="2" max="3" width="12" bestFit="1" customWidth="1"/>
    <col min="5" max="5" width="12" bestFit="1" customWidth="1"/>
  </cols>
  <sheetData>
    <row r="1" spans="1:8" x14ac:dyDescent="0.25">
      <c r="A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1E-4</v>
      </c>
      <c r="B2">
        <v>2.0000000000000001E-4</v>
      </c>
      <c r="C2">
        <f>LN(B2/A2)*$C$36*$C$35/2/PI()</f>
        <v>2.0794415416798362E-10</v>
      </c>
      <c r="D2">
        <f>B2*1000</f>
        <v>0.2</v>
      </c>
      <c r="E2">
        <f>C2*10^9</f>
        <v>0.20794415416798362</v>
      </c>
      <c r="F2">
        <f>1000*$C$36</f>
        <v>1.5</v>
      </c>
      <c r="G2">
        <f>(F2-E2)</f>
        <v>1.2920558458320164</v>
      </c>
      <c r="H2">
        <f>F2+G2</f>
        <v>2.7920558458320164</v>
      </c>
    </row>
    <row r="3" spans="1:8" x14ac:dyDescent="0.25">
      <c r="A3">
        <v>1E-4</v>
      </c>
      <c r="B3">
        <v>2.9999999999999997E-4</v>
      </c>
      <c r="C3">
        <f>LN(B3/A3)*$C$36*$C$35/2/PI()</f>
        <v>3.2958368660043286E-10</v>
      </c>
      <c r="D3">
        <f t="shared" ref="D3:D33" si="0">B3*1000</f>
        <v>0.3</v>
      </c>
      <c r="E3">
        <f>C3*10^9</f>
        <v>0.32958368660043286</v>
      </c>
      <c r="F3">
        <f t="shared" ref="F3:F33" si="1">1000*$C$36</f>
        <v>1.5</v>
      </c>
      <c r="G3">
        <f t="shared" ref="G3:G33" si="2">(F3-E3)</f>
        <v>1.1704163133995671</v>
      </c>
      <c r="H3">
        <f t="shared" ref="H3:H33" si="3">F3+G3</f>
        <v>2.6704163133995671</v>
      </c>
    </row>
    <row r="4" spans="1:8" x14ac:dyDescent="0.25">
      <c r="A4">
        <v>1E-4</v>
      </c>
      <c r="B4">
        <v>4.0000000000000002E-4</v>
      </c>
      <c r="C4">
        <f>LN(B4/A4)*$C$36*$C$35/2/PI()</f>
        <v>4.1588830833596724E-10</v>
      </c>
      <c r="D4">
        <f t="shared" si="0"/>
        <v>0.4</v>
      </c>
      <c r="E4">
        <f>C4*10^9</f>
        <v>0.41588830833596724</v>
      </c>
      <c r="F4">
        <f t="shared" si="1"/>
        <v>1.5</v>
      </c>
      <c r="G4">
        <f t="shared" si="2"/>
        <v>1.0841116916640328</v>
      </c>
      <c r="H4">
        <f t="shared" si="3"/>
        <v>2.5841116916640328</v>
      </c>
    </row>
    <row r="5" spans="1:8" x14ac:dyDescent="0.25">
      <c r="A5">
        <v>1E-4</v>
      </c>
      <c r="B5">
        <v>5.0000000000000001E-4</v>
      </c>
      <c r="C5">
        <f>LN(B5/A5)*$C$36*$C$35/2/PI()</f>
        <v>4.8283137373023009E-10</v>
      </c>
      <c r="D5">
        <f t="shared" si="0"/>
        <v>0.5</v>
      </c>
      <c r="E5">
        <f>C5*10^9</f>
        <v>0.48283137373023011</v>
      </c>
      <c r="F5">
        <f t="shared" si="1"/>
        <v>1.5</v>
      </c>
      <c r="G5">
        <f t="shared" si="2"/>
        <v>1.0171686262697699</v>
      </c>
      <c r="H5">
        <f t="shared" si="3"/>
        <v>2.5171686262697701</v>
      </c>
    </row>
    <row r="6" spans="1:8" x14ac:dyDescent="0.25">
      <c r="A6">
        <v>1E-4</v>
      </c>
      <c r="B6">
        <v>5.9999999999999995E-4</v>
      </c>
      <c r="C6">
        <f>LN(B6/A6)*$C$36*$C$35/2/PI()</f>
        <v>5.3752784076841646E-10</v>
      </c>
      <c r="D6">
        <f t="shared" si="0"/>
        <v>0.6</v>
      </c>
      <c r="E6">
        <f>C6*10^9</f>
        <v>0.53752784076841642</v>
      </c>
      <c r="F6">
        <f t="shared" si="1"/>
        <v>1.5</v>
      </c>
      <c r="G6">
        <f t="shared" si="2"/>
        <v>0.96247215923158358</v>
      </c>
      <c r="H6">
        <f t="shared" si="3"/>
        <v>2.4624721592315835</v>
      </c>
    </row>
    <row r="7" spans="1:8" x14ac:dyDescent="0.25">
      <c r="A7">
        <v>1E-4</v>
      </c>
      <c r="B7">
        <v>6.9999999999999999E-4</v>
      </c>
      <c r="C7">
        <f>LN(B7/A7)*$C$36*$C$35/2/PI()</f>
        <v>5.8377304471659403E-10</v>
      </c>
      <c r="D7">
        <f t="shared" si="0"/>
        <v>0.7</v>
      </c>
      <c r="E7">
        <f>C7*10^9</f>
        <v>0.58377304471659408</v>
      </c>
      <c r="F7">
        <f t="shared" si="1"/>
        <v>1.5</v>
      </c>
      <c r="G7">
        <f t="shared" si="2"/>
        <v>0.91622695528340592</v>
      </c>
      <c r="H7">
        <f t="shared" si="3"/>
        <v>2.4162269552834061</v>
      </c>
    </row>
    <row r="8" spans="1:8" x14ac:dyDescent="0.25">
      <c r="A8">
        <v>1E-4</v>
      </c>
      <c r="B8">
        <v>8.0000000000000004E-4</v>
      </c>
      <c r="C8">
        <f>LN(B8/A8)*$C$36*$C$35/2/PI()</f>
        <v>6.2383246250395068E-10</v>
      </c>
      <c r="D8">
        <f t="shared" si="0"/>
        <v>0.8</v>
      </c>
      <c r="E8">
        <f>C8*10^9</f>
        <v>0.62383246250395064</v>
      </c>
      <c r="F8">
        <f t="shared" si="1"/>
        <v>1.5</v>
      </c>
      <c r="G8">
        <f t="shared" si="2"/>
        <v>0.87616753749604936</v>
      </c>
      <c r="H8">
        <f t="shared" si="3"/>
        <v>2.3761675374960491</v>
      </c>
    </row>
    <row r="9" spans="1:8" x14ac:dyDescent="0.25">
      <c r="A9">
        <v>1E-4</v>
      </c>
      <c r="B9">
        <v>8.9999999999999998E-4</v>
      </c>
      <c r="C9">
        <f>LN(B9/A9)*$C$36*$C$35/2/PI()</f>
        <v>6.5916737320086583E-10</v>
      </c>
      <c r="D9">
        <f t="shared" si="0"/>
        <v>0.9</v>
      </c>
      <c r="E9">
        <f>C9*10^9</f>
        <v>0.65916737320086582</v>
      </c>
      <c r="F9">
        <f t="shared" si="1"/>
        <v>1.5</v>
      </c>
      <c r="G9">
        <f t="shared" si="2"/>
        <v>0.84083262679913418</v>
      </c>
      <c r="H9">
        <f t="shared" si="3"/>
        <v>2.3408326267991342</v>
      </c>
    </row>
    <row r="10" spans="1:8" x14ac:dyDescent="0.25">
      <c r="A10">
        <v>1E-4</v>
      </c>
      <c r="B10">
        <v>1E-3</v>
      </c>
      <c r="C10">
        <f>LN(B10/A10)*$C$36*$C$35/2/PI()</f>
        <v>6.9077552789821379E-10</v>
      </c>
      <c r="D10">
        <f t="shared" si="0"/>
        <v>1</v>
      </c>
      <c r="E10">
        <f>C10*10^9</f>
        <v>0.69077552789821384</v>
      </c>
      <c r="F10">
        <f t="shared" si="1"/>
        <v>1.5</v>
      </c>
      <c r="G10">
        <f t="shared" si="2"/>
        <v>0.80922447210178616</v>
      </c>
      <c r="H10">
        <f t="shared" si="3"/>
        <v>2.3092244721017861</v>
      </c>
    </row>
    <row r="11" spans="1:8" x14ac:dyDescent="0.25">
      <c r="A11">
        <v>1E-4</v>
      </c>
      <c r="B11">
        <v>1.1000000000000001E-3</v>
      </c>
      <c r="C11">
        <f>LN(B11/A11)*$C$36*$C$35/2/PI()</f>
        <v>7.1936858183951129E-10</v>
      </c>
      <c r="D11">
        <f t="shared" si="0"/>
        <v>1.1000000000000001</v>
      </c>
      <c r="E11">
        <f>C11*10^9</f>
        <v>0.71936858183951125</v>
      </c>
      <c r="F11">
        <f t="shared" si="1"/>
        <v>1.5</v>
      </c>
      <c r="G11">
        <f t="shared" si="2"/>
        <v>0.78063141816048875</v>
      </c>
      <c r="H11">
        <f t="shared" si="3"/>
        <v>2.280631418160489</v>
      </c>
    </row>
    <row r="12" spans="1:8" x14ac:dyDescent="0.25">
      <c r="A12">
        <v>1E-4</v>
      </c>
      <c r="B12">
        <v>1.1999999999999999E-3</v>
      </c>
      <c r="C12">
        <f>LN(B12/A12)*$C$36*$C$35/2/PI()</f>
        <v>7.4547199493640016E-10</v>
      </c>
      <c r="D12">
        <f t="shared" si="0"/>
        <v>1.2</v>
      </c>
      <c r="E12">
        <f>C12*10^9</f>
        <v>0.74547199493640015</v>
      </c>
      <c r="F12">
        <f t="shared" si="1"/>
        <v>1.5</v>
      </c>
      <c r="G12">
        <f t="shared" si="2"/>
        <v>0.75452800506359985</v>
      </c>
      <c r="H12">
        <f t="shared" si="3"/>
        <v>2.2545280050635998</v>
      </c>
    </row>
    <row r="13" spans="1:8" x14ac:dyDescent="0.25">
      <c r="A13">
        <v>1E-4</v>
      </c>
      <c r="B13">
        <v>1.2999999999999999E-3</v>
      </c>
      <c r="C13">
        <f>LN(B13/A13)*$C$36*$C$35/2/PI()</f>
        <v>7.6948480723846098E-10</v>
      </c>
      <c r="D13">
        <f t="shared" si="0"/>
        <v>1.3</v>
      </c>
      <c r="E13">
        <f>C13*10^9</f>
        <v>0.76948480723846102</v>
      </c>
      <c r="F13">
        <f t="shared" si="1"/>
        <v>1.5</v>
      </c>
      <c r="G13">
        <f t="shared" si="2"/>
        <v>0.73051519276153898</v>
      </c>
      <c r="H13">
        <f t="shared" si="3"/>
        <v>2.2305151927615388</v>
      </c>
    </row>
    <row r="14" spans="1:8" x14ac:dyDescent="0.25">
      <c r="A14">
        <v>1E-4</v>
      </c>
      <c r="B14">
        <v>1.4E-3</v>
      </c>
      <c r="C14">
        <f>LN(B14/A14)*$C$36*$C$35/2/PI()</f>
        <v>7.9171719888457752E-10</v>
      </c>
      <c r="D14">
        <f t="shared" si="0"/>
        <v>1.4</v>
      </c>
      <c r="E14">
        <f>C14*10^9</f>
        <v>0.79171719888457748</v>
      </c>
      <c r="F14">
        <f t="shared" si="1"/>
        <v>1.5</v>
      </c>
      <c r="G14">
        <f t="shared" si="2"/>
        <v>0.70828280111542252</v>
      </c>
      <c r="H14">
        <f t="shared" si="3"/>
        <v>2.2082828011154225</v>
      </c>
    </row>
    <row r="15" spans="1:8" x14ac:dyDescent="0.25">
      <c r="A15">
        <v>1E-4</v>
      </c>
      <c r="B15">
        <v>1.5E-3</v>
      </c>
      <c r="C15">
        <f>LN(B15/A15)*$C$36*$C$35/2/PI()</f>
        <v>8.1241506033066306E-10</v>
      </c>
      <c r="D15">
        <f t="shared" si="0"/>
        <v>1.5</v>
      </c>
      <c r="E15">
        <f>C15*10^9</f>
        <v>0.81241506033066302</v>
      </c>
      <c r="F15">
        <f t="shared" si="1"/>
        <v>1.5</v>
      </c>
      <c r="G15">
        <f t="shared" si="2"/>
        <v>0.68758493966933698</v>
      </c>
      <c r="H15">
        <f t="shared" si="3"/>
        <v>2.1875849396693372</v>
      </c>
    </row>
    <row r="16" spans="1:8" x14ac:dyDescent="0.25">
      <c r="A16">
        <v>1E-4</v>
      </c>
      <c r="B16">
        <v>1.6000000000000001E-3</v>
      </c>
      <c r="C16">
        <f>LN(B16/A16)*$C$36*$C$35/2/PI()</f>
        <v>8.3177661667193448E-10</v>
      </c>
      <c r="D16">
        <f t="shared" si="0"/>
        <v>1.6</v>
      </c>
      <c r="E16">
        <f>C16*10^9</f>
        <v>0.83177661667193448</v>
      </c>
      <c r="F16">
        <f t="shared" si="1"/>
        <v>1.5</v>
      </c>
      <c r="G16">
        <f t="shared" si="2"/>
        <v>0.66822338332806552</v>
      </c>
      <c r="H16">
        <f t="shared" si="3"/>
        <v>2.1682233833280655</v>
      </c>
    </row>
    <row r="17" spans="1:8" x14ac:dyDescent="0.25">
      <c r="A17">
        <v>1E-4</v>
      </c>
      <c r="B17">
        <v>1.6999999999999999E-3</v>
      </c>
      <c r="C17">
        <f>LN(B17/A17)*$C$36*$C$35/2/PI()</f>
        <v>8.4996400321686494E-10</v>
      </c>
      <c r="D17">
        <f t="shared" si="0"/>
        <v>1.7</v>
      </c>
      <c r="E17">
        <f>C17*10^9</f>
        <v>0.84996400321686494</v>
      </c>
      <c r="F17">
        <f t="shared" si="1"/>
        <v>1.5</v>
      </c>
      <c r="G17">
        <f t="shared" si="2"/>
        <v>0.65003599678313506</v>
      </c>
      <c r="H17">
        <f t="shared" si="3"/>
        <v>2.1500359967831351</v>
      </c>
    </row>
    <row r="18" spans="1:8" x14ac:dyDescent="0.25">
      <c r="A18">
        <v>1E-4</v>
      </c>
      <c r="B18">
        <v>1.8E-3</v>
      </c>
      <c r="C18">
        <f>LN(B18/A18)*$C$36*$C$35/2/PI()</f>
        <v>8.6711152736884932E-10</v>
      </c>
      <c r="D18">
        <f t="shared" si="0"/>
        <v>1.8</v>
      </c>
      <c r="E18">
        <f>C18*10^9</f>
        <v>0.86711152736884933</v>
      </c>
      <c r="F18">
        <f t="shared" si="1"/>
        <v>1.5</v>
      </c>
      <c r="G18">
        <f t="shared" si="2"/>
        <v>0.63288847263115067</v>
      </c>
      <c r="H18">
        <f t="shared" si="3"/>
        <v>2.1328884726311506</v>
      </c>
    </row>
    <row r="19" spans="1:8" x14ac:dyDescent="0.25">
      <c r="A19">
        <v>1E-4</v>
      </c>
      <c r="B19">
        <v>1.9E-3</v>
      </c>
      <c r="C19">
        <f>LN(B19/A19)*$C$36*$C$35/2/PI()</f>
        <v>8.8333169374993208E-10</v>
      </c>
      <c r="D19">
        <f t="shared" si="0"/>
        <v>1.9</v>
      </c>
      <c r="E19">
        <f>C19*10^9</f>
        <v>0.88333169374993203</v>
      </c>
      <c r="F19">
        <f t="shared" si="1"/>
        <v>1.5</v>
      </c>
      <c r="G19">
        <f t="shared" si="2"/>
        <v>0.61666830625006797</v>
      </c>
      <c r="H19">
        <f t="shared" si="3"/>
        <v>2.1166683062500677</v>
      </c>
    </row>
    <row r="20" spans="1:8" x14ac:dyDescent="0.25">
      <c r="A20">
        <v>1E-4</v>
      </c>
      <c r="B20">
        <v>2E-3</v>
      </c>
      <c r="C20">
        <f>LN(B20/A20)*$C$36*$C$35/2/PI()</f>
        <v>8.9871968206619739E-10</v>
      </c>
      <c r="D20">
        <f t="shared" si="0"/>
        <v>2</v>
      </c>
      <c r="E20">
        <f>C20*10^9</f>
        <v>0.89871968206619735</v>
      </c>
      <c r="F20">
        <f t="shared" si="1"/>
        <v>1.5</v>
      </c>
      <c r="G20">
        <f t="shared" si="2"/>
        <v>0.60128031793380265</v>
      </c>
      <c r="H20">
        <f t="shared" si="3"/>
        <v>2.1012803179338029</v>
      </c>
    </row>
    <row r="21" spans="1:8" x14ac:dyDescent="0.25">
      <c r="A21">
        <v>1E-4</v>
      </c>
      <c r="B21">
        <v>2.0999999999999999E-3</v>
      </c>
      <c r="C21">
        <f>LN(B21/A21)*$C$36*$C$35/2/PI()</f>
        <v>9.1335673131702689E-10</v>
      </c>
      <c r="D21">
        <f t="shared" si="0"/>
        <v>2.1</v>
      </c>
      <c r="E21">
        <f>C21*10^9</f>
        <v>0.91335673131702688</v>
      </c>
      <c r="F21">
        <f t="shared" si="1"/>
        <v>1.5</v>
      </c>
      <c r="G21">
        <f t="shared" si="2"/>
        <v>0.58664326868297312</v>
      </c>
      <c r="H21">
        <f t="shared" si="3"/>
        <v>2.0866432686829732</v>
      </c>
    </row>
    <row r="22" spans="1:8" x14ac:dyDescent="0.25">
      <c r="A22">
        <v>1E-4</v>
      </c>
      <c r="B22">
        <v>2.2000000000000001E-3</v>
      </c>
      <c r="C22">
        <f>LN(B22/A22)*$C$36*$C$35/2/PI()</f>
        <v>9.2731273600749488E-10</v>
      </c>
      <c r="D22">
        <f t="shared" si="0"/>
        <v>2.2000000000000002</v>
      </c>
      <c r="E22">
        <f>C22*10^9</f>
        <v>0.92731273600749486</v>
      </c>
      <c r="F22">
        <f t="shared" si="1"/>
        <v>1.5</v>
      </c>
      <c r="G22">
        <f t="shared" si="2"/>
        <v>0.57268726399250514</v>
      </c>
      <c r="H22">
        <f t="shared" si="3"/>
        <v>2.0726872639925054</v>
      </c>
    </row>
    <row r="23" spans="1:8" x14ac:dyDescent="0.25">
      <c r="A23">
        <v>1E-4</v>
      </c>
      <c r="B23">
        <v>2.3E-3</v>
      </c>
      <c r="C23">
        <f>LN(B23/A23)*$C$36*$C$35/2/PI()</f>
        <v>9.4064826477874498E-10</v>
      </c>
      <c r="D23">
        <f t="shared" si="0"/>
        <v>2.2999999999999998</v>
      </c>
      <c r="E23">
        <f>C23*10^9</f>
        <v>0.94064826477874497</v>
      </c>
      <c r="F23">
        <f t="shared" si="1"/>
        <v>1.5</v>
      </c>
      <c r="G23">
        <f t="shared" si="2"/>
        <v>0.55935173522125503</v>
      </c>
      <c r="H23">
        <f t="shared" si="3"/>
        <v>2.0593517352212549</v>
      </c>
    </row>
    <row r="24" spans="1:8" x14ac:dyDescent="0.25">
      <c r="A24">
        <v>1E-4</v>
      </c>
      <c r="B24">
        <v>2.3999999999999998E-3</v>
      </c>
      <c r="C24">
        <f>LN(B24/A24)*$C$36*$C$35/2/PI()</f>
        <v>9.5341614910438365E-10</v>
      </c>
      <c r="D24">
        <f t="shared" si="0"/>
        <v>2.4</v>
      </c>
      <c r="E24">
        <f>C24*10^9</f>
        <v>0.95341614910438366</v>
      </c>
      <c r="F24">
        <f t="shared" si="1"/>
        <v>1.5</v>
      </c>
      <c r="G24">
        <f t="shared" si="2"/>
        <v>0.54658385089561634</v>
      </c>
      <c r="H24">
        <f t="shared" si="3"/>
        <v>2.0465838508956162</v>
      </c>
    </row>
    <row r="25" spans="1:8" x14ac:dyDescent="0.25">
      <c r="A25">
        <v>1E-4</v>
      </c>
      <c r="B25">
        <v>2.5000000000000001E-3</v>
      </c>
      <c r="C25">
        <f>LN(B25/A25)*$C$36*$C$35/2/PI()</f>
        <v>9.6566274746046019E-10</v>
      </c>
      <c r="D25">
        <f t="shared" si="0"/>
        <v>2.5</v>
      </c>
      <c r="E25">
        <f>C25*10^9</f>
        <v>0.96566274746046021</v>
      </c>
      <c r="F25">
        <f t="shared" si="1"/>
        <v>1.5</v>
      </c>
      <c r="G25">
        <f t="shared" si="2"/>
        <v>0.53433725253953979</v>
      </c>
      <c r="H25">
        <f t="shared" si="3"/>
        <v>2.0343372525395398</v>
      </c>
    </row>
    <row r="26" spans="1:8" x14ac:dyDescent="0.25">
      <c r="A26">
        <v>1E-4</v>
      </c>
      <c r="B26">
        <v>2.5999999999999999E-3</v>
      </c>
      <c r="C26">
        <f>LN(B26/A26)*$C$36*$C$35/2/PI()</f>
        <v>9.7742896140644457E-10</v>
      </c>
      <c r="D26">
        <f t="shared" si="0"/>
        <v>2.6</v>
      </c>
      <c r="E26">
        <f>C26*10^9</f>
        <v>0.97742896140644453</v>
      </c>
      <c r="F26">
        <f t="shared" si="1"/>
        <v>1.5</v>
      </c>
      <c r="G26">
        <f t="shared" si="2"/>
        <v>0.52257103859355547</v>
      </c>
      <c r="H26">
        <f t="shared" si="3"/>
        <v>2.0225710385935556</v>
      </c>
    </row>
    <row r="27" spans="1:8" x14ac:dyDescent="0.25">
      <c r="A27">
        <v>1E-4</v>
      </c>
      <c r="B27">
        <v>2.7000000000000001E-3</v>
      </c>
      <c r="C27">
        <f>LN(B27/A27)*$C$36*$C$35/2/PI()</f>
        <v>9.887510598012987E-10</v>
      </c>
      <c r="D27">
        <f t="shared" si="0"/>
        <v>2.7</v>
      </c>
      <c r="E27">
        <f>C27*10^9</f>
        <v>0.98875105980129874</v>
      </c>
      <c r="F27">
        <f t="shared" si="1"/>
        <v>1.5</v>
      </c>
      <c r="G27">
        <f t="shared" si="2"/>
        <v>0.51124894019870126</v>
      </c>
      <c r="H27">
        <f t="shared" si="3"/>
        <v>2.0112489401987013</v>
      </c>
    </row>
    <row r="28" spans="1:8" x14ac:dyDescent="0.25">
      <c r="A28">
        <v>1E-4</v>
      </c>
      <c r="B28">
        <v>2.8E-3</v>
      </c>
      <c r="C28">
        <f>LN(B28/A28)*$C$36*$C$35/2/PI()</f>
        <v>9.9966135305256101E-10</v>
      </c>
      <c r="D28">
        <f t="shared" si="0"/>
        <v>2.8</v>
      </c>
      <c r="E28">
        <f>C28*10^9</f>
        <v>0.99966135305256099</v>
      </c>
      <c r="F28">
        <f t="shared" si="1"/>
        <v>1.5</v>
      </c>
      <c r="G28">
        <f t="shared" si="2"/>
        <v>0.50033864694743901</v>
      </c>
      <c r="H28">
        <f t="shared" si="3"/>
        <v>2.0003386469474389</v>
      </c>
    </row>
    <row r="29" spans="1:8" x14ac:dyDescent="0.25">
      <c r="A29">
        <v>1E-4</v>
      </c>
      <c r="B29">
        <v>2.8999999999999998E-3</v>
      </c>
      <c r="C29">
        <f>LN(B29/A29)*$C$36*$C$35/2/PI()</f>
        <v>1.0101887489959421E-9</v>
      </c>
      <c r="D29">
        <f t="shared" si="0"/>
        <v>2.9</v>
      </c>
      <c r="E29">
        <f>C29*10^9</f>
        <v>1.0101887489959422</v>
      </c>
      <c r="F29">
        <f t="shared" si="1"/>
        <v>1.5</v>
      </c>
      <c r="G29">
        <f t="shared" si="2"/>
        <v>0.48981125100405776</v>
      </c>
      <c r="H29">
        <f t="shared" si="3"/>
        <v>1.9898112510040578</v>
      </c>
    </row>
    <row r="30" spans="1:8" x14ac:dyDescent="0.25">
      <c r="A30">
        <v>1E-4</v>
      </c>
      <c r="B30">
        <v>3.0000000000000001E-3</v>
      </c>
      <c r="C30">
        <f>LN(B30/A30)*$C$36*$C$35/2/PI()</f>
        <v>1.0203592144986468E-9</v>
      </c>
      <c r="D30">
        <f t="shared" si="0"/>
        <v>3</v>
      </c>
      <c r="E30">
        <f>C30*10^9</f>
        <v>1.0203592144986469</v>
      </c>
      <c r="F30">
        <f t="shared" si="1"/>
        <v>1.5</v>
      </c>
      <c r="G30">
        <f t="shared" si="2"/>
        <v>0.47964078550135314</v>
      </c>
      <c r="H30">
        <f t="shared" si="3"/>
        <v>1.9796407855013531</v>
      </c>
    </row>
    <row r="31" spans="1:8" x14ac:dyDescent="0.25">
      <c r="A31">
        <v>1E-4</v>
      </c>
      <c r="B31">
        <v>3.0999999999999999E-3</v>
      </c>
      <c r="C31">
        <f>LN(B31/A31)*$C$36*$C$35/2/PI()</f>
        <v>1.030196161345544E-9</v>
      </c>
      <c r="D31">
        <f t="shared" si="0"/>
        <v>3.1</v>
      </c>
      <c r="E31">
        <f>C31*10^9</f>
        <v>1.0301961613455439</v>
      </c>
      <c r="F31">
        <f t="shared" si="1"/>
        <v>1.5</v>
      </c>
      <c r="G31">
        <f t="shared" si="2"/>
        <v>0.46980383865445607</v>
      </c>
      <c r="H31">
        <f t="shared" si="3"/>
        <v>1.9698038386544561</v>
      </c>
    </row>
    <row r="32" spans="1:8" x14ac:dyDescent="0.25">
      <c r="A32">
        <v>1E-4</v>
      </c>
      <c r="B32">
        <v>3.2000000000000002E-3</v>
      </c>
      <c r="C32">
        <f>LN(B32/A32)*$C$36*$C$35/2/PI()</f>
        <v>1.0397207708399179E-9</v>
      </c>
      <c r="D32">
        <f t="shared" si="0"/>
        <v>3.2</v>
      </c>
      <c r="E32">
        <f>C32*10^9</f>
        <v>1.0397207708399179</v>
      </c>
      <c r="F32">
        <f t="shared" si="1"/>
        <v>1.5</v>
      </c>
      <c r="G32">
        <f t="shared" si="2"/>
        <v>0.46027922916008213</v>
      </c>
      <c r="H32">
        <f t="shared" si="3"/>
        <v>1.9602792291600821</v>
      </c>
    </row>
    <row r="33" spans="1:8" x14ac:dyDescent="0.25">
      <c r="A33">
        <v>1E-4</v>
      </c>
      <c r="B33">
        <v>3.3E-3</v>
      </c>
      <c r="C33">
        <f>LN(B33/A33)*$C$36*$C$35/2/PI()</f>
        <v>1.0489522684399441E-9</v>
      </c>
      <c r="D33">
        <f t="shared" si="0"/>
        <v>3.3</v>
      </c>
      <c r="E33">
        <f>C33*10^9</f>
        <v>1.0489522684399442</v>
      </c>
      <c r="F33">
        <f t="shared" si="1"/>
        <v>1.5</v>
      </c>
      <c r="G33">
        <f t="shared" si="2"/>
        <v>0.45104773156005584</v>
      </c>
      <c r="H33">
        <f t="shared" si="3"/>
        <v>1.9510477315600558</v>
      </c>
    </row>
    <row r="35" spans="1:8" x14ac:dyDescent="0.25">
      <c r="B35" t="s">
        <v>1</v>
      </c>
      <c r="C35">
        <f>4*PI()*10^-7</f>
        <v>1.2566370614359173E-6</v>
      </c>
    </row>
    <row r="36" spans="1:8" x14ac:dyDescent="0.25">
      <c r="B36" t="s">
        <v>2</v>
      </c>
      <c r="C36">
        <v>1.5E-3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brejmic</dc:creator>
  <cp:lastModifiedBy>brejmic</cp:lastModifiedBy>
  <dcterms:created xsi:type="dcterms:W3CDTF">2017-04-24T16:49:05Z</dcterms:created>
  <dcterms:modified xsi:type="dcterms:W3CDTF">2017-04-24T20:46:28Z</dcterms:modified>
</cp:coreProperties>
</file>