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jcmic\GITs\ves\PrednaskyEN\P7\"/>
    </mc:Choice>
  </mc:AlternateContent>
  <bookViews>
    <workbookView xWindow="0" yWindow="60" windowWidth="24240" windowHeight="12375" activeTab="2"/>
  </bookViews>
  <sheets>
    <sheet name="List1" sheetId="1" r:id="rId1"/>
    <sheet name="List2" sheetId="3" r:id="rId2"/>
    <sheet name="Lis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M12" i="4" s="1"/>
  <c r="L13" i="4"/>
  <c r="M13" i="4"/>
  <c r="L3" i="1"/>
  <c r="A42" i="4"/>
  <c r="A42" i="1" s="1"/>
  <c r="A2" i="4"/>
  <c r="A2" i="1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A41" i="4" s="1"/>
  <c r="A41" i="1" s="1"/>
  <c r="J3" i="1"/>
  <c r="J3" i="3"/>
  <c r="L3" i="4"/>
  <c r="K3" i="1" l="1"/>
  <c r="N2" i="4"/>
  <c r="A2" i="3"/>
  <c r="B2" i="3" s="1"/>
  <c r="A42" i="3"/>
  <c r="B42" i="3" s="1"/>
  <c r="A41" i="3"/>
  <c r="B41" i="3" s="1"/>
  <c r="K3" i="3"/>
  <c r="A3" i="4"/>
  <c r="A40" i="4"/>
  <c r="A36" i="4"/>
  <c r="A32" i="4"/>
  <c r="A28" i="4"/>
  <c r="A24" i="4"/>
  <c r="A20" i="4"/>
  <c r="A16" i="4"/>
  <c r="A12" i="4"/>
  <c r="A8" i="4"/>
  <c r="B8" i="4" s="1"/>
  <c r="A39" i="4"/>
  <c r="A35" i="4"/>
  <c r="A31" i="4"/>
  <c r="A27" i="4"/>
  <c r="A23" i="4"/>
  <c r="B23" i="4" s="1"/>
  <c r="A19" i="4"/>
  <c r="A15" i="4"/>
  <c r="A11" i="4"/>
  <c r="A7" i="4"/>
  <c r="B7" i="4" s="1"/>
  <c r="A38" i="4"/>
  <c r="A34" i="4"/>
  <c r="A30" i="4"/>
  <c r="A26" i="4"/>
  <c r="A22" i="4"/>
  <c r="A18" i="4"/>
  <c r="A14" i="4"/>
  <c r="A10" i="4"/>
  <c r="A6" i="4"/>
  <c r="A37" i="4"/>
  <c r="A33" i="4"/>
  <c r="A29" i="4"/>
  <c r="A25" i="4"/>
  <c r="A21" i="4"/>
  <c r="A17" i="4"/>
  <c r="A13" i="4"/>
  <c r="B13" i="4" s="1"/>
  <c r="A9" i="4"/>
  <c r="A5" i="4"/>
  <c r="A4" i="4"/>
  <c r="L3" i="3"/>
  <c r="B42" i="4"/>
  <c r="B41" i="4"/>
  <c r="B2" i="4"/>
  <c r="B21" i="4" l="1"/>
  <c r="A21" i="1"/>
  <c r="B21" i="1" s="1"/>
  <c r="A21" i="3"/>
  <c r="B21" i="3" s="1"/>
  <c r="D21" i="3" s="1"/>
  <c r="B18" i="4"/>
  <c r="A18" i="1"/>
  <c r="B18" i="1" s="1"/>
  <c r="A18" i="3"/>
  <c r="B18" i="3" s="1"/>
  <c r="C18" i="3" s="1"/>
  <c r="B31" i="4"/>
  <c r="A31" i="3"/>
  <c r="B31" i="3" s="1"/>
  <c r="C31" i="3" s="1"/>
  <c r="A31" i="1"/>
  <c r="B31" i="1" s="1"/>
  <c r="B28" i="4"/>
  <c r="A28" i="3"/>
  <c r="B28" i="3" s="1"/>
  <c r="C28" i="3" s="1"/>
  <c r="A28" i="1"/>
  <c r="B28" i="1" s="1"/>
  <c r="B25" i="4"/>
  <c r="A25" i="1"/>
  <c r="B25" i="1" s="1"/>
  <c r="A25" i="3"/>
  <c r="B25" i="3" s="1"/>
  <c r="C25" i="3" s="1"/>
  <c r="B22" i="4"/>
  <c r="D22" i="4" s="1"/>
  <c r="A22" i="1"/>
  <c r="B22" i="1" s="1"/>
  <c r="A22" i="3"/>
  <c r="B22" i="3" s="1"/>
  <c r="D22" i="3" s="1"/>
  <c r="B19" i="4"/>
  <c r="C19" i="4" s="1"/>
  <c r="A19" i="3"/>
  <c r="B19" i="3" s="1"/>
  <c r="C19" i="3" s="1"/>
  <c r="A19" i="1"/>
  <c r="B19" i="1" s="1"/>
  <c r="A32" i="3"/>
  <c r="B32" i="3" s="1"/>
  <c r="D32" i="3" s="1"/>
  <c r="A32" i="1"/>
  <c r="B32" i="1" s="1"/>
  <c r="A13" i="1"/>
  <c r="B13" i="1" s="1"/>
  <c r="A13" i="3"/>
  <c r="B13" i="3" s="1"/>
  <c r="C13" i="3" s="1"/>
  <c r="B29" i="4"/>
  <c r="C29" i="4" s="1"/>
  <c r="A29" i="1"/>
  <c r="B29" i="1" s="1"/>
  <c r="A29" i="3"/>
  <c r="B29" i="3" s="1"/>
  <c r="D29" i="3" s="1"/>
  <c r="B10" i="4"/>
  <c r="A10" i="1"/>
  <c r="B10" i="1" s="1"/>
  <c r="A10" i="3"/>
  <c r="B10" i="3" s="1"/>
  <c r="C10" i="3" s="1"/>
  <c r="B26" i="4"/>
  <c r="A26" i="1"/>
  <c r="B26" i="1" s="1"/>
  <c r="A26" i="3"/>
  <c r="B26" i="3" s="1"/>
  <c r="C26" i="3" s="1"/>
  <c r="A7" i="3"/>
  <c r="B7" i="3" s="1"/>
  <c r="C7" i="3" s="1"/>
  <c r="A7" i="1"/>
  <c r="B7" i="1" s="1"/>
  <c r="A23" i="3"/>
  <c r="B23" i="3" s="1"/>
  <c r="C23" i="3" s="1"/>
  <c r="A23" i="1"/>
  <c r="B23" i="1" s="1"/>
  <c r="C23" i="1" s="1"/>
  <c r="B39" i="4"/>
  <c r="D39" i="4" s="1"/>
  <c r="A39" i="3"/>
  <c r="B39" i="3" s="1"/>
  <c r="D39" i="3" s="1"/>
  <c r="A39" i="1"/>
  <c r="B39" i="1" s="1"/>
  <c r="B20" i="4"/>
  <c r="A20" i="3"/>
  <c r="B20" i="3" s="1"/>
  <c r="C20" i="3" s="1"/>
  <c r="A20" i="1"/>
  <c r="B20" i="1" s="1"/>
  <c r="B36" i="4"/>
  <c r="A36" i="3"/>
  <c r="B36" i="3" s="1"/>
  <c r="C36" i="3" s="1"/>
  <c r="A36" i="1"/>
  <c r="B36" i="1" s="1"/>
  <c r="D36" i="1" s="1"/>
  <c r="B5" i="4"/>
  <c r="A5" i="1"/>
  <c r="B5" i="1" s="1"/>
  <c r="A5" i="3"/>
  <c r="B5" i="3" s="1"/>
  <c r="C5" i="3" s="1"/>
  <c r="B37" i="4"/>
  <c r="C37" i="4" s="1"/>
  <c r="A37" i="1"/>
  <c r="B37" i="1" s="1"/>
  <c r="A37" i="3"/>
  <c r="B37" i="3" s="1"/>
  <c r="D37" i="3" s="1"/>
  <c r="B34" i="4"/>
  <c r="D34" i="4" s="1"/>
  <c r="A34" i="1"/>
  <c r="B34" i="1" s="1"/>
  <c r="A34" i="3"/>
  <c r="B34" i="3" s="1"/>
  <c r="C34" i="3" s="1"/>
  <c r="B15" i="4"/>
  <c r="A15" i="3"/>
  <c r="B15" i="3" s="1"/>
  <c r="D15" i="3" s="1"/>
  <c r="A15" i="1"/>
  <c r="B15" i="1" s="1"/>
  <c r="B12" i="4"/>
  <c r="A12" i="3"/>
  <c r="B12" i="3" s="1"/>
  <c r="C12" i="3" s="1"/>
  <c r="A12" i="1"/>
  <c r="B12" i="1" s="1"/>
  <c r="B3" i="4"/>
  <c r="A3" i="3"/>
  <c r="B3" i="3" s="1"/>
  <c r="D3" i="3" s="1"/>
  <c r="A3" i="1"/>
  <c r="B3" i="1" s="1"/>
  <c r="B9" i="4"/>
  <c r="D9" i="4" s="1"/>
  <c r="A9" i="1"/>
  <c r="B9" i="1" s="1"/>
  <c r="A9" i="3"/>
  <c r="B9" i="3" s="1"/>
  <c r="C9" i="3" s="1"/>
  <c r="B6" i="4"/>
  <c r="A6" i="1"/>
  <c r="B6" i="1" s="1"/>
  <c r="A6" i="3"/>
  <c r="B6" i="3" s="1"/>
  <c r="D6" i="3" s="1"/>
  <c r="B38" i="4"/>
  <c r="A38" i="1"/>
  <c r="B38" i="1" s="1"/>
  <c r="A38" i="3"/>
  <c r="B38" i="3" s="1"/>
  <c r="D38" i="3" s="1"/>
  <c r="B35" i="4"/>
  <c r="C35" i="4" s="1"/>
  <c r="A35" i="3"/>
  <c r="B35" i="3" s="1"/>
  <c r="D35" i="3" s="1"/>
  <c r="A35" i="1"/>
  <c r="B35" i="1" s="1"/>
  <c r="B16" i="4"/>
  <c r="D16" i="4" s="1"/>
  <c r="A16" i="3"/>
  <c r="B16" i="3" s="1"/>
  <c r="D16" i="3" s="1"/>
  <c r="A16" i="1"/>
  <c r="B16" i="1" s="1"/>
  <c r="B32" i="4"/>
  <c r="B4" i="4"/>
  <c r="C4" i="4" s="1"/>
  <c r="A4" i="3"/>
  <c r="B4" i="3" s="1"/>
  <c r="C4" i="3" s="1"/>
  <c r="A4" i="1"/>
  <c r="B4" i="1" s="1"/>
  <c r="B17" i="4"/>
  <c r="C17" i="4" s="1"/>
  <c r="A17" i="1"/>
  <c r="B17" i="1" s="1"/>
  <c r="A17" i="3"/>
  <c r="B17" i="3" s="1"/>
  <c r="C17" i="3" s="1"/>
  <c r="B33" i="4"/>
  <c r="A33" i="1"/>
  <c r="B33" i="1" s="1"/>
  <c r="A33" i="3"/>
  <c r="B33" i="3" s="1"/>
  <c r="D33" i="3" s="1"/>
  <c r="B14" i="4"/>
  <c r="A14" i="1"/>
  <c r="B14" i="1" s="1"/>
  <c r="A14" i="3"/>
  <c r="B14" i="3" s="1"/>
  <c r="C14" i="3" s="1"/>
  <c r="B30" i="4"/>
  <c r="A30" i="1"/>
  <c r="B30" i="1" s="1"/>
  <c r="A30" i="3"/>
  <c r="B30" i="3" s="1"/>
  <c r="C30" i="3" s="1"/>
  <c r="B11" i="4"/>
  <c r="A11" i="3"/>
  <c r="B11" i="3" s="1"/>
  <c r="D11" i="3" s="1"/>
  <c r="A11" i="1"/>
  <c r="B11" i="1" s="1"/>
  <c r="C11" i="1" s="1"/>
  <c r="B27" i="4"/>
  <c r="C27" i="4" s="1"/>
  <c r="A27" i="3"/>
  <c r="B27" i="3" s="1"/>
  <c r="D27" i="3" s="1"/>
  <c r="A27" i="1"/>
  <c r="B27" i="1" s="1"/>
  <c r="D27" i="1" s="1"/>
  <c r="A8" i="3"/>
  <c r="B8" i="3" s="1"/>
  <c r="C8" i="3" s="1"/>
  <c r="A8" i="1"/>
  <c r="B8" i="1" s="1"/>
  <c r="B24" i="4"/>
  <c r="A24" i="3"/>
  <c r="B24" i="3" s="1"/>
  <c r="D24" i="3" s="1"/>
  <c r="A24" i="1"/>
  <c r="B24" i="1" s="1"/>
  <c r="B40" i="4"/>
  <c r="A40" i="3"/>
  <c r="B40" i="3" s="1"/>
  <c r="C40" i="3" s="1"/>
  <c r="A40" i="1"/>
  <c r="B40" i="1" s="1"/>
  <c r="D10" i="3"/>
  <c r="D7" i="4"/>
  <c r="D13" i="4"/>
  <c r="D42" i="4"/>
  <c r="D41" i="3"/>
  <c r="D42" i="3"/>
  <c r="C13" i="4"/>
  <c r="C7" i="4"/>
  <c r="C8" i="4"/>
  <c r="C41" i="4"/>
  <c r="C42" i="4"/>
  <c r="D2" i="4"/>
  <c r="C2" i="4"/>
  <c r="D8" i="4"/>
  <c r="C23" i="4"/>
  <c r="D23" i="4"/>
  <c r="D41" i="4"/>
  <c r="C2" i="3"/>
  <c r="D2" i="3"/>
  <c r="C41" i="3"/>
  <c r="C42" i="3"/>
  <c r="B41" i="1"/>
  <c r="B42" i="1"/>
  <c r="B2" i="1"/>
  <c r="C39" i="4" l="1"/>
  <c r="E39" i="4" s="1"/>
  <c r="C33" i="3"/>
  <c r="F33" i="3" s="1"/>
  <c r="C24" i="3"/>
  <c r="E24" i="3" s="1"/>
  <c r="D28" i="3"/>
  <c r="F28" i="3" s="1"/>
  <c r="H28" i="3" s="1"/>
  <c r="D18" i="3"/>
  <c r="F18" i="3" s="1"/>
  <c r="H18" i="3" s="1"/>
  <c r="C38" i="3"/>
  <c r="F38" i="3" s="1"/>
  <c r="H38" i="3" s="1"/>
  <c r="C22" i="3"/>
  <c r="E22" i="3" s="1"/>
  <c r="D4" i="4"/>
  <c r="F4" i="4" s="1"/>
  <c r="H4" i="4" s="1"/>
  <c r="D36" i="3"/>
  <c r="F36" i="3" s="1"/>
  <c r="H36" i="3" s="1"/>
  <c r="D5" i="3"/>
  <c r="F5" i="3" s="1"/>
  <c r="H5" i="3" s="1"/>
  <c r="C32" i="3"/>
  <c r="F32" i="3" s="1"/>
  <c r="H32" i="3" s="1"/>
  <c r="C22" i="4"/>
  <c r="E22" i="4" s="1"/>
  <c r="D20" i="3"/>
  <c r="F20" i="3" s="1"/>
  <c r="H20" i="3" s="1"/>
  <c r="C21" i="3"/>
  <c r="E21" i="3" s="1"/>
  <c r="C30" i="4"/>
  <c r="C16" i="4"/>
  <c r="F16" i="4" s="1"/>
  <c r="D17" i="4"/>
  <c r="F17" i="4" s="1"/>
  <c r="H17" i="4" s="1"/>
  <c r="C5" i="4"/>
  <c r="C3" i="3"/>
  <c r="E3" i="3" s="1"/>
  <c r="C29" i="3"/>
  <c r="F29" i="3" s="1"/>
  <c r="D7" i="3"/>
  <c r="F7" i="3" s="1"/>
  <c r="C16" i="3"/>
  <c r="F16" i="3" s="1"/>
  <c r="H16" i="3" s="1"/>
  <c r="D19" i="3"/>
  <c r="F19" i="3" s="1"/>
  <c r="D8" i="3"/>
  <c r="F8" i="3" s="1"/>
  <c r="C6" i="3"/>
  <c r="F6" i="3" s="1"/>
  <c r="H6" i="3" s="1"/>
  <c r="D31" i="4"/>
  <c r="D25" i="3"/>
  <c r="E25" i="3" s="1"/>
  <c r="D17" i="3"/>
  <c r="E17" i="3" s="1"/>
  <c r="D26" i="3"/>
  <c r="F26" i="3" s="1"/>
  <c r="H26" i="3" s="1"/>
  <c r="C15" i="3"/>
  <c r="E15" i="3" s="1"/>
  <c r="D27" i="4"/>
  <c r="E27" i="4" s="1"/>
  <c r="D33" i="4"/>
  <c r="D14" i="4"/>
  <c r="C31" i="4"/>
  <c r="C34" i="4"/>
  <c r="E34" i="4" s="1"/>
  <c r="D30" i="4"/>
  <c r="D3" i="4"/>
  <c r="D37" i="4"/>
  <c r="E37" i="4" s="1"/>
  <c r="C3" i="4"/>
  <c r="C14" i="4"/>
  <c r="D4" i="3"/>
  <c r="E4" i="3" s="1"/>
  <c r="C11" i="3"/>
  <c r="E11" i="3" s="1"/>
  <c r="D35" i="4"/>
  <c r="E35" i="4" s="1"/>
  <c r="D19" i="4"/>
  <c r="E19" i="4" s="1"/>
  <c r="C9" i="4"/>
  <c r="E9" i="4" s="1"/>
  <c r="D28" i="4"/>
  <c r="D40" i="3"/>
  <c r="E40" i="3" s="1"/>
  <c r="C39" i="3"/>
  <c r="F39" i="3" s="1"/>
  <c r="D29" i="4"/>
  <c r="E29" i="4" s="1"/>
  <c r="C33" i="4"/>
  <c r="C28" i="4"/>
  <c r="C38" i="4"/>
  <c r="C20" i="4"/>
  <c r="D20" i="4"/>
  <c r="C26" i="4"/>
  <c r="C25" i="4"/>
  <c r="C27" i="3"/>
  <c r="F27" i="3" s="1"/>
  <c r="C10" i="4"/>
  <c r="D38" i="4"/>
  <c r="D26" i="4"/>
  <c r="C6" i="4"/>
  <c r="C24" i="4"/>
  <c r="D14" i="3"/>
  <c r="F14" i="3" s="1"/>
  <c r="H14" i="3" s="1"/>
  <c r="D23" i="3"/>
  <c r="E23" i="3" s="1"/>
  <c r="D36" i="4"/>
  <c r="C37" i="3"/>
  <c r="F37" i="3" s="1"/>
  <c r="C35" i="3"/>
  <c r="E35" i="3" s="1"/>
  <c r="D34" i="3"/>
  <c r="F34" i="3" s="1"/>
  <c r="D30" i="3"/>
  <c r="E30" i="3" s="1"/>
  <c r="C21" i="4"/>
  <c r="D12" i="4"/>
  <c r="D10" i="4"/>
  <c r="D6" i="4"/>
  <c r="C18" i="4"/>
  <c r="D12" i="3"/>
  <c r="E12" i="3" s="1"/>
  <c r="D31" i="3"/>
  <c r="F31" i="3" s="1"/>
  <c r="D15" i="4"/>
  <c r="D11" i="4"/>
  <c r="D13" i="3"/>
  <c r="E13" i="3" s="1"/>
  <c r="D21" i="4"/>
  <c r="C32" i="4"/>
  <c r="D32" i="4"/>
  <c r="D9" i="3"/>
  <c r="F9" i="3" s="1"/>
  <c r="H9" i="3" s="1"/>
  <c r="D25" i="4"/>
  <c r="C12" i="4"/>
  <c r="C15" i="4"/>
  <c r="C40" i="4"/>
  <c r="C11" i="4"/>
  <c r="C36" i="4"/>
  <c r="E36" i="4" s="1"/>
  <c r="D40" i="4"/>
  <c r="D24" i="4"/>
  <c r="D5" i="4"/>
  <c r="D18" i="4"/>
  <c r="D13" i="1"/>
  <c r="D16" i="1"/>
  <c r="C35" i="1"/>
  <c r="C27" i="1"/>
  <c r="E27" i="1" s="1"/>
  <c r="D23" i="1"/>
  <c r="F23" i="1" s="1"/>
  <c r="H23" i="1" s="1"/>
  <c r="C19" i="1"/>
  <c r="D11" i="1"/>
  <c r="F11" i="1" s="1"/>
  <c r="H11" i="1" s="1"/>
  <c r="D25" i="1"/>
  <c r="D17" i="1"/>
  <c r="D9" i="1"/>
  <c r="C42" i="1"/>
  <c r="C38" i="1"/>
  <c r="C34" i="1"/>
  <c r="D26" i="1"/>
  <c r="C22" i="1"/>
  <c r="C14" i="1"/>
  <c r="D24" i="1"/>
  <c r="C30" i="1"/>
  <c r="C20" i="1"/>
  <c r="E10" i="3"/>
  <c r="D22" i="1"/>
  <c r="F42" i="4"/>
  <c r="H42" i="4" s="1"/>
  <c r="E16" i="4"/>
  <c r="F7" i="4"/>
  <c r="H7" i="4" s="1"/>
  <c r="F13" i="4"/>
  <c r="H13" i="4" s="1"/>
  <c r="E7" i="4"/>
  <c r="E23" i="4"/>
  <c r="E2" i="4"/>
  <c r="F41" i="4"/>
  <c r="H41" i="4" s="1"/>
  <c r="E8" i="4"/>
  <c r="F8" i="4"/>
  <c r="H8" i="4" s="1"/>
  <c r="E42" i="4"/>
  <c r="E13" i="4"/>
  <c r="E41" i="4"/>
  <c r="F23" i="4"/>
  <c r="F2" i="4"/>
  <c r="E2" i="3"/>
  <c r="F10" i="3"/>
  <c r="H10" i="3" s="1"/>
  <c r="E41" i="3"/>
  <c r="F41" i="3"/>
  <c r="E42" i="3"/>
  <c r="F42" i="3"/>
  <c r="F2" i="3"/>
  <c r="C31" i="1"/>
  <c r="C39" i="1"/>
  <c r="C37" i="1"/>
  <c r="C33" i="1"/>
  <c r="C29" i="1"/>
  <c r="C25" i="1"/>
  <c r="C21" i="1"/>
  <c r="C10" i="1"/>
  <c r="C18" i="1"/>
  <c r="C26" i="1"/>
  <c r="C28" i="1"/>
  <c r="C24" i="1"/>
  <c r="C16" i="1"/>
  <c r="D21" i="1"/>
  <c r="D28" i="1"/>
  <c r="C32" i="1"/>
  <c r="C41" i="1"/>
  <c r="D29" i="1"/>
  <c r="D30" i="1"/>
  <c r="C9" i="1"/>
  <c r="C12" i="1"/>
  <c r="C13" i="1"/>
  <c r="C15" i="1"/>
  <c r="C17" i="1"/>
  <c r="D19" i="1"/>
  <c r="D20" i="1"/>
  <c r="D32" i="1"/>
  <c r="D33" i="1"/>
  <c r="D35" i="1"/>
  <c r="D37" i="1"/>
  <c r="D39" i="1"/>
  <c r="D40" i="1"/>
  <c r="D41" i="1"/>
  <c r="D42" i="1"/>
  <c r="D34" i="1"/>
  <c r="C40" i="1"/>
  <c r="D38" i="1"/>
  <c r="C36" i="1"/>
  <c r="D31" i="1"/>
  <c r="D18" i="1"/>
  <c r="D15" i="1"/>
  <c r="D14" i="1"/>
  <c r="D12" i="1"/>
  <c r="D10" i="1"/>
  <c r="C8" i="1"/>
  <c r="C7" i="1"/>
  <c r="D3" i="1"/>
  <c r="D4" i="1"/>
  <c r="D6" i="1"/>
  <c r="D7" i="1"/>
  <c r="D8" i="1"/>
  <c r="C2" i="1"/>
  <c r="F39" i="4" l="1"/>
  <c r="G39" i="4" s="1"/>
  <c r="E36" i="3"/>
  <c r="G36" i="3" s="1"/>
  <c r="E6" i="3"/>
  <c r="G6" i="3" s="1"/>
  <c r="E32" i="3"/>
  <c r="G32" i="3" s="1"/>
  <c r="E29" i="3"/>
  <c r="G29" i="3" s="1"/>
  <c r="E28" i="3"/>
  <c r="G28" i="3" s="1"/>
  <c r="E34" i="3"/>
  <c r="G34" i="3" s="1"/>
  <c r="E38" i="3"/>
  <c r="G38" i="3" s="1"/>
  <c r="G2" i="4"/>
  <c r="E18" i="3"/>
  <c r="G18" i="3" s="1"/>
  <c r="F22" i="4"/>
  <c r="H22" i="4" s="1"/>
  <c r="E33" i="3"/>
  <c r="G33" i="3" s="1"/>
  <c r="E19" i="3"/>
  <c r="G19" i="3" s="1"/>
  <c r="F22" i="3"/>
  <c r="H22" i="3" s="1"/>
  <c r="F24" i="3"/>
  <c r="H24" i="3" s="1"/>
  <c r="E39" i="3"/>
  <c r="G39" i="3" s="1"/>
  <c r="E27" i="3"/>
  <c r="G27" i="3" s="1"/>
  <c r="E4" i="4"/>
  <c r="G4" i="4" s="1"/>
  <c r="E20" i="3"/>
  <c r="G20" i="3" s="1"/>
  <c r="F30" i="3"/>
  <c r="H30" i="3" s="1"/>
  <c r="F15" i="4"/>
  <c r="H15" i="4" s="1"/>
  <c r="E9" i="3"/>
  <c r="G9" i="3" s="1"/>
  <c r="E26" i="3"/>
  <c r="G26" i="3" s="1"/>
  <c r="E5" i="3"/>
  <c r="G5" i="3" s="1"/>
  <c r="E14" i="4"/>
  <c r="F21" i="3"/>
  <c r="H21" i="3" s="1"/>
  <c r="F9" i="4"/>
  <c r="H9" i="4" s="1"/>
  <c r="F27" i="4"/>
  <c r="H27" i="4" s="1"/>
  <c r="F12" i="4"/>
  <c r="H12" i="4" s="1"/>
  <c r="F3" i="3"/>
  <c r="H3" i="3" s="1"/>
  <c r="F30" i="4"/>
  <c r="H30" i="4" s="1"/>
  <c r="E18" i="4"/>
  <c r="E7" i="3"/>
  <c r="G7" i="3" s="1"/>
  <c r="E16" i="3"/>
  <c r="G16" i="3" s="1"/>
  <c r="E28" i="4"/>
  <c r="F35" i="4"/>
  <c r="H35" i="4" s="1"/>
  <c r="E17" i="4"/>
  <c r="G17" i="4" s="1"/>
  <c r="E33" i="4"/>
  <c r="E30" i="4"/>
  <c r="G30" i="4" s="1"/>
  <c r="F14" i="4"/>
  <c r="H14" i="4" s="1"/>
  <c r="E37" i="3"/>
  <c r="G37" i="3" s="1"/>
  <c r="F11" i="3"/>
  <c r="H11" i="3" s="1"/>
  <c r="F33" i="4"/>
  <c r="F3" i="4"/>
  <c r="F31" i="4"/>
  <c r="H31" i="4" s="1"/>
  <c r="E5" i="4"/>
  <c r="E40" i="4"/>
  <c r="F28" i="4"/>
  <c r="H28" i="4" s="1"/>
  <c r="F23" i="3"/>
  <c r="G23" i="3" s="1"/>
  <c r="E3" i="4"/>
  <c r="E38" i="4"/>
  <c r="E31" i="3"/>
  <c r="G31" i="3" s="1"/>
  <c r="F17" i="3"/>
  <c r="G17" i="3" s="1"/>
  <c r="F37" i="4"/>
  <c r="G37" i="4" s="1"/>
  <c r="F11" i="4"/>
  <c r="H11" i="4" s="1"/>
  <c r="F35" i="3"/>
  <c r="H35" i="3" s="1"/>
  <c r="E31" i="4"/>
  <c r="F10" i="4"/>
  <c r="H10" i="4" s="1"/>
  <c r="F25" i="3"/>
  <c r="H25" i="3" s="1"/>
  <c r="F4" i="3"/>
  <c r="H4" i="3" s="1"/>
  <c r="F34" i="4"/>
  <c r="H34" i="4" s="1"/>
  <c r="E8" i="3"/>
  <c r="G8" i="3" s="1"/>
  <c r="F36" i="4"/>
  <c r="H36" i="4" s="1"/>
  <c r="F5" i="4"/>
  <c r="H5" i="4" s="1"/>
  <c r="F19" i="4"/>
  <c r="G19" i="4" s="1"/>
  <c r="E14" i="3"/>
  <c r="G14" i="3" s="1"/>
  <c r="F15" i="3"/>
  <c r="H15" i="3" s="1"/>
  <c r="E11" i="1"/>
  <c r="G11" i="1" s="1"/>
  <c r="E10" i="4"/>
  <c r="F6" i="4"/>
  <c r="H6" i="4" s="1"/>
  <c r="F38" i="4"/>
  <c r="H38" i="4" s="1"/>
  <c r="E20" i="4"/>
  <c r="F13" i="3"/>
  <c r="G13" i="3" s="1"/>
  <c r="F40" i="3"/>
  <c r="H40" i="3" s="1"/>
  <c r="E26" i="4"/>
  <c r="F29" i="4"/>
  <c r="H29" i="4" s="1"/>
  <c r="E6" i="4"/>
  <c r="E11" i="4"/>
  <c r="F25" i="4"/>
  <c r="H25" i="4" s="1"/>
  <c r="E32" i="4"/>
  <c r="E12" i="4"/>
  <c r="G12" i="4" s="1"/>
  <c r="F24" i="4"/>
  <c r="H24" i="4" s="1"/>
  <c r="E15" i="4"/>
  <c r="F20" i="4"/>
  <c r="H20" i="4" s="1"/>
  <c r="F26" i="4"/>
  <c r="H26" i="4" s="1"/>
  <c r="F22" i="1"/>
  <c r="H22" i="1" s="1"/>
  <c r="F40" i="4"/>
  <c r="F18" i="4"/>
  <c r="H18" i="4" s="1"/>
  <c r="E21" i="4"/>
  <c r="G42" i="4"/>
  <c r="E25" i="4"/>
  <c r="F32" i="4"/>
  <c r="F21" i="4"/>
  <c r="H21" i="4" s="1"/>
  <c r="F12" i="3"/>
  <c r="H12" i="3" s="1"/>
  <c r="E19" i="1"/>
  <c r="E24" i="4"/>
  <c r="E34" i="1"/>
  <c r="F27" i="1"/>
  <c r="H27" i="1" s="1"/>
  <c r="E22" i="1"/>
  <c r="E35" i="1"/>
  <c r="E23" i="1"/>
  <c r="G23" i="1" s="1"/>
  <c r="E30" i="1"/>
  <c r="F14" i="1"/>
  <c r="H14" i="1" s="1"/>
  <c r="F42" i="1"/>
  <c r="H42" i="1" s="1"/>
  <c r="F20" i="1"/>
  <c r="H20" i="1" s="1"/>
  <c r="F38" i="1"/>
  <c r="H38" i="1" s="1"/>
  <c r="G7" i="4"/>
  <c r="G13" i="4"/>
  <c r="G16" i="4"/>
  <c r="H16" i="4"/>
  <c r="G8" i="4"/>
  <c r="E14" i="1"/>
  <c r="G41" i="4"/>
  <c r="F30" i="1"/>
  <c r="H30" i="1" s="1"/>
  <c r="F35" i="1"/>
  <c r="H35" i="1" s="1"/>
  <c r="H2" i="4"/>
  <c r="H39" i="4"/>
  <c r="G23" i="4"/>
  <c r="H23" i="4"/>
  <c r="F37" i="1"/>
  <c r="H37" i="1" s="1"/>
  <c r="E37" i="1"/>
  <c r="F15" i="1"/>
  <c r="H15" i="1" s="1"/>
  <c r="E15" i="1"/>
  <c r="F41" i="1"/>
  <c r="H41" i="1" s="1"/>
  <c r="E41" i="1"/>
  <c r="F26" i="1"/>
  <c r="H26" i="1" s="1"/>
  <c r="E26" i="1"/>
  <c r="F25" i="1"/>
  <c r="H25" i="1" s="1"/>
  <c r="E25" i="1"/>
  <c r="F39" i="1"/>
  <c r="H39" i="1" s="1"/>
  <c r="E39" i="1"/>
  <c r="E42" i="1"/>
  <c r="E20" i="1"/>
  <c r="F34" i="1"/>
  <c r="H34" i="1" s="1"/>
  <c r="F17" i="1"/>
  <c r="H17" i="1" s="1"/>
  <c r="E17" i="1"/>
  <c r="F21" i="1"/>
  <c r="H21" i="1" s="1"/>
  <c r="E21" i="1"/>
  <c r="E38" i="1"/>
  <c r="F7" i="1"/>
  <c r="H7" i="1" s="1"/>
  <c r="E7" i="1"/>
  <c r="E36" i="1"/>
  <c r="F36" i="1"/>
  <c r="H36" i="1" s="1"/>
  <c r="F13" i="1"/>
  <c r="H13" i="1" s="1"/>
  <c r="E13" i="1"/>
  <c r="F32" i="1"/>
  <c r="H32" i="1" s="1"/>
  <c r="E32" i="1"/>
  <c r="F16" i="1"/>
  <c r="H16" i="1" s="1"/>
  <c r="E16" i="1"/>
  <c r="F18" i="1"/>
  <c r="H18" i="1" s="1"/>
  <c r="E18" i="1"/>
  <c r="F29" i="1"/>
  <c r="H29" i="1" s="1"/>
  <c r="E29" i="1"/>
  <c r="F31" i="1"/>
  <c r="H31" i="1" s="1"/>
  <c r="E31" i="1"/>
  <c r="F19" i="1"/>
  <c r="H19" i="1" s="1"/>
  <c r="F40" i="1"/>
  <c r="H40" i="1" s="1"/>
  <c r="E40" i="1"/>
  <c r="F9" i="1"/>
  <c r="H9" i="1" s="1"/>
  <c r="E9" i="1"/>
  <c r="F28" i="1"/>
  <c r="H28" i="1" s="1"/>
  <c r="E28" i="1"/>
  <c r="F8" i="1"/>
  <c r="H8" i="1" s="1"/>
  <c r="E8" i="1"/>
  <c r="E12" i="1"/>
  <c r="F12" i="1"/>
  <c r="H12" i="1" s="1"/>
  <c r="F24" i="1"/>
  <c r="H24" i="1" s="1"/>
  <c r="E24" i="1"/>
  <c r="F10" i="1"/>
  <c r="H10" i="1" s="1"/>
  <c r="E10" i="1"/>
  <c r="F33" i="1"/>
  <c r="H33" i="1" s="1"/>
  <c r="E33" i="1"/>
  <c r="G10" i="3"/>
  <c r="H41" i="3"/>
  <c r="G41" i="3"/>
  <c r="H34" i="3"/>
  <c r="H33" i="3"/>
  <c r="H37" i="3"/>
  <c r="H19" i="3"/>
  <c r="H31" i="3"/>
  <c r="G2" i="3"/>
  <c r="H2" i="3"/>
  <c r="H7" i="3"/>
  <c r="H39" i="3"/>
  <c r="H27" i="3"/>
  <c r="H42" i="3"/>
  <c r="G42" i="3"/>
  <c r="H29" i="3"/>
  <c r="H8" i="3"/>
  <c r="C6" i="1"/>
  <c r="D5" i="1"/>
  <c r="C5" i="1"/>
  <c r="C4" i="1"/>
  <c r="C3" i="1"/>
  <c r="D2" i="1"/>
  <c r="E2" i="1" s="1"/>
  <c r="G9" i="4" l="1"/>
  <c r="G22" i="3"/>
  <c r="G24" i="3"/>
  <c r="G22" i="4"/>
  <c r="G15" i="4"/>
  <c r="G30" i="3"/>
  <c r="H23" i="3"/>
  <c r="G21" i="3"/>
  <c r="H37" i="4"/>
  <c r="H17" i="3"/>
  <c r="G27" i="4"/>
  <c r="G34" i="4"/>
  <c r="G26" i="4"/>
  <c r="G33" i="4"/>
  <c r="G31" i="4"/>
  <c r="G35" i="4"/>
  <c r="G38" i="4"/>
  <c r="H33" i="4"/>
  <c r="G3" i="3"/>
  <c r="G10" i="4"/>
  <c r="G12" i="3"/>
  <c r="G25" i="3"/>
  <c r="G3" i="4"/>
  <c r="G14" i="4"/>
  <c r="G28" i="4"/>
  <c r="G6" i="4"/>
  <c r="H19" i="4"/>
  <c r="G36" i="4"/>
  <c r="G22" i="1"/>
  <c r="G40" i="4"/>
  <c r="H3" i="4"/>
  <c r="G11" i="3"/>
  <c r="G35" i="3"/>
  <c r="G11" i="4"/>
  <c r="G29" i="4"/>
  <c r="G40" i="3"/>
  <c r="G15" i="3"/>
  <c r="G5" i="4"/>
  <c r="G20" i="4"/>
  <c r="G4" i="3"/>
  <c r="G18" i="4"/>
  <c r="G24" i="4"/>
  <c r="H40" i="4"/>
  <c r="G32" i="4"/>
  <c r="H13" i="3"/>
  <c r="H32" i="4"/>
  <c r="G25" i="4"/>
  <c r="G21" i="4"/>
  <c r="G27" i="1"/>
  <c r="G38" i="1"/>
  <c r="G14" i="1"/>
  <c r="G20" i="1"/>
  <c r="G35" i="1"/>
  <c r="G13" i="1"/>
  <c r="G25" i="1"/>
  <c r="G30" i="1"/>
  <c r="F2" i="1"/>
  <c r="G2" i="1" s="1"/>
  <c r="G29" i="1"/>
  <c r="G26" i="1"/>
  <c r="G41" i="1"/>
  <c r="G31" i="1"/>
  <c r="G39" i="1"/>
  <c r="G15" i="1"/>
  <c r="G12" i="1"/>
  <c r="G34" i="1"/>
  <c r="G28" i="1"/>
  <c r="F5" i="1"/>
  <c r="H5" i="1" s="1"/>
  <c r="E5" i="1"/>
  <c r="G9" i="1"/>
  <c r="F4" i="1"/>
  <c r="H4" i="1" s="1"/>
  <c r="E4" i="1"/>
  <c r="G10" i="1"/>
  <c r="F3" i="1"/>
  <c r="H3" i="1" s="1"/>
  <c r="E3" i="1"/>
  <c r="F6" i="1"/>
  <c r="H6" i="1" s="1"/>
  <c r="E6" i="1"/>
  <c r="G33" i="1"/>
  <c r="G36" i="1"/>
  <c r="G19" i="1"/>
  <c r="G42" i="1"/>
  <c r="G16" i="1"/>
  <c r="G32" i="1"/>
  <c r="G17" i="1"/>
  <c r="G24" i="1"/>
  <c r="G21" i="1"/>
  <c r="G37" i="1"/>
  <c r="G18" i="1"/>
  <c r="G40" i="1"/>
  <c r="G8" i="1"/>
  <c r="G7" i="1"/>
  <c r="H2" i="1" l="1"/>
  <c r="G6" i="1"/>
  <c r="G5" i="1"/>
  <c r="G4" i="1"/>
  <c r="G3" i="1"/>
</calcChain>
</file>

<file path=xl/sharedStrings.xml><?xml version="1.0" encoding="utf-8"?>
<sst xmlns="http://schemas.openxmlformats.org/spreadsheetml/2006/main" count="36" uniqueCount="14">
  <si>
    <t>R</t>
  </si>
  <si>
    <t>ZR</t>
  </si>
  <si>
    <t>Ls</t>
  </si>
  <si>
    <t>(1-w2LC)2 + w2R2C2</t>
  </si>
  <si>
    <t>w*((1-w2LC)L-R2C)</t>
  </si>
  <si>
    <t>Cs</t>
  </si>
  <si>
    <t>wCs</t>
  </si>
  <si>
    <t>wLs</t>
  </si>
  <si>
    <t>w*1000</t>
  </si>
  <si>
    <t>f kHz</t>
  </si>
  <si>
    <t>fi R</t>
  </si>
  <si>
    <t>L =  10 mH</t>
  </si>
  <si>
    <t>L =  1 mH</t>
  </si>
  <si>
    <t>L =  0,1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</si>
</sst>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List3!$K$5</c:f>
              <c:strCache>
                <c:ptCount val="1"/>
                <c:pt idx="0">
                  <c:v>L =  10 mH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List3!$G$2:$G$42</c:f>
              <c:numCache>
                <c:formatCode>General</c:formatCode>
                <c:ptCount val="41"/>
                <c:pt idx="0">
                  <c:v>6678.6812769766248</c:v>
                </c:pt>
                <c:pt idx="1">
                  <c:v>7617.7584162345111</c:v>
                </c:pt>
                <c:pt idx="2">
                  <c:v>8729.3422051115158</c:v>
                </c:pt>
                <c:pt idx="3">
                  <c:v>10064.390376539264</c:v>
                </c:pt>
                <c:pt idx="4">
                  <c:v>11698.271788787457</c:v>
                </c:pt>
                <c:pt idx="5">
                  <c:v>13747.686418180539</c:v>
                </c:pt>
                <c:pt idx="6">
                  <c:v>16403.79028113926</c:v>
                </c:pt>
                <c:pt idx="7">
                  <c:v>20003.019805305681</c:v>
                </c:pt>
                <c:pt idx="8">
                  <c:v>25197.325300820645</c:v>
                </c:pt>
                <c:pt idx="9">
                  <c:v>33436.2373708261</c:v>
                </c:pt>
                <c:pt idx="10">
                  <c:v>48720.009821116932</c:v>
                </c:pt>
                <c:pt idx="11">
                  <c:v>87599.550109583957</c:v>
                </c:pt>
                <c:pt idx="12">
                  <c:v>406967.41912701132</c:v>
                </c:pt>
                <c:pt idx="13">
                  <c:v>154593.34185606035</c:v>
                </c:pt>
                <c:pt idx="14">
                  <c:v>64598.656202214588</c:v>
                </c:pt>
                <c:pt idx="15">
                  <c:v>40490.378007855157</c:v>
                </c:pt>
                <c:pt idx="16">
                  <c:v>29203.927016676251</c:v>
                </c:pt>
                <c:pt idx="17">
                  <c:v>22603.423910913796</c:v>
                </c:pt>
                <c:pt idx="18">
                  <c:v>18239.104817938987</c:v>
                </c:pt>
                <c:pt idx="19">
                  <c:v>15119.227881397221</c:v>
                </c:pt>
                <c:pt idx="20">
                  <c:v>12766.128244088495</c:v>
                </c:pt>
                <c:pt idx="21">
                  <c:v>10921.436249411721</c:v>
                </c:pt>
                <c:pt idx="22">
                  <c:v>9433.1792869112833</c:v>
                </c:pt>
                <c:pt idx="23">
                  <c:v>8206.0560300255729</c:v>
                </c:pt>
                <c:pt idx="24">
                  <c:v>7177.1708746776312</c:v>
                </c:pt>
                <c:pt idx="25">
                  <c:v>6303.224992814301</c:v>
                </c:pt>
                <c:pt idx="26">
                  <c:v>5553.3218750402721</c:v>
                </c:pt>
                <c:pt idx="27">
                  <c:v>4904.7183346880183</c:v>
                </c:pt>
                <c:pt idx="28">
                  <c:v>4340.2090881272225</c:v>
                </c:pt>
                <c:pt idx="29">
                  <c:v>3846.4600409505747</c:v>
                </c:pt>
                <c:pt idx="30">
                  <c:v>3412.9142251197727</c:v>
                </c:pt>
                <c:pt idx="31">
                  <c:v>3031.0548664387547</c:v>
                </c:pt>
                <c:pt idx="32">
                  <c:v>2693.8974637791416</c:v>
                </c:pt>
                <c:pt idx="33">
                  <c:v>2395.6322901830631</c:v>
                </c:pt>
                <c:pt idx="34">
                  <c:v>2131.3677881455869</c:v>
                </c:pt>
                <c:pt idx="35">
                  <c:v>1896.9429112212076</c:v>
                </c:pt>
                <c:pt idx="36">
                  <c:v>1688.7873844913065</c:v>
                </c:pt>
                <c:pt idx="37">
                  <c:v>1503.8157988634084</c:v>
                </c:pt>
                <c:pt idx="38">
                  <c:v>1339.3459573458947</c:v>
                </c:pt>
                <c:pt idx="39">
                  <c:v>1193.0348638132314</c:v>
                </c:pt>
                <c:pt idx="40">
                  <c:v>1062.8277366840962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List3!$K$6</c:f>
              <c:strCache>
                <c:ptCount val="1"/>
                <c:pt idx="0">
                  <c:v>L =  1 mH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List2!$G$2:$G$42</c:f>
              <c:numCache>
                <c:formatCode>General</c:formatCode>
                <c:ptCount val="41"/>
                <c:pt idx="0">
                  <c:v>632.06465052978569</c:v>
                </c:pt>
                <c:pt idx="1">
                  <c:v>710.28302418546446</c:v>
                </c:pt>
                <c:pt idx="2">
                  <c:v>798.50293172691897</c:v>
                </c:pt>
                <c:pt idx="3">
                  <c:v>898.13768650031591</c:v>
                </c:pt>
                <c:pt idx="4">
                  <c:v>1010.8560466706261</c:v>
                </c:pt>
                <c:pt idx="5">
                  <c:v>1138.6503554511164</c:v>
                </c:pt>
                <c:pt idx="6">
                  <c:v>1283.9304927213925</c:v>
                </c:pt>
                <c:pt idx="7">
                  <c:v>1449.6559062019987</c:v>
                </c:pt>
                <c:pt idx="8">
                  <c:v>1639.5249329097321</c:v>
                </c:pt>
                <c:pt idx="9">
                  <c:v>1858.2522507145873</c:v>
                </c:pt>
                <c:pt idx="10">
                  <c:v>2111.9854192906305</c:v>
                </c:pt>
                <c:pt idx="11">
                  <c:v>2408.9475928088259</c:v>
                </c:pt>
                <c:pt idx="12">
                  <c:v>2760.4611699344268</c:v>
                </c:pt>
                <c:pt idx="13">
                  <c:v>3182.6403993156673</c:v>
                </c:pt>
                <c:pt idx="14">
                  <c:v>3699.319005004972</c:v>
                </c:pt>
                <c:pt idx="15">
                  <c:v>4347.4007574635234</c:v>
                </c:pt>
                <c:pt idx="16">
                  <c:v>5187.3344923786417</c:v>
                </c:pt>
                <c:pt idx="17">
                  <c:v>6325.5107395690575</c:v>
                </c:pt>
                <c:pt idx="18">
                  <c:v>7968.0942603832018</c:v>
                </c:pt>
                <c:pt idx="19">
                  <c:v>10573.466775954852</c:v>
                </c:pt>
                <c:pt idx="20">
                  <c:v>15406.619087432493</c:v>
                </c:pt>
                <c:pt idx="21">
                  <c:v>27701.402429342063</c:v>
                </c:pt>
                <c:pt idx="22">
                  <c:v>128693.53825837297</c:v>
                </c:pt>
                <c:pt idx="23">
                  <c:v>48886.660935310123</c:v>
                </c:pt>
                <c:pt idx="24">
                  <c:v>20427.885656879629</c:v>
                </c:pt>
                <c:pt idx="25">
                  <c:v>12804.18111703628</c:v>
                </c:pt>
                <c:pt idx="26">
                  <c:v>9235.0923861790779</c:v>
                </c:pt>
                <c:pt idx="27">
                  <c:v>7147.8301648026663</c:v>
                </c:pt>
                <c:pt idx="28">
                  <c:v>5767.7113346947635</c:v>
                </c:pt>
                <c:pt idx="29">
                  <c:v>4781.1196400141353</c:v>
                </c:pt>
                <c:pt idx="30">
                  <c:v>4037.0042070730847</c:v>
                </c:pt>
                <c:pt idx="31">
                  <c:v>3453.6613826711641</c:v>
                </c:pt>
                <c:pt idx="32">
                  <c:v>2983.0332101674162</c:v>
                </c:pt>
                <c:pt idx="33">
                  <c:v>2594.9827650367506</c:v>
                </c:pt>
                <c:pt idx="34">
                  <c:v>2269.6207114051895</c:v>
                </c:pt>
                <c:pt idx="35">
                  <c:v>1993.25475784577</c:v>
                </c:pt>
                <c:pt idx="36">
                  <c:v>1756.1145703342979</c:v>
                </c:pt>
                <c:pt idx="37">
                  <c:v>1551.008121820109</c:v>
                </c:pt>
                <c:pt idx="38">
                  <c:v>1372.4946239291553</c:v>
                </c:pt>
                <c:pt idx="39">
                  <c:v>1216.3574657921802</c:v>
                </c:pt>
                <c:pt idx="40">
                  <c:v>1079.2582409996494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List3!$K$7</c:f>
              <c:strCache>
                <c:ptCount val="1"/>
                <c:pt idx="0">
                  <c:v>L =  0,1 mH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List1!$G$2:$G$42</c:f>
              <c:numCache>
                <c:formatCode>General</c:formatCode>
                <c:ptCount val="41"/>
                <c:pt idx="0">
                  <c:v>62.900924424863781</c:v>
                </c:pt>
                <c:pt idx="1">
                  <c:v>70.579479749206584</c:v>
                </c:pt>
                <c:pt idx="2">
                  <c:v>79.200228969520936</c:v>
                </c:pt>
                <c:pt idx="3">
                  <c:v>88.879898961214536</c:v>
                </c:pt>
                <c:pt idx="4">
                  <c:v>99.750234561082081</c:v>
                </c:pt>
                <c:pt idx="5">
                  <c:v>111.96014845518742</c:v>
                </c:pt>
                <c:pt idx="6">
                  <c:v>125.67826682756433</c:v>
                </c:pt>
                <c:pt idx="7">
                  <c:v>141.09597559905401</c:v>
                </c:pt>
                <c:pt idx="8">
                  <c:v>158.43110942559326</c:v>
                </c:pt>
                <c:pt idx="9">
                  <c:v>177.93247861830045</c:v>
                </c:pt>
                <c:pt idx="10">
                  <c:v>199.88550506245369</c:v>
                </c:pt>
                <c:pt idx="11">
                  <c:v>224.61934805600339</c:v>
                </c:pt>
                <c:pt idx="12">
                  <c:v>252.51606167983604</c:v>
                </c:pt>
                <c:pt idx="13">
                  <c:v>284.02256330679484</c:v>
                </c:pt>
                <c:pt idx="14">
                  <c:v>319.66655032970471</c:v>
                </c:pt>
                <c:pt idx="15">
                  <c:v>360.07804785686591</c:v>
                </c:pt>
                <c:pt idx="16">
                  <c:v>406.01911869923458</c:v>
                </c:pt>
                <c:pt idx="17">
                  <c:v>458.42561518214262</c:v>
                </c:pt>
                <c:pt idx="18">
                  <c:v>518.46704774270188</c:v>
                </c:pt>
                <c:pt idx="19">
                  <c:v>587.63432271566023</c:v>
                </c:pt>
                <c:pt idx="20">
                  <c:v>667.87146404222347</c:v>
                </c:pt>
                <c:pt idx="21">
                  <c:v>761.77885674127469</c:v>
                </c:pt>
                <c:pt idx="22">
                  <c:v>872.93695327495936</c:v>
                </c:pt>
                <c:pt idx="23">
                  <c:v>1006.4415220736249</c:v>
                </c:pt>
                <c:pt idx="24">
                  <c:v>1169.8294433102487</c:v>
                </c:pt>
                <c:pt idx="25">
                  <c:v>1374.7707064563924</c:v>
                </c:pt>
                <c:pt idx="26">
                  <c:v>1640.3808980363251</c:v>
                </c:pt>
                <c:pt idx="27">
                  <c:v>2000.3036256771297</c:v>
                </c:pt>
                <c:pt idx="28">
                  <c:v>2519.7338202768251</c:v>
                </c:pt>
                <c:pt idx="29">
                  <c:v>3343.624182921872</c:v>
                </c:pt>
                <c:pt idx="30">
                  <c:v>4871.9982736909224</c:v>
                </c:pt>
                <c:pt idx="31">
                  <c:v>8759.9285539527136</c:v>
                </c:pt>
                <c:pt idx="32">
                  <c:v>40693.752320981439</c:v>
                </c:pt>
                <c:pt idx="33">
                  <c:v>15459.173477837949</c:v>
                </c:pt>
                <c:pt idx="34">
                  <c:v>6459.8549007593156</c:v>
                </c:pt>
                <c:pt idx="35">
                  <c:v>4049.0354856158442</c:v>
                </c:pt>
                <c:pt idx="36">
                  <c:v>2920.3919599696437</c:v>
                </c:pt>
                <c:pt idx="37">
                  <c:v>2260.3421028025487</c:v>
                </c:pt>
                <c:pt idx="38">
                  <c:v>1823.910356466643</c:v>
                </c:pt>
                <c:pt idx="39">
                  <c:v>1511.9227296325935</c:v>
                </c:pt>
                <c:pt idx="40">
                  <c:v>1276.612795747676</c:v>
                </c:pt>
              </c:numCache>
            </c:numRef>
          </c:yVal>
          <c:smooth val="1"/>
        </c:ser>
        <c:ser>
          <c:idx val="4"/>
          <c:order val="3"/>
          <c:tx>
            <c:v>Cp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List3!$K$12:$K$13</c:f>
              <c:numCache>
                <c:formatCode>General</c:formatCode>
                <c:ptCount val="2"/>
                <c:pt idx="0">
                  <c:v>10</c:v>
                </c:pt>
                <c:pt idx="1">
                  <c:v>100000</c:v>
                </c:pt>
              </c:numCache>
            </c:numRef>
          </c:xVal>
          <c:yVal>
            <c:numRef>
              <c:f>List3!$M$12:$M$13</c:f>
              <c:numCache>
                <c:formatCode>General</c:formatCode>
                <c:ptCount val="2"/>
                <c:pt idx="0">
                  <c:v>1061032.953945969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840"/>
        <c:axId val="127052400"/>
      </c:scatterChart>
      <c:valAx>
        <c:axId val="12705184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2400"/>
        <c:crossesAt val="1.0000000000000002E-2"/>
        <c:crossBetween val="midCat"/>
      </c:valAx>
      <c:valAx>
        <c:axId val="12705240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List3!$K$6</c:f>
              <c:strCache>
                <c:ptCount val="1"/>
                <c:pt idx="0">
                  <c:v>L =  1 mH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List2!$G$2:$G$42</c:f>
              <c:numCache>
                <c:formatCode>General</c:formatCode>
                <c:ptCount val="41"/>
                <c:pt idx="0">
                  <c:v>632.06465052978569</c:v>
                </c:pt>
                <c:pt idx="1">
                  <c:v>710.28302418546446</c:v>
                </c:pt>
                <c:pt idx="2">
                  <c:v>798.50293172691897</c:v>
                </c:pt>
                <c:pt idx="3">
                  <c:v>898.13768650031591</c:v>
                </c:pt>
                <c:pt idx="4">
                  <c:v>1010.8560466706261</c:v>
                </c:pt>
                <c:pt idx="5">
                  <c:v>1138.6503554511164</c:v>
                </c:pt>
                <c:pt idx="6">
                  <c:v>1283.9304927213925</c:v>
                </c:pt>
                <c:pt idx="7">
                  <c:v>1449.6559062019987</c:v>
                </c:pt>
                <c:pt idx="8">
                  <c:v>1639.5249329097321</c:v>
                </c:pt>
                <c:pt idx="9">
                  <c:v>1858.2522507145873</c:v>
                </c:pt>
                <c:pt idx="10">
                  <c:v>2111.9854192906305</c:v>
                </c:pt>
                <c:pt idx="11">
                  <c:v>2408.9475928088259</c:v>
                </c:pt>
                <c:pt idx="12">
                  <c:v>2760.4611699344268</c:v>
                </c:pt>
                <c:pt idx="13">
                  <c:v>3182.6403993156673</c:v>
                </c:pt>
                <c:pt idx="14">
                  <c:v>3699.319005004972</c:v>
                </c:pt>
                <c:pt idx="15">
                  <c:v>4347.4007574635234</c:v>
                </c:pt>
                <c:pt idx="16">
                  <c:v>5187.3344923786417</c:v>
                </c:pt>
                <c:pt idx="17">
                  <c:v>6325.5107395690575</c:v>
                </c:pt>
                <c:pt idx="18">
                  <c:v>7968.0942603832018</c:v>
                </c:pt>
                <c:pt idx="19">
                  <c:v>10573.466775954852</c:v>
                </c:pt>
                <c:pt idx="20">
                  <c:v>15406.619087432493</c:v>
                </c:pt>
                <c:pt idx="21">
                  <c:v>27701.402429342063</c:v>
                </c:pt>
                <c:pt idx="22">
                  <c:v>128693.53825837297</c:v>
                </c:pt>
                <c:pt idx="23">
                  <c:v>48886.660935310123</c:v>
                </c:pt>
                <c:pt idx="24">
                  <c:v>20427.885656879629</c:v>
                </c:pt>
                <c:pt idx="25">
                  <c:v>12804.18111703628</c:v>
                </c:pt>
                <c:pt idx="26">
                  <c:v>9235.0923861790779</c:v>
                </c:pt>
                <c:pt idx="27">
                  <c:v>7147.8301648026663</c:v>
                </c:pt>
                <c:pt idx="28">
                  <c:v>5767.7113346947635</c:v>
                </c:pt>
                <c:pt idx="29">
                  <c:v>4781.1196400141353</c:v>
                </c:pt>
                <c:pt idx="30">
                  <c:v>4037.0042070730847</c:v>
                </c:pt>
                <c:pt idx="31">
                  <c:v>3453.6613826711641</c:v>
                </c:pt>
                <c:pt idx="32">
                  <c:v>2983.0332101674162</c:v>
                </c:pt>
                <c:pt idx="33">
                  <c:v>2594.9827650367506</c:v>
                </c:pt>
                <c:pt idx="34">
                  <c:v>2269.6207114051895</c:v>
                </c:pt>
                <c:pt idx="35">
                  <c:v>1993.25475784577</c:v>
                </c:pt>
                <c:pt idx="36">
                  <c:v>1756.1145703342979</c:v>
                </c:pt>
                <c:pt idx="37">
                  <c:v>1551.008121820109</c:v>
                </c:pt>
                <c:pt idx="38">
                  <c:v>1372.4946239291553</c:v>
                </c:pt>
                <c:pt idx="39">
                  <c:v>1216.3574657921802</c:v>
                </c:pt>
                <c:pt idx="40">
                  <c:v>1079.2582409996494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5200"/>
        <c:axId val="127055760"/>
      </c:scatterChart>
      <c:valAx>
        <c:axId val="12705520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5760"/>
        <c:crossesAt val="1.0000000000000002E-2"/>
        <c:crossBetween val="midCat"/>
      </c:valAx>
      <c:valAx>
        <c:axId val="12705576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L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List2!$H$2:$H$42</c:f>
              <c:numCache>
                <c:formatCode>General</c:formatCode>
                <c:ptCount val="41"/>
                <c:pt idx="0">
                  <c:v>89.816536051797215</c:v>
                </c:pt>
                <c:pt idx="1">
                  <c:v>89.836234874436613</c:v>
                </c:pt>
                <c:pt idx="2">
                  <c:v>89.853759689162118</c:v>
                </c:pt>
                <c:pt idx="3">
                  <c:v>89.869342608812474</c:v>
                </c:pt>
                <c:pt idx="4">
                  <c:v>89.883189803723468</c:v>
                </c:pt>
                <c:pt idx="5">
                  <c:v>89.895484157255638</c:v>
                </c:pt>
                <c:pt idx="6">
                  <c:v>89.906387575672142</c:v>
                </c:pt>
                <c:pt idx="7">
                  <c:v>89.916042963973482</c:v>
                </c:pt>
                <c:pt idx="8">
                  <c:v>89.924575863827499</c:v>
                </c:pt>
                <c:pt idx="9">
                  <c:v>89.932095726587519</c:v>
                </c:pt>
                <c:pt idx="10">
                  <c:v>89.93869675699132</c:v>
                </c:pt>
                <c:pt idx="11">
                  <c:v>89.944458198528608</c:v>
                </c:pt>
                <c:pt idx="12">
                  <c:v>89.949443812882336</c:v>
                </c:pt>
                <c:pt idx="13">
                  <c:v>89.953700074805326</c:v>
                </c:pt>
                <c:pt idx="14">
                  <c:v>89.957252124083013</c:v>
                </c:pt>
                <c:pt idx="15">
                  <c:v>89.96009544574116</c:v>
                </c:pt>
                <c:pt idx="16">
                  <c:v>89.962178646593529</c:v>
                </c:pt>
                <c:pt idx="17">
                  <c:v>89.963365655037649</c:v>
                </c:pt>
                <c:pt idx="18">
                  <c:v>89.963343810730507</c:v>
                </c:pt>
                <c:pt idx="19">
                  <c:v>89.961362388277365</c:v>
                </c:pt>
                <c:pt idx="20">
                  <c:v>89.955280160450783</c:v>
                </c:pt>
                <c:pt idx="21">
                  <c:v>89.936130325502248</c:v>
                </c:pt>
                <c:pt idx="22">
                  <c:v>89.764304750194228</c:v>
                </c:pt>
                <c:pt idx="23">
                  <c:v>-89.92888137427812</c:v>
                </c:pt>
                <c:pt idx="24">
                  <c:v>-89.976394331474822</c:v>
                </c:pt>
                <c:pt idx="25">
                  <c:v>-89.988247109520273</c:v>
                </c:pt>
                <c:pt idx="26">
                  <c:v>-89.993266604479913</c:v>
                </c:pt>
                <c:pt idx="27">
                  <c:v>-89.995860316790228</c:v>
                </c:pt>
                <c:pt idx="28">
                  <c:v>-89.997346638636088</c:v>
                </c:pt>
                <c:pt idx="29">
                  <c:v>-89.998252880957608</c:v>
                </c:pt>
                <c:pt idx="30">
                  <c:v>-89.998828203790069</c:v>
                </c:pt>
                <c:pt idx="31">
                  <c:v>-89.99920370746861</c:v>
                </c:pt>
                <c:pt idx="32">
                  <c:v>-89.999453675122581</c:v>
                </c:pt>
                <c:pt idx="33">
                  <c:v>-89.999622490950429</c:v>
                </c:pt>
                <c:pt idx="34">
                  <c:v>-89.999737731473928</c:v>
                </c:pt>
                <c:pt idx="35">
                  <c:v>-89.999817040190507</c:v>
                </c:pt>
                <c:pt idx="36">
                  <c:v>-89.999871959979075</c:v>
                </c:pt>
                <c:pt idx="37">
                  <c:v>-89.999910172986162</c:v>
                </c:pt>
                <c:pt idx="38">
                  <c:v>-89.99993686015047</c:v>
                </c:pt>
                <c:pt idx="39">
                  <c:v>-89.999955551806366</c:v>
                </c:pt>
                <c:pt idx="40">
                  <c:v>-89.999968673039149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8000"/>
        <c:axId val="127058560"/>
      </c:scatterChart>
      <c:valAx>
        <c:axId val="12705800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8560"/>
        <c:crossesAt val="-100"/>
        <c:crossBetween val="midCat"/>
      </c:valAx>
      <c:valAx>
        <c:axId val="1270585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</a:t>
                </a:r>
                <a:r>
                  <a:rPr lang="cs-CZ" b="1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561976</xdr:colOff>
      <xdr:row>13</xdr:row>
      <xdr:rowOff>85725</xdr:rowOff>
    </xdr:from>
    <xdr:to>
      <xdr:col>20</xdr:col>
      <xdr:colOff>190501</xdr:colOff>
      <xdr:row>32</xdr:row>
      <xdr:rowOff>185737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20</xdr:col>
      <xdr:colOff>238125</xdr:colOff>
      <xdr:row>46</xdr:row>
      <xdr:rowOff>150900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48</xdr:row>
      <xdr:rowOff>0</xdr:rowOff>
    </xdr:from>
    <xdr:to>
      <xdr:col>20</xdr:col>
      <xdr:colOff>235641</xdr:colOff>
      <xdr:row>59</xdr:row>
      <xdr:rowOff>152401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L12" sqref="L1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 t="shared" ref="C2:C42" si="0">B2*$K$3</f>
        <v>62.831853071795869</v>
      </c>
      <c r="D2">
        <f t="shared" ref="D2:D42" si="1">B2*$L$3</f>
        <v>9.4247779607693808E-6</v>
      </c>
      <c r="E2">
        <f t="shared" ref="E2:E42" si="2">(1-C2*D2)^2+D2^2*$J$3^2</f>
        <v>0.99881599849990277</v>
      </c>
      <c r="F2">
        <f t="shared" ref="F2:F42" si="3">B2*((1-C2*D2)*$K$3-$J$3^2*$L$3)</f>
        <v>62.794607840667666</v>
      </c>
      <c r="G2">
        <f t="shared" ref="G2:G42" si="4">SQRT($J$3^2 +F2^2)/E2</f>
        <v>62.900924424863781</v>
      </c>
      <c r="H2">
        <f t="shared" ref="H2:H42" si="5">ATAN(F2/$J$3)*180/PI()</f>
        <v>88.175753639256683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112.20184543019634</v>
      </c>
      <c r="B3">
        <f t="shared" ref="B3:B42" si="6">2*PI()*A3*1000</f>
        <v>704984.98664544465</v>
      </c>
      <c r="C3">
        <f t="shared" si="0"/>
        <v>70.498498664544471</v>
      </c>
      <c r="D3">
        <f t="shared" si="1"/>
        <v>1.0574774799681669E-5</v>
      </c>
      <c r="E3">
        <f t="shared" si="2"/>
        <v>0.99850954473193598</v>
      </c>
      <c r="F3">
        <f t="shared" si="3"/>
        <v>70.445899329529411</v>
      </c>
      <c r="G3">
        <f t="shared" si="4"/>
        <v>70.579479749206584</v>
      </c>
      <c r="H3">
        <f t="shared" si="5"/>
        <v>88.373776371552935</v>
      </c>
      <c r="J3">
        <f>List3!K3</f>
        <v>2</v>
      </c>
      <c r="K3">
        <f>List3!L3/100</f>
        <v>1E-4</v>
      </c>
      <c r="L3">
        <f>List3!M3</f>
        <v>1.5E-11</v>
      </c>
    </row>
    <row r="4" spans="1:12" x14ac:dyDescent="0.25">
      <c r="A4">
        <f>List3!A4</f>
        <v>125.89254117941665</v>
      </c>
      <c r="B4">
        <f t="shared" si="6"/>
        <v>791006.16502201173</v>
      </c>
      <c r="C4">
        <f t="shared" si="0"/>
        <v>79.100616502201177</v>
      </c>
      <c r="D4">
        <f t="shared" si="1"/>
        <v>1.1865092475330176E-5</v>
      </c>
      <c r="E4">
        <f t="shared" si="2"/>
        <v>0.99812380915387988</v>
      </c>
      <c r="F4">
        <f t="shared" si="3"/>
        <v>79.026330255366034</v>
      </c>
      <c r="G4">
        <f t="shared" si="4"/>
        <v>79.200228969520936</v>
      </c>
      <c r="H4">
        <f t="shared" si="5"/>
        <v>88.550266690710544</v>
      </c>
    </row>
    <row r="5" spans="1:12" x14ac:dyDescent="0.25">
      <c r="A5">
        <f>List3!A5</f>
        <v>141.25375446227528</v>
      </c>
      <c r="B5">
        <f t="shared" si="6"/>
        <v>887523.514621321</v>
      </c>
      <c r="C5">
        <f t="shared" si="0"/>
        <v>88.752351462132097</v>
      </c>
      <c r="D5">
        <f t="shared" si="1"/>
        <v>1.3312852719319814E-5</v>
      </c>
      <c r="E5">
        <f t="shared" si="2"/>
        <v>0.99763830279518495</v>
      </c>
      <c r="F5">
        <f t="shared" si="3"/>
        <v>88.647433137571838</v>
      </c>
      <c r="G5">
        <f t="shared" si="4"/>
        <v>88.879898961214536</v>
      </c>
      <c r="H5">
        <f t="shared" si="5"/>
        <v>88.70755285182328</v>
      </c>
    </row>
    <row r="6" spans="1:12" x14ac:dyDescent="0.25">
      <c r="A6">
        <f>List3!A6</f>
        <v>158.48931924611111</v>
      </c>
      <c r="B6">
        <f t="shared" si="6"/>
        <v>995817.76203206019</v>
      </c>
      <c r="C6">
        <f t="shared" si="0"/>
        <v>99.581776203206019</v>
      </c>
      <c r="D6">
        <f t="shared" si="1"/>
        <v>1.4937266430480903E-5</v>
      </c>
      <c r="E6">
        <f t="shared" si="2"/>
        <v>0.99702725444228268</v>
      </c>
      <c r="F6">
        <f t="shared" si="3"/>
        <v>99.433590601197182</v>
      </c>
      <c r="G6">
        <f t="shared" si="4"/>
        <v>99.750234561082081</v>
      </c>
      <c r="H6">
        <f t="shared" si="5"/>
        <v>88.847712240447976</v>
      </c>
    </row>
    <row r="7" spans="1:12" x14ac:dyDescent="0.25">
      <c r="A7">
        <f>List3!A7</f>
        <v>177.82794100389194</v>
      </c>
      <c r="B7">
        <f t="shared" si="6"/>
        <v>1117325.9061216521</v>
      </c>
      <c r="C7">
        <f t="shared" si="0"/>
        <v>111.73259061216521</v>
      </c>
      <c r="D7">
        <f t="shared" si="1"/>
        <v>1.6759888591824782E-5</v>
      </c>
      <c r="E7">
        <f t="shared" si="2"/>
        <v>0.99625825630938092</v>
      </c>
      <c r="F7">
        <f t="shared" si="3"/>
        <v>111.52329024399943</v>
      </c>
      <c r="G7">
        <f t="shared" si="4"/>
        <v>111.96014845518742</v>
      </c>
      <c r="H7">
        <f t="shared" si="5"/>
        <v>88.972597772463956</v>
      </c>
    </row>
    <row r="8" spans="1:12" x14ac:dyDescent="0.25">
      <c r="A8">
        <f>List3!A8</f>
        <v>199.52623149688765</v>
      </c>
      <c r="B8">
        <f t="shared" si="6"/>
        <v>1253660.2861381574</v>
      </c>
      <c r="C8">
        <f t="shared" si="0"/>
        <v>125.36602861381574</v>
      </c>
      <c r="D8">
        <f t="shared" si="1"/>
        <v>1.880490429207236E-5</v>
      </c>
      <c r="E8">
        <f t="shared" si="2"/>
        <v>0.99529056686356709</v>
      </c>
      <c r="F8">
        <f t="shared" si="3"/>
        <v>125.07040346194854</v>
      </c>
      <c r="G8">
        <f t="shared" si="4"/>
        <v>125.67826682756433</v>
      </c>
      <c r="H8">
        <f t="shared" si="5"/>
        <v>89.083861650087627</v>
      </c>
    </row>
    <row r="9" spans="1:12" x14ac:dyDescent="0.25">
      <c r="A9">
        <f>List3!A9</f>
        <v>223.87211385683352</v>
      </c>
      <c r="B9">
        <f t="shared" si="6"/>
        <v>1406629.9764724919</v>
      </c>
      <c r="C9">
        <f t="shared" si="0"/>
        <v>140.6629976472492</v>
      </c>
      <c r="D9">
        <f t="shared" si="1"/>
        <v>2.1099449647087378E-5</v>
      </c>
      <c r="E9">
        <f t="shared" si="2"/>
        <v>0.99407298660928078</v>
      </c>
      <c r="F9">
        <f t="shared" si="3"/>
        <v>140.24543787383672</v>
      </c>
      <c r="G9">
        <f t="shared" si="4"/>
        <v>141.09597559905401</v>
      </c>
      <c r="H9">
        <f t="shared" si="5"/>
        <v>89.182976689811596</v>
      </c>
    </row>
    <row r="10" spans="1:12" x14ac:dyDescent="0.25">
      <c r="A10">
        <f>List3!A10</f>
        <v>251.18864315095738</v>
      </c>
      <c r="B10">
        <f t="shared" si="6"/>
        <v>1578264.7919764714</v>
      </c>
      <c r="C10">
        <f t="shared" si="0"/>
        <v>157.82647919764716</v>
      </c>
      <c r="D10">
        <f t="shared" si="1"/>
        <v>2.3673971879647071E-5</v>
      </c>
      <c r="E10">
        <f t="shared" si="2"/>
        <v>0.9925412035137926</v>
      </c>
      <c r="F10">
        <f t="shared" si="3"/>
        <v>157.23668485974957</v>
      </c>
      <c r="G10">
        <f t="shared" si="4"/>
        <v>158.43110942559326</v>
      </c>
      <c r="H10">
        <f t="shared" si="5"/>
        <v>89.271255433822716</v>
      </c>
    </row>
    <row r="11" spans="1:12" x14ac:dyDescent="0.25">
      <c r="A11">
        <f>List3!A11</f>
        <v>281.83829312644457</v>
      </c>
      <c r="B11">
        <f t="shared" si="6"/>
        <v>1770842.2223726499</v>
      </c>
      <c r="C11">
        <f t="shared" si="0"/>
        <v>177.08422223726501</v>
      </c>
      <c r="D11">
        <f t="shared" si="1"/>
        <v>2.656263333558975E-5</v>
      </c>
      <c r="E11">
        <f t="shared" si="2"/>
        <v>0.99061448224598736</v>
      </c>
      <c r="F11">
        <f t="shared" si="3"/>
        <v>176.25114310234184</v>
      </c>
      <c r="G11">
        <f t="shared" si="4"/>
        <v>177.93247861830045</v>
      </c>
      <c r="H11">
        <f t="shared" si="5"/>
        <v>89.349867246543596</v>
      </c>
    </row>
    <row r="12" spans="1:12" x14ac:dyDescent="0.25">
      <c r="A12">
        <f>List3!A12</f>
        <v>316.22776601683682</v>
      </c>
      <c r="B12">
        <f t="shared" si="6"/>
        <v>1986917.6531592133</v>
      </c>
      <c r="C12">
        <f t="shared" si="0"/>
        <v>198.69176531592134</v>
      </c>
      <c r="D12">
        <f t="shared" si="1"/>
        <v>2.98037647973882E-5</v>
      </c>
      <c r="E12">
        <f t="shared" si="2"/>
        <v>0.98819154554452271</v>
      </c>
      <c r="F12">
        <f t="shared" si="3"/>
        <v>197.51504062800882</v>
      </c>
      <c r="G12">
        <f t="shared" si="4"/>
        <v>199.88550506245369</v>
      </c>
      <c r="H12">
        <f t="shared" si="5"/>
        <v>89.419853584482127</v>
      </c>
    </row>
    <row r="13" spans="1:12" x14ac:dyDescent="0.25">
      <c r="A13">
        <f>List3!A13</f>
        <v>354.81338923357407</v>
      </c>
      <c r="B13">
        <f t="shared" si="6"/>
        <v>2229358.2740229839</v>
      </c>
      <c r="C13">
        <f t="shared" si="0"/>
        <v>222.9358274022984</v>
      </c>
      <c r="D13">
        <f t="shared" si="1"/>
        <v>3.3440374110344759E-5</v>
      </c>
      <c r="E13">
        <f t="shared" si="2"/>
        <v>0.98514546741306519</v>
      </c>
      <c r="F13">
        <f t="shared" si="3"/>
        <v>221.27369423518803</v>
      </c>
      <c r="G13">
        <f t="shared" si="4"/>
        <v>224.61934805600339</v>
      </c>
      <c r="H13">
        <f t="shared" si="5"/>
        <v>89.482141611904922</v>
      </c>
    </row>
    <row r="14" spans="1:12" x14ac:dyDescent="0.25">
      <c r="A14">
        <f>List3!A14</f>
        <v>398.10717055349551</v>
      </c>
      <c r="B14">
        <f t="shared" si="6"/>
        <v>2501381.1247045607</v>
      </c>
      <c r="C14">
        <f t="shared" si="0"/>
        <v>250.13811247045609</v>
      </c>
      <c r="D14">
        <f t="shared" si="1"/>
        <v>3.7520716870568413E-5</v>
      </c>
      <c r="E14">
        <f t="shared" si="2"/>
        <v>0.98131736804479885</v>
      </c>
      <c r="F14">
        <f t="shared" si="3"/>
        <v>247.79032582801821</v>
      </c>
      <c r="G14">
        <f t="shared" si="4"/>
        <v>252.51606167983604</v>
      </c>
      <c r="H14">
        <f t="shared" si="5"/>
        <v>89.537556317720174</v>
      </c>
    </row>
    <row r="15" spans="1:12" x14ac:dyDescent="0.25">
      <c r="A15">
        <f>List3!A15</f>
        <v>446.68359215096092</v>
      </c>
      <c r="B15">
        <f t="shared" si="6"/>
        <v>2806595.7831611163</v>
      </c>
      <c r="C15">
        <f t="shared" si="0"/>
        <v>280.65957831611166</v>
      </c>
      <c r="D15">
        <f t="shared" si="1"/>
        <v>4.2098936747416746E-5</v>
      </c>
      <c r="E15">
        <f t="shared" si="2"/>
        <v>0.97650867274653252</v>
      </c>
      <c r="F15">
        <f t="shared" si="3"/>
        <v>277.34328513884248</v>
      </c>
      <c r="G15">
        <f t="shared" si="4"/>
        <v>284.02256330679484</v>
      </c>
      <c r="H15">
        <f t="shared" si="5"/>
        <v>89.586831270569633</v>
      </c>
    </row>
    <row r="16" spans="1:12" x14ac:dyDescent="0.25">
      <c r="A16">
        <f>List3!A16</f>
        <v>501.18723362726962</v>
      </c>
      <c r="B16">
        <f t="shared" si="6"/>
        <v>3149052.2624728433</v>
      </c>
      <c r="C16">
        <f t="shared" si="0"/>
        <v>314.90522624728436</v>
      </c>
      <c r="D16">
        <f t="shared" si="1"/>
        <v>4.7235783937092647E-5</v>
      </c>
      <c r="E16">
        <f t="shared" si="2"/>
        <v>0.9704716780025866</v>
      </c>
      <c r="F16">
        <f t="shared" si="3"/>
        <v>310.2208865475946</v>
      </c>
      <c r="G16">
        <f t="shared" si="4"/>
        <v>319.66655032970471</v>
      </c>
      <c r="H16">
        <f t="shared" si="5"/>
        <v>89.630618129194914</v>
      </c>
    </row>
    <row r="17" spans="1:8" x14ac:dyDescent="0.25">
      <c r="A17">
        <f>List3!A17</f>
        <v>562.34132519034574</v>
      </c>
      <c r="B17">
        <f t="shared" si="6"/>
        <v>3533294.7520558783</v>
      </c>
      <c r="C17">
        <f t="shared" si="0"/>
        <v>353.32947520558787</v>
      </c>
      <c r="D17">
        <f t="shared" si="1"/>
        <v>5.2999421280838175E-5</v>
      </c>
      <c r="E17">
        <f t="shared" si="2"/>
        <v>0.96289816854876031</v>
      </c>
      <c r="F17">
        <f t="shared" si="3"/>
        <v>346.71272439959722</v>
      </c>
      <c r="G17">
        <f t="shared" si="4"/>
        <v>360.07804785686591</v>
      </c>
      <c r="H17">
        <f t="shared" si="5"/>
        <v>89.66949500272402</v>
      </c>
    </row>
    <row r="18" spans="1:8" x14ac:dyDescent="0.25">
      <c r="A18">
        <f>List3!A18</f>
        <v>630.95734448018925</v>
      </c>
      <c r="B18">
        <f t="shared" si="6"/>
        <v>3964421.9162949738</v>
      </c>
      <c r="C18">
        <f t="shared" si="0"/>
        <v>396.44219162949742</v>
      </c>
      <c r="D18">
        <f t="shared" si="1"/>
        <v>5.9466328744424609E-5</v>
      </c>
      <c r="E18">
        <f t="shared" si="2"/>
        <v>0.95340586957272611</v>
      </c>
      <c r="F18">
        <f t="shared" si="3"/>
        <v>387.0958442819973</v>
      </c>
      <c r="G18">
        <f t="shared" si="4"/>
        <v>406.01911869923458</v>
      </c>
      <c r="H18">
        <f t="shared" si="5"/>
        <v>89.703973728786806</v>
      </c>
    </row>
    <row r="19" spans="1:8" x14ac:dyDescent="0.25">
      <c r="A19">
        <f>List3!A19</f>
        <v>707.94578438413373</v>
      </c>
      <c r="B19">
        <f t="shared" si="6"/>
        <v>4448154.5507221166</v>
      </c>
      <c r="C19">
        <f t="shared" si="0"/>
        <v>444.81545507221171</v>
      </c>
      <c r="D19">
        <f t="shared" si="1"/>
        <v>6.6722318260831754E-5</v>
      </c>
      <c r="E19">
        <f t="shared" si="2"/>
        <v>0.94152263115280777</v>
      </c>
      <c r="F19">
        <f t="shared" si="3"/>
        <v>431.61345764319748</v>
      </c>
      <c r="G19">
        <f t="shared" si="4"/>
        <v>458.42561518214262</v>
      </c>
      <c r="H19">
        <f t="shared" si="5"/>
        <v>89.734506102990608</v>
      </c>
    </row>
    <row r="20" spans="1:8" x14ac:dyDescent="0.25">
      <c r="A20">
        <f>List3!A20</f>
        <v>794.3282347242764</v>
      </c>
      <c r="B20">
        <f t="shared" si="6"/>
        <v>4990911.4934974713</v>
      </c>
      <c r="C20">
        <f t="shared" si="0"/>
        <v>499.09114934974718</v>
      </c>
      <c r="D20">
        <f t="shared" si="1"/>
        <v>7.486367240246207E-5</v>
      </c>
      <c r="E20">
        <f t="shared" si="2"/>
        <v>0.9266684830847407</v>
      </c>
      <c r="F20">
        <f t="shared" si="3"/>
        <v>480.44290985368036</v>
      </c>
      <c r="G20">
        <f t="shared" si="4"/>
        <v>518.46704774270188</v>
      </c>
      <c r="H20">
        <f t="shared" si="5"/>
        <v>89.761489045296841</v>
      </c>
    </row>
    <row r="21" spans="1:8" x14ac:dyDescent="0.25">
      <c r="A21">
        <f>List3!A21</f>
        <v>891.2509381337394</v>
      </c>
      <c r="B21">
        <f t="shared" si="6"/>
        <v>5599894.7994919335</v>
      </c>
      <c r="C21">
        <f t="shared" si="0"/>
        <v>559.98947994919342</v>
      </c>
      <c r="D21">
        <f t="shared" si="1"/>
        <v>8.3998421992379006E-5</v>
      </c>
      <c r="E21">
        <f t="shared" si="2"/>
        <v>0.90813615825746274</v>
      </c>
      <c r="F21">
        <f t="shared" si="3"/>
        <v>533.64822851718623</v>
      </c>
      <c r="G21">
        <f t="shared" si="4"/>
        <v>587.63432271566023</v>
      </c>
      <c r="H21">
        <f t="shared" si="5"/>
        <v>89.785268616303867</v>
      </c>
    </row>
    <row r="22" spans="1:8" x14ac:dyDescent="0.25">
      <c r="A22">
        <f>List3!A22</f>
        <v>999.99999999999261</v>
      </c>
      <c r="B22">
        <f t="shared" si="6"/>
        <v>6283185.3071795395</v>
      </c>
      <c r="C22">
        <f t="shared" si="0"/>
        <v>628.31853071795399</v>
      </c>
      <c r="D22">
        <f t="shared" si="1"/>
        <v>9.4247779607693093E-5</v>
      </c>
      <c r="E22">
        <f t="shared" si="2"/>
        <v>0.88507150999472928</v>
      </c>
      <c r="F22">
        <f t="shared" si="3"/>
        <v>591.11062171047661</v>
      </c>
      <c r="G22">
        <f t="shared" si="4"/>
        <v>667.87146404222347</v>
      </c>
      <c r="H22">
        <f t="shared" si="5"/>
        <v>89.806142678635368</v>
      </c>
    </row>
    <row r="23" spans="1:8" x14ac:dyDescent="0.25">
      <c r="A23">
        <f>List3!A23</f>
        <v>1122.0184543019548</v>
      </c>
      <c r="B23">
        <f t="shared" si="6"/>
        <v>7049849.8664543927</v>
      </c>
      <c r="C23">
        <f t="shared" si="0"/>
        <v>704.98498664543934</v>
      </c>
      <c r="D23">
        <f t="shared" si="1"/>
        <v>1.0574774799681588E-4</v>
      </c>
      <c r="E23">
        <f t="shared" si="2"/>
        <v>0.85645668350119386</v>
      </c>
      <c r="F23">
        <f t="shared" si="3"/>
        <v>652.42752773858717</v>
      </c>
      <c r="G23">
        <f t="shared" si="4"/>
        <v>761.77885674127469</v>
      </c>
      <c r="H23">
        <f t="shared" si="5"/>
        <v>89.82436179466356</v>
      </c>
    </row>
    <row r="24" spans="1:8" x14ac:dyDescent="0.25">
      <c r="A24">
        <f>List3!A24</f>
        <v>1258.9254117941568</v>
      </c>
      <c r="B24">
        <f t="shared" si="6"/>
        <v>7910061.6502200561</v>
      </c>
      <c r="C24">
        <f t="shared" si="0"/>
        <v>791.00616502200569</v>
      </c>
      <c r="D24">
        <f t="shared" si="1"/>
        <v>1.1865092475330084E-4</v>
      </c>
      <c r="E24">
        <f t="shared" si="2"/>
        <v>0.82110133104798511</v>
      </c>
      <c r="F24">
        <f t="shared" si="3"/>
        <v>716.76690395306775</v>
      </c>
      <c r="G24">
        <f t="shared" si="4"/>
        <v>872.93695327495936</v>
      </c>
      <c r="H24">
        <f t="shared" si="5"/>
        <v>89.840127577041685</v>
      </c>
    </row>
    <row r="25" spans="1:8" x14ac:dyDescent="0.25">
      <c r="A25">
        <f>List3!A25</f>
        <v>1412.537544622742</v>
      </c>
      <c r="B25">
        <f t="shared" si="6"/>
        <v>8875235.1462131403</v>
      </c>
      <c r="C25">
        <f t="shared" si="0"/>
        <v>887.52351462131412</v>
      </c>
      <c r="D25">
        <f t="shared" si="1"/>
        <v>1.331285271931971E-4</v>
      </c>
      <c r="E25">
        <f t="shared" si="2"/>
        <v>0.77765120693347212</v>
      </c>
      <c r="F25">
        <f t="shared" si="3"/>
        <v>782.65790895782391</v>
      </c>
      <c r="G25">
        <f t="shared" si="4"/>
        <v>1006.4415220736249</v>
      </c>
      <c r="H25">
        <f t="shared" si="5"/>
        <v>89.853586978057308</v>
      </c>
    </row>
    <row r="26" spans="1:8" x14ac:dyDescent="0.25">
      <c r="A26">
        <f>List3!A26</f>
        <v>1584.8931924610988</v>
      </c>
      <c r="B26">
        <f t="shared" si="6"/>
        <v>9958177.620320525</v>
      </c>
      <c r="C26">
        <f t="shared" si="0"/>
        <v>995.81776203205254</v>
      </c>
      <c r="D26">
        <f t="shared" si="1"/>
        <v>1.4937266430480788E-4</v>
      </c>
      <c r="E26">
        <f t="shared" si="2"/>
        <v>0.72463013800174858</v>
      </c>
      <c r="F26">
        <f t="shared" si="3"/>
        <v>847.69131159828282</v>
      </c>
      <c r="G26">
        <f t="shared" si="4"/>
        <v>1169.8294433102487</v>
      </c>
      <c r="H26">
        <f t="shared" si="5"/>
        <v>89.864819486960357</v>
      </c>
    </row>
    <row r="27" spans="1:8" x14ac:dyDescent="0.25">
      <c r="A27">
        <f>List3!A27</f>
        <v>1778.2794100389056</v>
      </c>
      <c r="B27">
        <f t="shared" si="6"/>
        <v>11173259.061216434</v>
      </c>
      <c r="C27">
        <f t="shared" si="0"/>
        <v>1117.3259061216436</v>
      </c>
      <c r="D27">
        <f t="shared" si="1"/>
        <v>1.6759888591824651E-4</v>
      </c>
      <c r="E27">
        <f t="shared" si="2"/>
        <v>0.66054223098262033</v>
      </c>
      <c r="F27">
        <f t="shared" si="3"/>
        <v>908.09190711468489</v>
      </c>
      <c r="G27">
        <f t="shared" si="4"/>
        <v>1374.7707064563924</v>
      </c>
      <c r="H27">
        <f t="shared" si="5"/>
        <v>89.873810819315182</v>
      </c>
    </row>
    <row r="28" spans="1:8" x14ac:dyDescent="0.25">
      <c r="A28">
        <f>List3!A28</f>
        <v>1995.2623149688593</v>
      </c>
      <c r="B28">
        <f t="shared" si="6"/>
        <v>12536602.861381466</v>
      </c>
      <c r="C28">
        <f t="shared" si="0"/>
        <v>1253.6602861381466</v>
      </c>
      <c r="D28">
        <f t="shared" si="1"/>
        <v>1.8804904292072199E-4</v>
      </c>
      <c r="E28">
        <f t="shared" si="2"/>
        <v>0.58407878943267555</v>
      </c>
      <c r="F28">
        <f t="shared" si="3"/>
        <v>958.10960169196142</v>
      </c>
      <c r="G28">
        <f t="shared" si="4"/>
        <v>1640.3808980363251</v>
      </c>
      <c r="H28">
        <f t="shared" si="5"/>
        <v>89.880398450883931</v>
      </c>
    </row>
    <row r="29" spans="1:8" x14ac:dyDescent="0.25">
      <c r="A29">
        <f>List3!A29</f>
        <v>2238.7211385683158</v>
      </c>
      <c r="B29">
        <f t="shared" si="6"/>
        <v>14066299.764724797</v>
      </c>
      <c r="C29">
        <f t="shared" si="0"/>
        <v>1406.6299764724797</v>
      </c>
      <c r="D29">
        <f t="shared" si="1"/>
        <v>2.1099449647087195E-4</v>
      </c>
      <c r="E29">
        <f t="shared" si="2"/>
        <v>0.49450281752805308</v>
      </c>
      <c r="F29">
        <f t="shared" si="3"/>
        <v>989.15375688063898</v>
      </c>
      <c r="G29">
        <f t="shared" si="4"/>
        <v>2000.3036256771297</v>
      </c>
      <c r="H29">
        <f t="shared" si="5"/>
        <v>89.884152082452687</v>
      </c>
    </row>
    <row r="30" spans="1:8" x14ac:dyDescent="0.25">
      <c r="A30">
        <f>List3!A30</f>
        <v>2511.8864315095543</v>
      </c>
      <c r="B30">
        <f t="shared" si="6"/>
        <v>15782647.919764593</v>
      </c>
      <c r="C30">
        <f t="shared" si="0"/>
        <v>1578.2647919764595</v>
      </c>
      <c r="D30">
        <f t="shared" si="1"/>
        <v>2.367397187964689E-4</v>
      </c>
      <c r="E30">
        <f t="shared" si="2"/>
        <v>0.39232962552886813</v>
      </c>
      <c r="F30">
        <f t="shared" si="3"/>
        <v>988.56420300752677</v>
      </c>
      <c r="G30">
        <f t="shared" si="4"/>
        <v>2519.7338202768251</v>
      </c>
      <c r="H30">
        <f t="shared" si="5"/>
        <v>89.884082993968647</v>
      </c>
    </row>
    <row r="31" spans="1:8" x14ac:dyDescent="0.25">
      <c r="A31">
        <f>List3!A31</f>
        <v>2818.3829312644234</v>
      </c>
      <c r="B31">
        <f t="shared" si="6"/>
        <v>17708422.223726362</v>
      </c>
      <c r="C31">
        <f t="shared" si="0"/>
        <v>1770.8422223726363</v>
      </c>
      <c r="D31">
        <f t="shared" si="1"/>
        <v>2.6562633335589544E-4</v>
      </c>
      <c r="E31">
        <f t="shared" si="2"/>
        <v>0.28049516233344618</v>
      </c>
      <c r="F31">
        <f t="shared" si="3"/>
        <v>937.86827547750022</v>
      </c>
      <c r="G31">
        <f t="shared" si="4"/>
        <v>3343.624182921872</v>
      </c>
      <c r="H31">
        <f t="shared" si="5"/>
        <v>89.877817185718158</v>
      </c>
    </row>
    <row r="32" spans="1:8" x14ac:dyDescent="0.25">
      <c r="A32">
        <f>List3!A32</f>
        <v>3162.2776601683408</v>
      </c>
      <c r="B32">
        <f t="shared" si="6"/>
        <v>19869176.531591959</v>
      </c>
      <c r="C32">
        <f t="shared" si="0"/>
        <v>1986.9176531591961</v>
      </c>
      <c r="D32">
        <f t="shared" si="1"/>
        <v>2.9803764797387938E-4</v>
      </c>
      <c r="E32">
        <f t="shared" si="2"/>
        <v>0.16632055489745595</v>
      </c>
      <c r="F32">
        <f t="shared" si="3"/>
        <v>810.31098815530447</v>
      </c>
      <c r="G32">
        <f t="shared" si="4"/>
        <v>4871.9982736909224</v>
      </c>
      <c r="H32">
        <f t="shared" si="5"/>
        <v>89.858583521627381</v>
      </c>
    </row>
    <row r="33" spans="1:8" x14ac:dyDescent="0.25">
      <c r="A33">
        <f>List3!A33</f>
        <v>3548.1338923357098</v>
      </c>
      <c r="B33">
        <f t="shared" si="6"/>
        <v>22293582.740229648</v>
      </c>
      <c r="C33">
        <f t="shared" si="0"/>
        <v>2229.3582740229649</v>
      </c>
      <c r="D33">
        <f t="shared" si="1"/>
        <v>3.3440374110344472E-4</v>
      </c>
      <c r="E33">
        <f t="shared" si="2"/>
        <v>6.4767772066039578E-2</v>
      </c>
      <c r="F33">
        <f t="shared" si="3"/>
        <v>567.35753079410767</v>
      </c>
      <c r="G33">
        <f t="shared" si="4"/>
        <v>8759.9285539527136</v>
      </c>
      <c r="H33">
        <f t="shared" si="5"/>
        <v>89.798026679553033</v>
      </c>
    </row>
    <row r="34" spans="1:8" x14ac:dyDescent="0.25">
      <c r="A34">
        <f>List3!A34</f>
        <v>3981.0717055349205</v>
      </c>
      <c r="B34">
        <f t="shared" si="6"/>
        <v>25013811.24704539</v>
      </c>
      <c r="C34">
        <f t="shared" si="0"/>
        <v>2501.3811247045392</v>
      </c>
      <c r="D34">
        <f t="shared" si="1"/>
        <v>3.7520716870568084E-4</v>
      </c>
      <c r="E34">
        <f t="shared" si="2"/>
        <v>3.7783704795604344E-3</v>
      </c>
      <c r="F34">
        <f t="shared" si="3"/>
        <v>153.74306430554199</v>
      </c>
      <c r="G34">
        <f t="shared" si="4"/>
        <v>40693.752320981439</v>
      </c>
      <c r="H34">
        <f t="shared" si="5"/>
        <v>89.254697464138602</v>
      </c>
    </row>
    <row r="35" spans="1:8" x14ac:dyDescent="0.25">
      <c r="A35">
        <f>List3!A35</f>
        <v>4466.8359215095707</v>
      </c>
      <c r="B35">
        <f t="shared" si="6"/>
        <v>28065957.831610922</v>
      </c>
      <c r="C35">
        <f t="shared" si="0"/>
        <v>2806.5957831610922</v>
      </c>
      <c r="D35">
        <f t="shared" si="1"/>
        <v>4.2098936747416381E-4</v>
      </c>
      <c r="E35">
        <f t="shared" si="2"/>
        <v>3.2960016149277821E-2</v>
      </c>
      <c r="F35">
        <f t="shared" si="3"/>
        <v>-509.53068231844549</v>
      </c>
      <c r="G35">
        <f t="shared" si="4"/>
        <v>15459.173477837949</v>
      </c>
      <c r="H35">
        <f t="shared" si="5"/>
        <v>-89.775104867081836</v>
      </c>
    </row>
    <row r="36" spans="1:8" x14ac:dyDescent="0.25">
      <c r="A36">
        <f>List3!A36</f>
        <v>5011.8723362726614</v>
      </c>
      <c r="B36">
        <f t="shared" si="6"/>
        <v>31490522.62472821</v>
      </c>
      <c r="C36">
        <f t="shared" si="0"/>
        <v>3149.052262472821</v>
      </c>
      <c r="D36">
        <f t="shared" si="1"/>
        <v>4.7235783937092315E-4</v>
      </c>
      <c r="E36">
        <f t="shared" si="2"/>
        <v>0.23763717760561506</v>
      </c>
      <c r="F36">
        <f t="shared" si="3"/>
        <v>-1535.1003835124025</v>
      </c>
      <c r="G36">
        <f t="shared" si="4"/>
        <v>6459.8549007593156</v>
      </c>
      <c r="H36">
        <f t="shared" si="5"/>
        <v>-89.925352442471663</v>
      </c>
    </row>
    <row r="37" spans="1:8" x14ac:dyDescent="0.25">
      <c r="A37">
        <f>List3!A37</f>
        <v>5623.4132519034192</v>
      </c>
      <c r="B37">
        <f t="shared" si="6"/>
        <v>35332947.520558544</v>
      </c>
      <c r="C37">
        <f t="shared" si="0"/>
        <v>3533.2947520558546</v>
      </c>
      <c r="D37">
        <f t="shared" si="1"/>
        <v>5.2999421280837812E-4</v>
      </c>
      <c r="E37">
        <f t="shared" si="2"/>
        <v>0.76147685932773979</v>
      </c>
      <c r="F37">
        <f t="shared" si="3"/>
        <v>-3083.2461762264065</v>
      </c>
      <c r="G37">
        <f t="shared" si="4"/>
        <v>4049.0354856158442</v>
      </c>
      <c r="H37">
        <f t="shared" si="5"/>
        <v>-89.962834124684065</v>
      </c>
    </row>
    <row r="38" spans="1:8" x14ac:dyDescent="0.25">
      <c r="A38">
        <f>List3!A38</f>
        <v>6309.5734448018493</v>
      </c>
      <c r="B38">
        <f t="shared" si="6"/>
        <v>39644219.162949473</v>
      </c>
      <c r="C38">
        <f t="shared" si="0"/>
        <v>3964.4219162949476</v>
      </c>
      <c r="D38">
        <f t="shared" si="1"/>
        <v>5.9466328744424207E-4</v>
      </c>
      <c r="E38">
        <f t="shared" si="2"/>
        <v>1.8427972648676523</v>
      </c>
      <c r="F38">
        <f t="shared" si="3"/>
        <v>-5381.6899445430781</v>
      </c>
      <c r="G38">
        <f t="shared" si="4"/>
        <v>2920.3919599696437</v>
      </c>
      <c r="H38">
        <f t="shared" si="5"/>
        <v>-89.978707143122023</v>
      </c>
    </row>
    <row r="39" spans="1:8" x14ac:dyDescent="0.25">
      <c r="A39">
        <f>List3!A39</f>
        <v>7079.4578438412818</v>
      </c>
      <c r="B39">
        <f t="shared" si="6"/>
        <v>44481545.507220812</v>
      </c>
      <c r="C39">
        <f t="shared" si="0"/>
        <v>4448.1545507220817</v>
      </c>
      <c r="D39">
        <f t="shared" si="1"/>
        <v>6.6722318260831214E-4</v>
      </c>
      <c r="E39">
        <f t="shared" si="2"/>
        <v>3.8726787752774663</v>
      </c>
      <c r="F39">
        <f t="shared" si="3"/>
        <v>-8753.5786579114865</v>
      </c>
      <c r="G39">
        <f t="shared" si="4"/>
        <v>2260.3421028025487</v>
      </c>
      <c r="H39">
        <f t="shared" si="5"/>
        <v>-89.986909176062682</v>
      </c>
    </row>
    <row r="40" spans="1:8" x14ac:dyDescent="0.25">
      <c r="A40">
        <f>List3!A40</f>
        <v>7943.2823472427026</v>
      </c>
      <c r="B40">
        <f t="shared" si="6"/>
        <v>49909114.934974328</v>
      </c>
      <c r="C40">
        <f t="shared" si="0"/>
        <v>4990.9114934974332</v>
      </c>
      <c r="D40">
        <f t="shared" si="1"/>
        <v>7.486367240246149E-4</v>
      </c>
      <c r="E40">
        <f t="shared" si="2"/>
        <v>7.4877757234340683</v>
      </c>
      <c r="F40">
        <f t="shared" si="3"/>
        <v>-13657.031542426201</v>
      </c>
      <c r="G40">
        <f t="shared" si="4"/>
        <v>1823.910356466643</v>
      </c>
      <c r="H40">
        <f t="shared" si="5"/>
        <v>-89.991609336344368</v>
      </c>
    </row>
    <row r="41" spans="1:8" x14ac:dyDescent="0.25">
      <c r="A41">
        <f>List3!A41</f>
        <v>8912.5093813373242</v>
      </c>
      <c r="B41">
        <f t="shared" si="6"/>
        <v>55998947.994918898</v>
      </c>
      <c r="C41">
        <f t="shared" si="0"/>
        <v>5599.8947994918899</v>
      </c>
      <c r="D41">
        <f t="shared" si="1"/>
        <v>8.399842199237835E-4</v>
      </c>
      <c r="E41">
        <f t="shared" si="2"/>
        <v>13.718309599215447</v>
      </c>
      <c r="F41">
        <f t="shared" si="3"/>
        <v>-20741.023998763572</v>
      </c>
      <c r="G41">
        <f t="shared" si="4"/>
        <v>1511.9227296325935</v>
      </c>
      <c r="H41">
        <f t="shared" si="5"/>
        <v>-89.994475125303481</v>
      </c>
    </row>
    <row r="42" spans="1:8" x14ac:dyDescent="0.25">
      <c r="A42">
        <f>List3!A42</f>
        <v>10000</v>
      </c>
      <c r="B42">
        <f t="shared" si="6"/>
        <v>62831853.071795866</v>
      </c>
      <c r="C42">
        <f t="shared" si="0"/>
        <v>6283.1853071795867</v>
      </c>
      <c r="D42">
        <f t="shared" si="1"/>
        <v>9.4247779607693804E-4</v>
      </c>
      <c r="E42">
        <f t="shared" si="2"/>
        <v>24.223751043991236</v>
      </c>
      <c r="F42">
        <f t="shared" si="3"/>
        <v>-30924.350479091387</v>
      </c>
      <c r="G42">
        <f t="shared" si="4"/>
        <v>1276.612795747676</v>
      </c>
      <c r="H42">
        <f t="shared" si="5"/>
        <v>-89.996294455434281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6" zoomScaleNormal="100" workbookViewId="0">
      <selection activeCell="M21" sqref="M21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 t="shared" ref="C2:C42" si="0">B2*$K$3</f>
        <v>628.31853071795877</v>
      </c>
      <c r="D2">
        <f t="shared" ref="D2:D42" si="1">B2*$L$3</f>
        <v>9.4247779607693808E-6</v>
      </c>
      <c r="E2">
        <f t="shared" ref="E2:E42" si="2">(1-C2*D2)^2+D2^2*$J$3^2</f>
        <v>0.98819154234677087</v>
      </c>
      <c r="F2">
        <f t="shared" ref="F2:F42" si="3">B2*((1-C2*D2)*$K$3-$J$3^2*$L$3)</f>
        <v>624.59773981721094</v>
      </c>
      <c r="G2">
        <f t="shared" ref="G2:G42" si="4">SQRT($J$3^2 +F2^2)/E2</f>
        <v>632.06465052978569</v>
      </c>
      <c r="H2">
        <f t="shared" ref="H2:H42" si="5">ATAN(F2/$J$3)*180/PI()</f>
        <v>89.816536051797215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112.20184543019634</v>
      </c>
      <c r="B3">
        <f t="shared" ref="B3:B42" si="6">2*PI()*A3*1000</f>
        <v>704984.98664544465</v>
      </c>
      <c r="C3">
        <f t="shared" si="0"/>
        <v>704.98498664544468</v>
      </c>
      <c r="D3">
        <f t="shared" si="1"/>
        <v>1.0574774799681669E-5</v>
      </c>
      <c r="E3">
        <f t="shared" si="2"/>
        <v>0.98514546338733411</v>
      </c>
      <c r="F3">
        <f t="shared" si="3"/>
        <v>699.72924075475942</v>
      </c>
      <c r="G3">
        <f t="shared" si="4"/>
        <v>710.28302418546446</v>
      </c>
      <c r="H3">
        <f t="shared" si="5"/>
        <v>89.836234874436613</v>
      </c>
      <c r="J3">
        <f>List3!K3</f>
        <v>2</v>
      </c>
      <c r="K3">
        <f>List3!L3/10</f>
        <v>1E-3</v>
      </c>
      <c r="L3">
        <f>List3!M3</f>
        <v>1.5E-11</v>
      </c>
    </row>
    <row r="4" spans="1:12" x14ac:dyDescent="0.25">
      <c r="A4">
        <f>List3!A4</f>
        <v>125.89254117941665</v>
      </c>
      <c r="B4">
        <f t="shared" si="6"/>
        <v>791006.16502201173</v>
      </c>
      <c r="C4">
        <f t="shared" si="0"/>
        <v>791.00616502201171</v>
      </c>
      <c r="D4">
        <f t="shared" si="1"/>
        <v>1.1865092475330176E-5</v>
      </c>
      <c r="E4">
        <f t="shared" si="2"/>
        <v>0.98131736297670347</v>
      </c>
      <c r="F4">
        <f t="shared" si="3"/>
        <v>783.58223891511784</v>
      </c>
      <c r="G4">
        <f t="shared" si="4"/>
        <v>798.50293172691897</v>
      </c>
      <c r="H4">
        <f t="shared" si="5"/>
        <v>89.853759689162118</v>
      </c>
    </row>
    <row r="5" spans="1:12" x14ac:dyDescent="0.25">
      <c r="A5">
        <f>List3!A5</f>
        <v>141.25375446227528</v>
      </c>
      <c r="B5">
        <f t="shared" si="6"/>
        <v>887523.514621321</v>
      </c>
      <c r="C5">
        <f t="shared" si="0"/>
        <v>887.52351462132106</v>
      </c>
      <c r="D5">
        <f t="shared" si="1"/>
        <v>1.3312852719319814E-5</v>
      </c>
      <c r="E5">
        <f t="shared" si="2"/>
        <v>0.9765086663661785</v>
      </c>
      <c r="F5">
        <f t="shared" si="3"/>
        <v>877.03695405497183</v>
      </c>
      <c r="G5">
        <f t="shared" si="4"/>
        <v>898.13768650031591</v>
      </c>
      <c r="H5">
        <f t="shared" si="5"/>
        <v>89.869342608812474</v>
      </c>
    </row>
    <row r="6" spans="1:12" x14ac:dyDescent="0.25">
      <c r="A6">
        <f>List3!A6</f>
        <v>158.48931924611111</v>
      </c>
      <c r="B6">
        <f t="shared" si="6"/>
        <v>995817.76203206019</v>
      </c>
      <c r="C6">
        <f t="shared" si="0"/>
        <v>995.81776203206016</v>
      </c>
      <c r="D6">
        <f t="shared" si="1"/>
        <v>1.4937266430480903E-5</v>
      </c>
      <c r="E6">
        <f t="shared" si="2"/>
        <v>0.97047166997019696</v>
      </c>
      <c r="F6">
        <f t="shared" si="3"/>
        <v>981.00511698868286</v>
      </c>
      <c r="G6">
        <f t="shared" si="4"/>
        <v>1010.8560466706261</v>
      </c>
      <c r="H6">
        <f t="shared" si="5"/>
        <v>89.883189803723468</v>
      </c>
    </row>
    <row r="7" spans="1:12" x14ac:dyDescent="0.25">
      <c r="A7">
        <f>List3!A7</f>
        <v>177.82794100389194</v>
      </c>
      <c r="B7">
        <f t="shared" si="6"/>
        <v>1117325.9061216521</v>
      </c>
      <c r="C7">
        <f t="shared" si="0"/>
        <v>1117.3259061216522</v>
      </c>
      <c r="D7">
        <f t="shared" si="1"/>
        <v>1.6759888591824782E-5</v>
      </c>
      <c r="E7">
        <f t="shared" si="2"/>
        <v>0.96289815843658066</v>
      </c>
      <c r="F7">
        <f t="shared" si="3"/>
        <v>1096.4025062209557</v>
      </c>
      <c r="G7">
        <f t="shared" si="4"/>
        <v>1138.6503554511164</v>
      </c>
      <c r="H7">
        <f t="shared" si="5"/>
        <v>89.895484157255638</v>
      </c>
    </row>
    <row r="8" spans="1:12" x14ac:dyDescent="0.25">
      <c r="A8">
        <f>List3!A8</f>
        <v>199.52623149688765</v>
      </c>
      <c r="B8">
        <f t="shared" si="6"/>
        <v>1253660.2861381574</v>
      </c>
      <c r="C8">
        <f t="shared" si="0"/>
        <v>1253.6602861381573</v>
      </c>
      <c r="D8">
        <f t="shared" si="1"/>
        <v>1.880490429207236E-5</v>
      </c>
      <c r="E8">
        <f t="shared" si="2"/>
        <v>0.95340585684224644</v>
      </c>
      <c r="F8">
        <f t="shared" si="3"/>
        <v>1224.105217693538</v>
      </c>
      <c r="G8">
        <f t="shared" si="4"/>
        <v>1283.9304927213925</v>
      </c>
      <c r="H8">
        <f t="shared" si="5"/>
        <v>89.906387575672142</v>
      </c>
    </row>
    <row r="9" spans="1:12" x14ac:dyDescent="0.25">
      <c r="A9">
        <f>List3!A9</f>
        <v>223.87211385683352</v>
      </c>
      <c r="B9">
        <f t="shared" si="6"/>
        <v>1406629.9764724919</v>
      </c>
      <c r="C9">
        <f t="shared" si="0"/>
        <v>1406.629976472492</v>
      </c>
      <c r="D9">
        <f t="shared" si="1"/>
        <v>2.1099449647087378E-5</v>
      </c>
      <c r="E9">
        <f t="shared" si="2"/>
        <v>0.94152261512608337</v>
      </c>
      <c r="F9">
        <f t="shared" si="3"/>
        <v>1364.8823545133068</v>
      </c>
      <c r="G9">
        <f t="shared" si="4"/>
        <v>1449.6559062019987</v>
      </c>
      <c r="H9">
        <f t="shared" si="5"/>
        <v>89.916042963973482</v>
      </c>
    </row>
    <row r="10" spans="1:12" x14ac:dyDescent="0.25">
      <c r="A10">
        <f>List3!A10</f>
        <v>251.18864315095738</v>
      </c>
      <c r="B10">
        <f t="shared" si="6"/>
        <v>1578264.7919764714</v>
      </c>
      <c r="C10">
        <f t="shared" si="0"/>
        <v>1578.2647919764715</v>
      </c>
      <c r="D10">
        <f t="shared" si="1"/>
        <v>2.3673971879647071E-5</v>
      </c>
      <c r="E10">
        <f t="shared" si="2"/>
        <v>0.92666846290829019</v>
      </c>
      <c r="F10">
        <f t="shared" si="3"/>
        <v>1519.2947330795771</v>
      </c>
      <c r="G10">
        <f t="shared" si="4"/>
        <v>1639.5249329097321</v>
      </c>
      <c r="H10">
        <f t="shared" si="5"/>
        <v>89.924575863827499</v>
      </c>
    </row>
    <row r="11" spans="1:12" x14ac:dyDescent="0.25">
      <c r="A11">
        <f>List3!A11</f>
        <v>281.83829312644457</v>
      </c>
      <c r="B11">
        <f t="shared" si="6"/>
        <v>1770842.2223726499</v>
      </c>
      <c r="C11">
        <f t="shared" si="0"/>
        <v>1770.84222237265</v>
      </c>
      <c r="D11">
        <f t="shared" si="1"/>
        <v>2.656263333558975E-5</v>
      </c>
      <c r="E11">
        <f t="shared" si="2"/>
        <v>0.90813613285681627</v>
      </c>
      <c r="F11">
        <f t="shared" si="3"/>
        <v>1687.5448276831344</v>
      </c>
      <c r="G11">
        <f t="shared" si="4"/>
        <v>1858.2522507145873</v>
      </c>
      <c r="H11">
        <f t="shared" si="5"/>
        <v>89.932095726587519</v>
      </c>
    </row>
    <row r="12" spans="1:12" x14ac:dyDescent="0.25">
      <c r="A12">
        <f>List3!A12</f>
        <v>316.22776601683682</v>
      </c>
      <c r="B12">
        <f t="shared" si="6"/>
        <v>1986917.6531592133</v>
      </c>
      <c r="C12">
        <f t="shared" si="0"/>
        <v>1986.9176531592134</v>
      </c>
      <c r="D12">
        <f t="shared" si="1"/>
        <v>2.98037647973882E-5</v>
      </c>
      <c r="E12">
        <f t="shared" si="2"/>
        <v>0.8850714780172102</v>
      </c>
      <c r="F12">
        <f t="shared" si="3"/>
        <v>1869.256986658821</v>
      </c>
      <c r="G12">
        <f t="shared" si="4"/>
        <v>2111.9854192906305</v>
      </c>
      <c r="H12">
        <f t="shared" si="5"/>
        <v>89.93869675699132</v>
      </c>
    </row>
    <row r="13" spans="1:12" x14ac:dyDescent="0.25">
      <c r="A13">
        <f>List3!A13</f>
        <v>354.81338923357407</v>
      </c>
      <c r="B13">
        <f t="shared" si="6"/>
        <v>2229358.2740229839</v>
      </c>
      <c r="C13">
        <f t="shared" si="0"/>
        <v>2229.358274022984</v>
      </c>
      <c r="D13">
        <f t="shared" si="1"/>
        <v>3.3440374110344759E-5</v>
      </c>
      <c r="E13">
        <f t="shared" si="2"/>
        <v>0.85645664324388249</v>
      </c>
      <c r="F13">
        <f t="shared" si="3"/>
        <v>2063.158199700094</v>
      </c>
      <c r="G13">
        <f t="shared" si="4"/>
        <v>2408.9475928088259</v>
      </c>
      <c r="H13">
        <f t="shared" si="5"/>
        <v>89.944458198528608</v>
      </c>
    </row>
    <row r="14" spans="1:12" x14ac:dyDescent="0.25">
      <c r="A14">
        <f>List3!A14</f>
        <v>398.10717055349551</v>
      </c>
      <c r="B14">
        <f t="shared" si="6"/>
        <v>2501381.1247045607</v>
      </c>
      <c r="C14">
        <f t="shared" si="0"/>
        <v>2501.381124704561</v>
      </c>
      <c r="D14">
        <f t="shared" si="1"/>
        <v>3.7520716870568413E-5</v>
      </c>
      <c r="E14">
        <f t="shared" si="2"/>
        <v>0.82110128036703278</v>
      </c>
      <c r="F14">
        <f t="shared" si="3"/>
        <v>2266.6173186646552</v>
      </c>
      <c r="G14">
        <f t="shared" si="4"/>
        <v>2760.4611699344268</v>
      </c>
      <c r="H14">
        <f t="shared" si="5"/>
        <v>89.949443812882336</v>
      </c>
    </row>
    <row r="15" spans="1:12" x14ac:dyDescent="0.25">
      <c r="A15">
        <f>List3!A15</f>
        <v>446.68359215096092</v>
      </c>
      <c r="B15">
        <f t="shared" si="6"/>
        <v>2806595.7831611163</v>
      </c>
      <c r="C15">
        <f t="shared" si="0"/>
        <v>2806.5957831611163</v>
      </c>
      <c r="D15">
        <f t="shared" si="1"/>
        <v>4.2098936747416746E-5</v>
      </c>
      <c r="E15">
        <f t="shared" si="2"/>
        <v>0.77765114312993344</v>
      </c>
      <c r="F15">
        <f t="shared" si="3"/>
        <v>2474.9831366131543</v>
      </c>
      <c r="G15">
        <f t="shared" si="4"/>
        <v>3182.6403993156673</v>
      </c>
      <c r="H15">
        <f t="shared" si="5"/>
        <v>89.953700074805326</v>
      </c>
    </row>
    <row r="16" spans="1:12" x14ac:dyDescent="0.25">
      <c r="A16">
        <f>List3!A16</f>
        <v>501.18723362726962</v>
      </c>
      <c r="B16">
        <f t="shared" si="6"/>
        <v>3149052.2624728433</v>
      </c>
      <c r="C16">
        <f t="shared" si="0"/>
        <v>3149.0522624728433</v>
      </c>
      <c r="D16">
        <f t="shared" si="1"/>
        <v>4.7235783937092647E-5</v>
      </c>
      <c r="E16">
        <f t="shared" si="2"/>
        <v>0.72463005767785249</v>
      </c>
      <c r="F16">
        <f t="shared" si="3"/>
        <v>2680.6369978743114</v>
      </c>
      <c r="G16">
        <f t="shared" si="4"/>
        <v>3699.319005004972</v>
      </c>
      <c r="H16">
        <f t="shared" si="5"/>
        <v>89.957252124083013</v>
      </c>
    </row>
    <row r="17" spans="1:8" x14ac:dyDescent="0.25">
      <c r="A17">
        <f>List3!A17</f>
        <v>562.34132519034574</v>
      </c>
      <c r="B17">
        <f t="shared" si="6"/>
        <v>3533294.7520558783</v>
      </c>
      <c r="C17">
        <f t="shared" si="0"/>
        <v>3533.2947520558782</v>
      </c>
      <c r="D17">
        <f t="shared" si="1"/>
        <v>5.2999421280838175E-5</v>
      </c>
      <c r="E17">
        <f t="shared" si="2"/>
        <v>0.66054212986082639</v>
      </c>
      <c r="F17">
        <f t="shared" si="3"/>
        <v>2871.6406592276389</v>
      </c>
      <c r="G17">
        <f t="shared" si="4"/>
        <v>4347.4007574635234</v>
      </c>
      <c r="H17">
        <f t="shared" si="5"/>
        <v>89.96009544574116</v>
      </c>
    </row>
    <row r="18" spans="1:8" x14ac:dyDescent="0.25">
      <c r="A18">
        <f>List3!A18</f>
        <v>630.95734448018925</v>
      </c>
      <c r="B18">
        <f t="shared" si="6"/>
        <v>3964421.9162949738</v>
      </c>
      <c r="C18">
        <f t="shared" si="0"/>
        <v>3964.4219162949739</v>
      </c>
      <c r="D18">
        <f t="shared" si="1"/>
        <v>5.9466328744424609E-5</v>
      </c>
      <c r="E18">
        <f t="shared" si="2"/>
        <v>0.58407866212787962</v>
      </c>
      <c r="F18">
        <f t="shared" si="3"/>
        <v>3029.8107302111525</v>
      </c>
      <c r="G18">
        <f t="shared" si="4"/>
        <v>5187.3344923786417</v>
      </c>
      <c r="H18">
        <f t="shared" si="5"/>
        <v>89.962178646593529</v>
      </c>
    </row>
    <row r="19" spans="1:8" x14ac:dyDescent="0.25">
      <c r="A19">
        <f>List3!A19</f>
        <v>707.94578438413373</v>
      </c>
      <c r="B19">
        <f t="shared" si="6"/>
        <v>4448154.5507221166</v>
      </c>
      <c r="C19">
        <f t="shared" si="0"/>
        <v>4448.1545507221163</v>
      </c>
      <c r="D19">
        <f t="shared" si="1"/>
        <v>6.6722318260831754E-5</v>
      </c>
      <c r="E19">
        <f t="shared" si="2"/>
        <v>0.49450265726080983</v>
      </c>
      <c r="F19">
        <f t="shared" si="3"/>
        <v>3127.9812298587285</v>
      </c>
      <c r="G19">
        <f t="shared" si="4"/>
        <v>6325.5107395690575</v>
      </c>
      <c r="H19">
        <f t="shared" si="5"/>
        <v>89.963365655037649</v>
      </c>
    </row>
    <row r="20" spans="1:8" x14ac:dyDescent="0.25">
      <c r="A20">
        <f>List3!A20</f>
        <v>794.3282347242764</v>
      </c>
      <c r="B20">
        <f t="shared" si="6"/>
        <v>4990911.4934974713</v>
      </c>
      <c r="C20">
        <f t="shared" si="0"/>
        <v>4990.9114934974714</v>
      </c>
      <c r="D20">
        <f t="shared" si="1"/>
        <v>7.486367240246207E-5</v>
      </c>
      <c r="E20">
        <f t="shared" si="2"/>
        <v>0.39232942376436447</v>
      </c>
      <c r="F20">
        <f t="shared" si="3"/>
        <v>3126.1171899050655</v>
      </c>
      <c r="G20">
        <f t="shared" si="4"/>
        <v>7968.0942603832018</v>
      </c>
      <c r="H20">
        <f t="shared" si="5"/>
        <v>89.963343810730507</v>
      </c>
    </row>
    <row r="21" spans="1:8" x14ac:dyDescent="0.25">
      <c r="A21">
        <f>List3!A21</f>
        <v>891.2509381337394</v>
      </c>
      <c r="B21">
        <f t="shared" si="6"/>
        <v>5599894.7994919335</v>
      </c>
      <c r="C21">
        <f t="shared" si="0"/>
        <v>5599.8947994919336</v>
      </c>
      <c r="D21">
        <f t="shared" si="1"/>
        <v>8.3998421992379006E-5</v>
      </c>
      <c r="E21">
        <f t="shared" si="2"/>
        <v>0.28049490832698626</v>
      </c>
      <c r="F21">
        <f t="shared" si="3"/>
        <v>2965.8029196663256</v>
      </c>
      <c r="G21">
        <f t="shared" si="4"/>
        <v>10573.466775954852</v>
      </c>
      <c r="H21">
        <f t="shared" si="5"/>
        <v>89.961362388277365</v>
      </c>
    </row>
    <row r="22" spans="1:8" x14ac:dyDescent="0.25">
      <c r="A22">
        <f>List3!A22</f>
        <v>999.99999999999261</v>
      </c>
      <c r="B22">
        <f t="shared" si="6"/>
        <v>6283185.3071795395</v>
      </c>
      <c r="C22">
        <f t="shared" si="0"/>
        <v>6283.1853071795394</v>
      </c>
      <c r="D22">
        <f t="shared" si="1"/>
        <v>9.4247779607693093E-5</v>
      </c>
      <c r="E22">
        <f t="shared" si="2"/>
        <v>0.16632023512226884</v>
      </c>
      <c r="F22">
        <f t="shared" si="3"/>
        <v>2562.4317285525267</v>
      </c>
      <c r="G22">
        <f t="shared" si="4"/>
        <v>15406.619087432493</v>
      </c>
      <c r="H22">
        <f t="shared" si="5"/>
        <v>89.955280160450783</v>
      </c>
    </row>
    <row r="23" spans="1:8" x14ac:dyDescent="0.25">
      <c r="A23">
        <f>List3!A23</f>
        <v>1122.0184543019548</v>
      </c>
      <c r="B23">
        <f t="shared" si="6"/>
        <v>7049849.8664543927</v>
      </c>
      <c r="C23">
        <f t="shared" si="0"/>
        <v>7049.8498664543931</v>
      </c>
      <c r="D23">
        <f t="shared" si="1"/>
        <v>1.0574774799681588E-4</v>
      </c>
      <c r="E23">
        <f t="shared" si="2"/>
        <v>6.4767369492932422E-2</v>
      </c>
      <c r="F23">
        <f t="shared" si="3"/>
        <v>1794.1458518773857</v>
      </c>
      <c r="G23">
        <f t="shared" si="4"/>
        <v>27701.402429342063</v>
      </c>
      <c r="H23">
        <f t="shared" si="5"/>
        <v>89.936130325502248</v>
      </c>
    </row>
    <row r="24" spans="1:8" x14ac:dyDescent="0.25">
      <c r="A24">
        <f>List3!A24</f>
        <v>1258.9254117941568</v>
      </c>
      <c r="B24">
        <f t="shared" si="6"/>
        <v>7910061.6502200561</v>
      </c>
      <c r="C24">
        <f t="shared" si="0"/>
        <v>7910.0616502200564</v>
      </c>
      <c r="D24">
        <f t="shared" si="1"/>
        <v>1.1865092475330084E-4</v>
      </c>
      <c r="E24">
        <f t="shared" si="2"/>
        <v>3.7778636700493287E-3</v>
      </c>
      <c r="F24">
        <f t="shared" si="3"/>
        <v>486.18252909246917</v>
      </c>
      <c r="G24">
        <f t="shared" si="4"/>
        <v>128693.53825837297</v>
      </c>
      <c r="H24">
        <f t="shared" si="5"/>
        <v>89.764304750194228</v>
      </c>
    </row>
    <row r="25" spans="1:8" x14ac:dyDescent="0.25">
      <c r="A25">
        <f>List3!A25</f>
        <v>1412.537544622742</v>
      </c>
      <c r="B25">
        <f t="shared" si="6"/>
        <v>8875235.1462131403</v>
      </c>
      <c r="C25">
        <f t="shared" si="0"/>
        <v>8875.235146213141</v>
      </c>
      <c r="D25">
        <f t="shared" si="1"/>
        <v>1.331285271931971E-4</v>
      </c>
      <c r="E25">
        <f t="shared" si="2"/>
        <v>3.295937811391076E-2</v>
      </c>
      <c r="F25">
        <f t="shared" si="3"/>
        <v>-1611.2727012390988</v>
      </c>
      <c r="G25">
        <f t="shared" si="4"/>
        <v>48886.660935310123</v>
      </c>
      <c r="H25">
        <f t="shared" si="5"/>
        <v>-89.92888137427812</v>
      </c>
    </row>
    <row r="26" spans="1:8" x14ac:dyDescent="0.25">
      <c r="A26">
        <f>List3!A26</f>
        <v>1584.8931924610988</v>
      </c>
      <c r="B26">
        <f t="shared" si="6"/>
        <v>9958177.620320525</v>
      </c>
      <c r="C26">
        <f t="shared" si="0"/>
        <v>9958.1776203205245</v>
      </c>
      <c r="D26">
        <f t="shared" si="1"/>
        <v>1.4937266430480788E-4</v>
      </c>
      <c r="E26">
        <f t="shared" si="2"/>
        <v>0.23763637436668186</v>
      </c>
      <c r="F26">
        <f t="shared" si="3"/>
        <v>-4854.4082714813749</v>
      </c>
      <c r="G26">
        <f t="shared" si="4"/>
        <v>20427.885656879629</v>
      </c>
      <c r="H26">
        <f t="shared" si="5"/>
        <v>-89.976394331474822</v>
      </c>
    </row>
    <row r="27" spans="1:8" x14ac:dyDescent="0.25">
      <c r="A27">
        <f>List3!A27</f>
        <v>1778.2794100389056</v>
      </c>
      <c r="B27">
        <f t="shared" si="6"/>
        <v>11173259.061216434</v>
      </c>
      <c r="C27">
        <f t="shared" si="0"/>
        <v>11173.259061216435</v>
      </c>
      <c r="D27">
        <f t="shared" si="1"/>
        <v>1.6759888591824651E-4</v>
      </c>
      <c r="E27">
        <f t="shared" si="2"/>
        <v>0.76147584810984303</v>
      </c>
      <c r="F27">
        <f t="shared" si="3"/>
        <v>-9750.0744703206019</v>
      </c>
      <c r="G27">
        <f t="shared" si="4"/>
        <v>12804.18111703628</v>
      </c>
      <c r="H27">
        <f t="shared" si="5"/>
        <v>-89.988247109520273</v>
      </c>
    </row>
    <row r="28" spans="1:8" x14ac:dyDescent="0.25">
      <c r="A28">
        <f>List3!A28</f>
        <v>1995.2623149688593</v>
      </c>
      <c r="B28">
        <f t="shared" si="6"/>
        <v>12536602.861381466</v>
      </c>
      <c r="C28">
        <f t="shared" si="0"/>
        <v>12536.602861381465</v>
      </c>
      <c r="D28">
        <f t="shared" si="1"/>
        <v>1.8804904292072199E-4</v>
      </c>
      <c r="E28">
        <f t="shared" si="2"/>
        <v>1.8427959918197594</v>
      </c>
      <c r="F28">
        <f t="shared" si="3"/>
        <v>-17018.391115816063</v>
      </c>
      <c r="G28">
        <f t="shared" si="4"/>
        <v>9235.0923861790779</v>
      </c>
      <c r="H28">
        <f t="shared" si="5"/>
        <v>-89.993266604479913</v>
      </c>
    </row>
    <row r="29" spans="1:8" x14ac:dyDescent="0.25">
      <c r="A29">
        <f>List3!A29</f>
        <v>2238.7211385683158</v>
      </c>
      <c r="B29">
        <f t="shared" si="6"/>
        <v>14066299.764724797</v>
      </c>
      <c r="C29">
        <f t="shared" si="0"/>
        <v>14066.299764724798</v>
      </c>
      <c r="D29">
        <f t="shared" si="1"/>
        <v>2.1099449647087195E-4</v>
      </c>
      <c r="E29">
        <f t="shared" si="2"/>
        <v>3.8726771726051497</v>
      </c>
      <c r="F29">
        <f t="shared" si="3"/>
        <v>-27681.238640638687</v>
      </c>
      <c r="G29">
        <f t="shared" si="4"/>
        <v>7147.8301648026663</v>
      </c>
      <c r="H29">
        <f t="shared" si="5"/>
        <v>-89.995860316790228</v>
      </c>
    </row>
    <row r="30" spans="1:8" x14ac:dyDescent="0.25">
      <c r="A30">
        <f>List3!A30</f>
        <v>2511.8864315095543</v>
      </c>
      <c r="B30">
        <f t="shared" si="6"/>
        <v>15782647.919764593</v>
      </c>
      <c r="C30">
        <f t="shared" si="0"/>
        <v>15782.647919764593</v>
      </c>
      <c r="D30">
        <f t="shared" si="1"/>
        <v>2.367397187964689E-4</v>
      </c>
      <c r="E30">
        <f t="shared" si="2"/>
        <v>7.4877737057892206</v>
      </c>
      <c r="F30">
        <f t="shared" si="3"/>
        <v>-43187.317228200009</v>
      </c>
      <c r="G30">
        <f t="shared" si="4"/>
        <v>5767.7113346947635</v>
      </c>
      <c r="H30">
        <f t="shared" si="5"/>
        <v>-89.997346638636088</v>
      </c>
    </row>
    <row r="31" spans="1:8" x14ac:dyDescent="0.25">
      <c r="A31">
        <f>List3!A31</f>
        <v>2818.3829312644234</v>
      </c>
      <c r="B31">
        <f t="shared" si="6"/>
        <v>17708422.223726362</v>
      </c>
      <c r="C31">
        <f t="shared" si="0"/>
        <v>17708.422223726364</v>
      </c>
      <c r="D31">
        <f t="shared" si="1"/>
        <v>2.6562633335589544E-4</v>
      </c>
      <c r="E31">
        <f t="shared" si="2"/>
        <v>13.718307059151172</v>
      </c>
      <c r="F31">
        <f t="shared" si="3"/>
        <v>-65588.867277759244</v>
      </c>
      <c r="G31">
        <f t="shared" si="4"/>
        <v>4781.1196400141353</v>
      </c>
      <c r="H31">
        <f t="shared" si="5"/>
        <v>-89.998252880957608</v>
      </c>
    </row>
    <row r="32" spans="1:8" x14ac:dyDescent="0.25">
      <c r="A32">
        <f>List3!A32</f>
        <v>3162.2776601683408</v>
      </c>
      <c r="B32">
        <f t="shared" si="6"/>
        <v>19869176.531591959</v>
      </c>
      <c r="C32">
        <f t="shared" si="0"/>
        <v>19869.176531591958</v>
      </c>
      <c r="D32">
        <f t="shared" si="1"/>
        <v>2.9803764797387938E-4</v>
      </c>
      <c r="E32">
        <f t="shared" si="2"/>
        <v>24.223747846237977</v>
      </c>
      <c r="F32">
        <f t="shared" si="3"/>
        <v>-97791.37194588859</v>
      </c>
      <c r="G32">
        <f t="shared" si="4"/>
        <v>4037.0042070730847</v>
      </c>
      <c r="H32">
        <f t="shared" si="5"/>
        <v>-89.998828203790069</v>
      </c>
    </row>
    <row r="33" spans="1:8" x14ac:dyDescent="0.25">
      <c r="A33">
        <f>List3!A33</f>
        <v>3548.1338923357098</v>
      </c>
      <c r="B33">
        <f t="shared" si="6"/>
        <v>22293582.740229648</v>
      </c>
      <c r="C33">
        <f t="shared" si="0"/>
        <v>22293.582740229649</v>
      </c>
      <c r="D33">
        <f t="shared" si="1"/>
        <v>3.3440374110344472E-4</v>
      </c>
      <c r="E33">
        <f t="shared" si="2"/>
        <v>41.667767400338207</v>
      </c>
      <c r="F33">
        <f t="shared" si="3"/>
        <v>-143906.35915877458</v>
      </c>
      <c r="G33">
        <f t="shared" si="4"/>
        <v>3453.6613826711641</v>
      </c>
      <c r="H33">
        <f t="shared" si="5"/>
        <v>-89.99920370746861</v>
      </c>
    </row>
    <row r="34" spans="1:8" x14ac:dyDescent="0.25">
      <c r="A34">
        <f>List3!A34</f>
        <v>3981.0717055349205</v>
      </c>
      <c r="B34">
        <f t="shared" si="6"/>
        <v>25013811.24704539</v>
      </c>
      <c r="C34">
        <f t="shared" si="0"/>
        <v>25013.811247045393</v>
      </c>
      <c r="D34">
        <f t="shared" si="1"/>
        <v>3.7520716870568084E-4</v>
      </c>
      <c r="E34">
        <f t="shared" si="2"/>
        <v>70.314284636669854</v>
      </c>
      <c r="F34">
        <f t="shared" si="3"/>
        <v>-209749.84621081554</v>
      </c>
      <c r="G34">
        <f t="shared" si="4"/>
        <v>2983.0332101674162</v>
      </c>
      <c r="H34">
        <f t="shared" si="5"/>
        <v>-89.999453675122581</v>
      </c>
    </row>
    <row r="35" spans="1:8" x14ac:dyDescent="0.25">
      <c r="A35">
        <f>List3!A35</f>
        <v>4466.8359215095707</v>
      </c>
      <c r="B35">
        <f t="shared" si="6"/>
        <v>28065957.831610922</v>
      </c>
      <c r="C35">
        <f t="shared" si="0"/>
        <v>28065.957831610922</v>
      </c>
      <c r="D35">
        <f t="shared" si="1"/>
        <v>4.2098936747416381E-4</v>
      </c>
      <c r="E35">
        <f t="shared" si="2"/>
        <v>116.9743884625928</v>
      </c>
      <c r="F35">
        <f t="shared" si="3"/>
        <v>-303546.52200455329</v>
      </c>
      <c r="G35">
        <f t="shared" si="4"/>
        <v>2594.9827650367506</v>
      </c>
      <c r="H35">
        <f t="shared" si="5"/>
        <v>-89.999622490950429</v>
      </c>
    </row>
    <row r="36" spans="1:8" x14ac:dyDescent="0.25">
      <c r="A36">
        <f>List3!A36</f>
        <v>5011.8723362726614</v>
      </c>
      <c r="B36">
        <f t="shared" si="6"/>
        <v>31490522.62472821</v>
      </c>
      <c r="C36">
        <f t="shared" si="0"/>
        <v>31490.522624728212</v>
      </c>
      <c r="D36">
        <f t="shared" si="1"/>
        <v>4.7235783937092315E-4</v>
      </c>
      <c r="E36">
        <f t="shared" si="2"/>
        <v>192.50994350247811</v>
      </c>
      <c r="F36">
        <f t="shared" si="3"/>
        <v>-436924.55492008978</v>
      </c>
      <c r="G36">
        <f t="shared" si="4"/>
        <v>2269.6207114051895</v>
      </c>
      <c r="H36">
        <f t="shared" si="5"/>
        <v>-89.999737731473928</v>
      </c>
    </row>
    <row r="37" spans="1:8" x14ac:dyDescent="0.25">
      <c r="A37">
        <f>List3!A37</f>
        <v>5623.4132519034192</v>
      </c>
      <c r="B37">
        <f t="shared" si="6"/>
        <v>35332947.520558544</v>
      </c>
      <c r="C37">
        <f t="shared" si="0"/>
        <v>35332.947520558548</v>
      </c>
      <c r="D37">
        <f t="shared" si="1"/>
        <v>5.2999421280837812E-4</v>
      </c>
      <c r="E37">
        <f t="shared" si="2"/>
        <v>314.2202134312501</v>
      </c>
      <c r="F37">
        <f t="shared" si="3"/>
        <v>-626320.93542995933</v>
      </c>
      <c r="G37">
        <f t="shared" si="4"/>
        <v>1993.25475784577</v>
      </c>
      <c r="H37">
        <f t="shared" si="5"/>
        <v>-89.999817040190507</v>
      </c>
    </row>
    <row r="38" spans="1:8" x14ac:dyDescent="0.25">
      <c r="A38">
        <f>List3!A38</f>
        <v>6309.5734448018493</v>
      </c>
      <c r="B38">
        <f t="shared" si="6"/>
        <v>39644219.162949473</v>
      </c>
      <c r="C38">
        <f t="shared" si="0"/>
        <v>39644.21916294947</v>
      </c>
      <c r="D38">
        <f t="shared" si="1"/>
        <v>5.9466328744424207E-4</v>
      </c>
      <c r="E38">
        <f t="shared" si="2"/>
        <v>509.62889697228468</v>
      </c>
      <c r="F38">
        <f t="shared" si="3"/>
        <v>-894966.73143419123</v>
      </c>
      <c r="G38">
        <f t="shared" si="4"/>
        <v>1756.1145703342979</v>
      </c>
      <c r="H38">
        <f t="shared" si="5"/>
        <v>-89.999871959979075</v>
      </c>
    </row>
    <row r="39" spans="1:8" x14ac:dyDescent="0.25">
      <c r="A39">
        <f>List3!A39</f>
        <v>7079.4578438412818</v>
      </c>
      <c r="B39">
        <f t="shared" si="6"/>
        <v>44481545.507220812</v>
      </c>
      <c r="C39">
        <f t="shared" si="0"/>
        <v>44481.545507220813</v>
      </c>
      <c r="D39">
        <f t="shared" si="1"/>
        <v>6.6722318260831214E-4</v>
      </c>
      <c r="E39">
        <f t="shared" si="2"/>
        <v>822.49183172574158</v>
      </c>
      <c r="F39">
        <f t="shared" si="3"/>
        <v>-1275691.5111357556</v>
      </c>
      <c r="G39">
        <f t="shared" si="4"/>
        <v>1551.008121820109</v>
      </c>
      <c r="H39">
        <f t="shared" si="5"/>
        <v>-89.999910172986162</v>
      </c>
    </row>
    <row r="40" spans="1:8" x14ac:dyDescent="0.25">
      <c r="A40">
        <f>List3!A40</f>
        <v>7943.2823472427026</v>
      </c>
      <c r="B40">
        <f t="shared" si="6"/>
        <v>49909114.934974328</v>
      </c>
      <c r="C40">
        <f t="shared" si="0"/>
        <v>49909.114934974328</v>
      </c>
      <c r="D40">
        <f t="shared" si="1"/>
        <v>7.486367240246149E-4</v>
      </c>
      <c r="E40">
        <f t="shared" si="2"/>
        <v>1322.3256838724255</v>
      </c>
      <c r="F40">
        <f t="shared" si="3"/>
        <v>-1814884.8921972457</v>
      </c>
      <c r="G40">
        <f t="shared" si="4"/>
        <v>1372.4946239291553</v>
      </c>
      <c r="H40">
        <f t="shared" si="5"/>
        <v>-89.99993686015047</v>
      </c>
    </row>
    <row r="41" spans="1:8" x14ac:dyDescent="0.25">
      <c r="A41">
        <f>List3!A41</f>
        <v>8912.5093813373242</v>
      </c>
      <c r="B41">
        <f t="shared" si="6"/>
        <v>55998947.994918898</v>
      </c>
      <c r="C41">
        <f t="shared" si="0"/>
        <v>55998.947994918897</v>
      </c>
      <c r="D41">
        <f t="shared" si="1"/>
        <v>8.399842199237835E-4</v>
      </c>
      <c r="E41">
        <f t="shared" si="2"/>
        <v>2119.5188681796035</v>
      </c>
      <c r="F41">
        <f t="shared" si="3"/>
        <v>-2578092.5991968769</v>
      </c>
      <c r="G41">
        <f t="shared" si="4"/>
        <v>1216.3574657921802</v>
      </c>
      <c r="H41">
        <f t="shared" si="5"/>
        <v>-89.999955551806366</v>
      </c>
    </row>
    <row r="42" spans="1:8" x14ac:dyDescent="0.25">
      <c r="A42">
        <f>List3!A42</f>
        <v>10000</v>
      </c>
      <c r="B42">
        <f t="shared" si="6"/>
        <v>62831853.071795866</v>
      </c>
      <c r="C42">
        <f t="shared" si="0"/>
        <v>62831.853071795864</v>
      </c>
      <c r="D42">
        <f t="shared" si="1"/>
        <v>9.4247779607693804E-4</v>
      </c>
      <c r="E42">
        <f t="shared" si="2"/>
        <v>3389.2920279640734</v>
      </c>
      <c r="F42">
        <f t="shared" si="3"/>
        <v>-3657921.3523340938</v>
      </c>
      <c r="G42">
        <f t="shared" si="4"/>
        <v>1079.2582409996494</v>
      </c>
      <c r="H42">
        <f t="shared" si="5"/>
        <v>-89.999968673039149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13" zoomScaleNormal="100" workbookViewId="0">
      <selection activeCell="V32" sqref="V3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  <col min="14" max="14" width="10" bestFit="1" customWidth="1"/>
  </cols>
  <sheetData>
    <row r="1" spans="1:14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4" x14ac:dyDescent="0.25">
      <c r="A2">
        <f>10^I2</f>
        <v>100</v>
      </c>
      <c r="B2">
        <f>2*PI()*A2*1000</f>
        <v>628318.5307179587</v>
      </c>
      <c r="C2">
        <f t="shared" ref="C2:C42" si="0">B2*$L$3</f>
        <v>6283.1853071795867</v>
      </c>
      <c r="D2">
        <f t="shared" ref="D2:D42" si="1">B2*$M$3</f>
        <v>9.4247779607693808E-6</v>
      </c>
      <c r="E2">
        <f t="shared" ref="E2:E42" si="2">(1-C2*D2)^2+D2^2*$K$3^2</f>
        <v>0.88507147481945758</v>
      </c>
      <c r="F2">
        <f t="shared" ref="F2:F42" si="3">B2*((1-C2*D2)*$L$3-$K$3^2*$M$3)</f>
        <v>5911.1099493168776</v>
      </c>
      <c r="G2">
        <f t="shared" ref="G2:G42" si="4">SQRT($K$3^2 +F2^2)/E2</f>
        <v>6678.6812769766248</v>
      </c>
      <c r="H2">
        <f t="shared" ref="H2:H42" si="5">ATAN(F2/$K$3)*180/PI()</f>
        <v>89.980614206868765</v>
      </c>
      <c r="I2">
        <v>2</v>
      </c>
      <c r="K2" t="s">
        <v>0</v>
      </c>
      <c r="L2" t="s">
        <v>2</v>
      </c>
      <c r="M2" t="s">
        <v>5</v>
      </c>
      <c r="N2">
        <f>L3/M3</f>
        <v>666666666.66666663</v>
      </c>
    </row>
    <row r="3" spans="1:14" x14ac:dyDescent="0.25">
      <c r="A3">
        <f t="shared" ref="A3:A42" si="6">10^I3</f>
        <v>112.20184543019634</v>
      </c>
      <c r="B3">
        <f t="shared" ref="B3:B42" si="7">2*PI()*A3*1000</f>
        <v>704984.98664544465</v>
      </c>
      <c r="C3">
        <f t="shared" si="0"/>
        <v>7049.8498664544468</v>
      </c>
      <c r="D3">
        <f t="shared" si="1"/>
        <v>1.0574774799681669E-5</v>
      </c>
      <c r="E3">
        <f t="shared" si="2"/>
        <v>0.85645663921815018</v>
      </c>
      <c r="F3">
        <f t="shared" si="3"/>
        <v>6524.2794649967336</v>
      </c>
      <c r="G3">
        <f t="shared" si="4"/>
        <v>7617.7584162345111</v>
      </c>
      <c r="H3">
        <f t="shared" si="5"/>
        <v>89.98243613627352</v>
      </c>
      <c r="I3">
        <f>I2+($I$42-$I$2)/40</f>
        <v>2.0499999999999998</v>
      </c>
      <c r="K3">
        <v>2</v>
      </c>
      <c r="L3">
        <f>0.01</f>
        <v>0.01</v>
      </c>
      <c r="M3">
        <v>1.5E-11</v>
      </c>
    </row>
    <row r="4" spans="1:14" x14ac:dyDescent="0.25">
      <c r="A4">
        <f t="shared" si="6"/>
        <v>125.89254117941665</v>
      </c>
      <c r="B4">
        <f t="shared" si="7"/>
        <v>791006.16502201173</v>
      </c>
      <c r="C4">
        <f t="shared" si="0"/>
        <v>7910.0616502201174</v>
      </c>
      <c r="D4">
        <f t="shared" si="1"/>
        <v>1.1865092475330176E-5</v>
      </c>
      <c r="E4">
        <f t="shared" si="2"/>
        <v>0.82110127529893639</v>
      </c>
      <c r="F4">
        <f t="shared" si="3"/>
        <v>7167.6737381073426</v>
      </c>
      <c r="G4">
        <f t="shared" si="4"/>
        <v>8729.3422051115158</v>
      </c>
      <c r="H4">
        <f t="shared" si="5"/>
        <v>89.984012727107967</v>
      </c>
      <c r="I4">
        <f t="shared" ref="I4:I41" si="8">I3+($I$42-$I$2)/40</f>
        <v>2.0999999999999996</v>
      </c>
    </row>
    <row r="5" spans="1:14" x14ac:dyDescent="0.25">
      <c r="A5">
        <f t="shared" si="6"/>
        <v>141.25375446227528</v>
      </c>
      <c r="B5">
        <f t="shared" si="7"/>
        <v>887523.514621321</v>
      </c>
      <c r="C5">
        <f t="shared" si="0"/>
        <v>8875.2351462132101</v>
      </c>
      <c r="D5">
        <f t="shared" si="1"/>
        <v>1.3312852719319814E-5</v>
      </c>
      <c r="E5">
        <f t="shared" si="2"/>
        <v>0.77765113674957786</v>
      </c>
      <c r="F5">
        <f t="shared" si="3"/>
        <v>7826.5843614679607</v>
      </c>
      <c r="G5">
        <f t="shared" si="4"/>
        <v>10064.390376539264</v>
      </c>
      <c r="H5">
        <f t="shared" si="5"/>
        <v>89.985358676117244</v>
      </c>
      <c r="I5">
        <f t="shared" si="8"/>
        <v>2.1499999999999995</v>
      </c>
      <c r="K5" s="1" t="s">
        <v>11</v>
      </c>
    </row>
    <row r="6" spans="1:14" x14ac:dyDescent="0.25">
      <c r="A6">
        <f t="shared" si="6"/>
        <v>158.48931924611111</v>
      </c>
      <c r="B6">
        <f t="shared" si="7"/>
        <v>995817.76203206019</v>
      </c>
      <c r="C6">
        <f t="shared" si="0"/>
        <v>9958.1776203206027</v>
      </c>
      <c r="D6">
        <f t="shared" si="1"/>
        <v>1.4937266430480903E-5</v>
      </c>
      <c r="E6">
        <f t="shared" si="2"/>
        <v>0.72463004964546096</v>
      </c>
      <c r="F6">
        <f t="shared" si="3"/>
        <v>8476.9190311403781</v>
      </c>
      <c r="G6">
        <f t="shared" si="4"/>
        <v>11698.271788787457</v>
      </c>
      <c r="H6">
        <f t="shared" si="5"/>
        <v>89.986481933296872</v>
      </c>
      <c r="I6">
        <f t="shared" si="8"/>
        <v>2.1999999999999993</v>
      </c>
      <c r="K6" s="1" t="s">
        <v>12</v>
      </c>
    </row>
    <row r="7" spans="1:14" x14ac:dyDescent="0.25">
      <c r="A7">
        <f t="shared" si="6"/>
        <v>177.82794100389194</v>
      </c>
      <c r="B7">
        <f t="shared" si="7"/>
        <v>1117325.9061216521</v>
      </c>
      <c r="C7">
        <f t="shared" si="0"/>
        <v>11173.25906121652</v>
      </c>
      <c r="D7">
        <f t="shared" si="1"/>
        <v>1.6759888591824782E-5</v>
      </c>
      <c r="E7">
        <f t="shared" si="2"/>
        <v>0.66054211974864485</v>
      </c>
      <c r="F7">
        <f t="shared" si="3"/>
        <v>9080.9257080627685</v>
      </c>
      <c r="G7">
        <f t="shared" si="4"/>
        <v>13747.686418180539</v>
      </c>
      <c r="H7">
        <f t="shared" si="5"/>
        <v>89.987381070954953</v>
      </c>
      <c r="I7">
        <f t="shared" si="8"/>
        <v>2.2499999999999991</v>
      </c>
      <c r="K7" s="1" t="s">
        <v>13</v>
      </c>
    </row>
    <row r="8" spans="1:14" x14ac:dyDescent="0.25">
      <c r="A8">
        <f t="shared" si="6"/>
        <v>199.52623149688765</v>
      </c>
      <c r="B8">
        <f t="shared" si="7"/>
        <v>1253660.2861381574</v>
      </c>
      <c r="C8">
        <f t="shared" si="0"/>
        <v>12536.602861381574</v>
      </c>
      <c r="D8">
        <f t="shared" si="1"/>
        <v>1.880490429207236E-5</v>
      </c>
      <c r="E8">
        <f t="shared" si="2"/>
        <v>0.58407864939739707</v>
      </c>
      <c r="F8">
        <f t="shared" si="3"/>
        <v>9581.103463661746</v>
      </c>
      <c r="G8">
        <f t="shared" si="4"/>
        <v>16403.79028113926</v>
      </c>
      <c r="H8">
        <f t="shared" si="5"/>
        <v>89.988039837186165</v>
      </c>
      <c r="I8">
        <f t="shared" si="8"/>
        <v>2.2999999999999989</v>
      </c>
    </row>
    <row r="9" spans="1:14" x14ac:dyDescent="0.25">
      <c r="A9">
        <f t="shared" si="6"/>
        <v>223.87211385683352</v>
      </c>
      <c r="B9">
        <f t="shared" si="7"/>
        <v>1406629.9764724919</v>
      </c>
      <c r="C9">
        <f t="shared" si="0"/>
        <v>14066.299764724919</v>
      </c>
      <c r="D9">
        <f t="shared" si="1"/>
        <v>2.1099449647087378E-5</v>
      </c>
      <c r="E9">
        <f t="shared" si="2"/>
        <v>0.49450264123408266</v>
      </c>
      <c r="F9">
        <f t="shared" si="3"/>
        <v>9891.5459241884637</v>
      </c>
      <c r="G9">
        <f t="shared" si="4"/>
        <v>20003.019805305681</v>
      </c>
      <c r="H9">
        <f t="shared" si="5"/>
        <v>89.988415202401839</v>
      </c>
      <c r="I9">
        <f t="shared" si="8"/>
        <v>2.3499999999999988</v>
      </c>
    </row>
    <row r="10" spans="1:14" x14ac:dyDescent="0.25">
      <c r="A10">
        <f t="shared" si="6"/>
        <v>251.18864315095738</v>
      </c>
      <c r="B10">
        <f t="shared" si="7"/>
        <v>1578264.7919764714</v>
      </c>
      <c r="C10">
        <f t="shared" si="0"/>
        <v>15782.647919764715</v>
      </c>
      <c r="D10">
        <f t="shared" si="1"/>
        <v>2.3673971879647071E-5</v>
      </c>
      <c r="E10">
        <f t="shared" si="2"/>
        <v>0.39232940358791102</v>
      </c>
      <c r="F10">
        <f t="shared" si="3"/>
        <v>9885.6514049681209</v>
      </c>
      <c r="G10">
        <f t="shared" si="4"/>
        <v>25197.325300820645</v>
      </c>
      <c r="H10">
        <f t="shared" si="5"/>
        <v>89.988408294732594</v>
      </c>
      <c r="I10">
        <f t="shared" si="8"/>
        <v>2.3999999999999986</v>
      </c>
    </row>
    <row r="11" spans="1:14" x14ac:dyDescent="0.25">
      <c r="A11">
        <f t="shared" si="6"/>
        <v>281.83829312644457</v>
      </c>
      <c r="B11">
        <f t="shared" si="7"/>
        <v>1770842.2223726499</v>
      </c>
      <c r="C11">
        <f t="shared" si="0"/>
        <v>17708.422223726498</v>
      </c>
      <c r="D11">
        <f t="shared" si="1"/>
        <v>2.656263333558975E-5</v>
      </c>
      <c r="E11">
        <f t="shared" si="2"/>
        <v>0.28049488292633651</v>
      </c>
      <c r="F11">
        <f t="shared" si="3"/>
        <v>9378.6932735777445</v>
      </c>
      <c r="G11">
        <f t="shared" si="4"/>
        <v>33436.2373708261</v>
      </c>
      <c r="H11">
        <f t="shared" si="5"/>
        <v>89.987781713939626</v>
      </c>
      <c r="I11">
        <f t="shared" si="8"/>
        <v>2.4499999999999984</v>
      </c>
    </row>
    <row r="12" spans="1:14" x14ac:dyDescent="0.25">
      <c r="A12">
        <f t="shared" si="6"/>
        <v>316.22776601683682</v>
      </c>
      <c r="B12">
        <f t="shared" si="7"/>
        <v>1986917.6531592133</v>
      </c>
      <c r="C12">
        <f t="shared" si="0"/>
        <v>19869.176531592133</v>
      </c>
      <c r="D12">
        <f t="shared" si="1"/>
        <v>2.98037647973882E-5</v>
      </c>
      <c r="E12">
        <f t="shared" si="2"/>
        <v>0.16632020314474671</v>
      </c>
      <c r="F12">
        <f t="shared" si="3"/>
        <v>8103.1216838437695</v>
      </c>
      <c r="G12">
        <f t="shared" si="4"/>
        <v>48720.009821116932</v>
      </c>
      <c r="H12">
        <f t="shared" si="5"/>
        <v>89.985858344330723</v>
      </c>
      <c r="I12">
        <f t="shared" si="8"/>
        <v>2.4999999999999982</v>
      </c>
      <c r="K12">
        <v>10</v>
      </c>
      <c r="L12">
        <f>2*PI()*K12*$M$3*1000</f>
        <v>9.4247779607693791E-7</v>
      </c>
      <c r="M12">
        <f>1/L12</f>
        <v>1061032.953945969</v>
      </c>
    </row>
    <row r="13" spans="1:14" x14ac:dyDescent="0.25">
      <c r="A13">
        <f t="shared" si="6"/>
        <v>354.81338923357407</v>
      </c>
      <c r="B13">
        <f t="shared" si="7"/>
        <v>2229358.2740229839</v>
      </c>
      <c r="C13">
        <f t="shared" si="0"/>
        <v>22293.582740229838</v>
      </c>
      <c r="D13">
        <f t="shared" si="1"/>
        <v>3.3440374110344759E-5</v>
      </c>
      <c r="E13">
        <f t="shared" si="2"/>
        <v>6.476732923561937E-2</v>
      </c>
      <c r="F13">
        <f t="shared" si="3"/>
        <v>5673.588550328991</v>
      </c>
      <c r="G13">
        <f t="shared" si="4"/>
        <v>87599.550109583957</v>
      </c>
      <c r="H13">
        <f t="shared" si="5"/>
        <v>89.979802632273547</v>
      </c>
      <c r="I13">
        <f t="shared" si="8"/>
        <v>2.549999999999998</v>
      </c>
      <c r="K13">
        <v>100000</v>
      </c>
      <c r="L13">
        <f>2*PI()*K13*$M$3*1000</f>
        <v>9.4247779607693795E-3</v>
      </c>
      <c r="M13">
        <f>1/L13</f>
        <v>106.1032953945969</v>
      </c>
    </row>
    <row r="14" spans="1:14" x14ac:dyDescent="0.25">
      <c r="A14">
        <f t="shared" si="6"/>
        <v>398.10717055349551</v>
      </c>
      <c r="B14">
        <f t="shared" si="7"/>
        <v>2501381.1247045607</v>
      </c>
      <c r="C14">
        <f t="shared" si="0"/>
        <v>25013.811247045607</v>
      </c>
      <c r="D14">
        <f t="shared" si="1"/>
        <v>3.7520716870568413E-5</v>
      </c>
      <c r="E14">
        <f t="shared" si="2"/>
        <v>3.7778129890974135E-3</v>
      </c>
      <c r="F14">
        <f t="shared" si="3"/>
        <v>1537.445501258906</v>
      </c>
      <c r="G14">
        <f t="shared" si="4"/>
        <v>406967.41912701132</v>
      </c>
      <c r="H14">
        <f t="shared" si="5"/>
        <v>89.925466304793375</v>
      </c>
      <c r="I14">
        <f t="shared" si="8"/>
        <v>2.5999999999999979</v>
      </c>
    </row>
    <row r="15" spans="1:14" x14ac:dyDescent="0.25">
      <c r="A15">
        <f t="shared" si="6"/>
        <v>446.68359215096092</v>
      </c>
      <c r="B15">
        <f t="shared" si="7"/>
        <v>2806595.7831611163</v>
      </c>
      <c r="C15">
        <f t="shared" si="0"/>
        <v>28065.957831611162</v>
      </c>
      <c r="D15">
        <f t="shared" si="1"/>
        <v>4.2098936747416746E-5</v>
      </c>
      <c r="E15">
        <f t="shared" si="2"/>
        <v>3.2959314310377033E-2</v>
      </c>
      <c r="F15">
        <f t="shared" si="3"/>
        <v>-5095.2901520061196</v>
      </c>
      <c r="G15">
        <f t="shared" si="4"/>
        <v>154593.34185606035</v>
      </c>
      <c r="H15">
        <f t="shared" si="5"/>
        <v>-89.97751029878134</v>
      </c>
      <c r="I15">
        <f t="shared" si="8"/>
        <v>2.6499999999999977</v>
      </c>
    </row>
    <row r="16" spans="1:14" x14ac:dyDescent="0.25">
      <c r="A16">
        <f t="shared" si="6"/>
        <v>501.18723362726962</v>
      </c>
      <c r="B16">
        <f t="shared" si="7"/>
        <v>3149052.2624728433</v>
      </c>
      <c r="C16">
        <f t="shared" si="0"/>
        <v>31490.522624728434</v>
      </c>
      <c r="D16">
        <f t="shared" si="1"/>
        <v>4.7235783937092647E-5</v>
      </c>
      <c r="E16">
        <f t="shared" si="2"/>
        <v>0.23763629404279912</v>
      </c>
      <c r="F16">
        <f t="shared" si="3"/>
        <v>-15350.985129754357</v>
      </c>
      <c r="G16">
        <f t="shared" si="4"/>
        <v>64598.656202214588</v>
      </c>
      <c r="H16">
        <f t="shared" si="5"/>
        <v>-89.992535230969921</v>
      </c>
      <c r="I16">
        <f t="shared" si="8"/>
        <v>2.6999999999999975</v>
      </c>
    </row>
    <row r="17" spans="1:9" x14ac:dyDescent="0.25">
      <c r="A17">
        <f t="shared" si="6"/>
        <v>562.34132519034574</v>
      </c>
      <c r="B17">
        <f t="shared" si="7"/>
        <v>3533294.7520558783</v>
      </c>
      <c r="C17">
        <f t="shared" si="0"/>
        <v>35332.947520558781</v>
      </c>
      <c r="D17">
        <f t="shared" si="1"/>
        <v>5.2999421280838175E-5</v>
      </c>
      <c r="E17">
        <f t="shared" si="2"/>
        <v>0.76147574698807619</v>
      </c>
      <c r="F17">
        <f t="shared" si="3"/>
        <v>-30832.440774494335</v>
      </c>
      <c r="G17">
        <f t="shared" si="4"/>
        <v>40490.378007855157</v>
      </c>
      <c r="H17">
        <f t="shared" si="5"/>
        <v>-89.996283409422446</v>
      </c>
      <c r="I17">
        <f t="shared" si="8"/>
        <v>2.7499999999999973</v>
      </c>
    </row>
    <row r="18" spans="1:9" x14ac:dyDescent="0.25">
      <c r="A18">
        <f t="shared" si="6"/>
        <v>630.95734448018925</v>
      </c>
      <c r="B18">
        <f t="shared" si="7"/>
        <v>3964421.9162949738</v>
      </c>
      <c r="C18">
        <f t="shared" si="0"/>
        <v>39644.219162949739</v>
      </c>
      <c r="D18">
        <f t="shared" si="1"/>
        <v>5.9466328744424609E-5</v>
      </c>
      <c r="E18">
        <f t="shared" si="2"/>
        <v>1.8427958645150144</v>
      </c>
      <c r="F18">
        <f t="shared" si="3"/>
        <v>-53816.875896766229</v>
      </c>
      <c r="G18">
        <f t="shared" si="4"/>
        <v>29203.927016676251</v>
      </c>
      <c r="H18">
        <f t="shared" si="5"/>
        <v>-89.997870713283447</v>
      </c>
      <c r="I18">
        <f t="shared" si="8"/>
        <v>2.7999999999999972</v>
      </c>
    </row>
    <row r="19" spans="1:9" x14ac:dyDescent="0.25">
      <c r="A19">
        <f t="shared" si="6"/>
        <v>707.94578438413373</v>
      </c>
      <c r="B19">
        <f t="shared" si="7"/>
        <v>4448154.5507221166</v>
      </c>
      <c r="C19">
        <f t="shared" si="0"/>
        <v>44481.54550722117</v>
      </c>
      <c r="D19">
        <f t="shared" si="1"/>
        <v>6.6722318260831754E-5</v>
      </c>
      <c r="E19">
        <f t="shared" si="2"/>
        <v>3.8726770123380225</v>
      </c>
      <c r="F19">
        <f t="shared" si="3"/>
        <v>-87535.760157079654</v>
      </c>
      <c r="G19">
        <f t="shared" si="4"/>
        <v>22603.423910913796</v>
      </c>
      <c r="H19">
        <f t="shared" si="5"/>
        <v>-89.998690917188597</v>
      </c>
      <c r="I19">
        <f t="shared" si="8"/>
        <v>2.849999999999997</v>
      </c>
    </row>
    <row r="20" spans="1:9" x14ac:dyDescent="0.25">
      <c r="A20">
        <f t="shared" si="6"/>
        <v>794.3282347242764</v>
      </c>
      <c r="B20">
        <f t="shared" si="7"/>
        <v>4990911.4934974713</v>
      </c>
      <c r="C20">
        <f t="shared" si="0"/>
        <v>49909.114934974714</v>
      </c>
      <c r="D20">
        <f t="shared" si="1"/>
        <v>7.486367240246207E-5</v>
      </c>
      <c r="E20">
        <f t="shared" si="2"/>
        <v>7.4877735040248812</v>
      </c>
      <c r="F20">
        <f t="shared" si="3"/>
        <v>-136570.28577825165</v>
      </c>
      <c r="G20">
        <f t="shared" si="4"/>
        <v>18239.104817938987</v>
      </c>
      <c r="H20">
        <f t="shared" si="5"/>
        <v>-89.999160933446376</v>
      </c>
      <c r="I20">
        <f t="shared" si="8"/>
        <v>2.8999999999999968</v>
      </c>
    </row>
    <row r="21" spans="1:9" x14ac:dyDescent="0.25">
      <c r="A21">
        <f t="shared" si="6"/>
        <v>891.2509381337394</v>
      </c>
      <c r="B21">
        <f t="shared" si="7"/>
        <v>5599894.7994919335</v>
      </c>
      <c r="C21">
        <f t="shared" si="0"/>
        <v>55998.947994919334</v>
      </c>
      <c r="D21">
        <f t="shared" si="1"/>
        <v>8.3998421992379006E-5</v>
      </c>
      <c r="E21">
        <f t="shared" si="2"/>
        <v>13.718306805144973</v>
      </c>
      <c r="F21">
        <f t="shared" si="3"/>
        <v>-207410.20672426641</v>
      </c>
      <c r="G21">
        <f t="shared" si="4"/>
        <v>15119.227881397221</v>
      </c>
      <c r="H21">
        <f t="shared" si="5"/>
        <v>-89.999447512440042</v>
      </c>
      <c r="I21">
        <f t="shared" si="8"/>
        <v>2.9499999999999966</v>
      </c>
    </row>
    <row r="22" spans="1:9" x14ac:dyDescent="0.25">
      <c r="A22">
        <f t="shared" si="6"/>
        <v>999.99999999999261</v>
      </c>
      <c r="B22">
        <f t="shared" si="7"/>
        <v>6283185.3071795395</v>
      </c>
      <c r="C22">
        <f t="shared" si="0"/>
        <v>62831.853071795398</v>
      </c>
      <c r="D22">
        <f t="shared" si="1"/>
        <v>9.4247779607693093E-5</v>
      </c>
      <c r="E22">
        <f t="shared" si="2"/>
        <v>24.223747526463352</v>
      </c>
      <c r="F22">
        <f t="shared" si="3"/>
        <v>-309243.46746878524</v>
      </c>
      <c r="G22">
        <f t="shared" si="4"/>
        <v>12766.128244088495</v>
      </c>
      <c r="H22">
        <f t="shared" si="5"/>
        <v>-89.999629445498215</v>
      </c>
      <c r="I22">
        <f t="shared" si="8"/>
        <v>2.9999999999999964</v>
      </c>
    </row>
    <row r="23" spans="1:9" x14ac:dyDescent="0.25">
      <c r="A23">
        <f t="shared" si="6"/>
        <v>1122.0184543019548</v>
      </c>
      <c r="B23">
        <f t="shared" si="7"/>
        <v>7049849.8664543927</v>
      </c>
      <c r="C23">
        <f t="shared" si="0"/>
        <v>70498.498664543935</v>
      </c>
      <c r="D23">
        <f t="shared" si="1"/>
        <v>1.0574774799681588E-4</v>
      </c>
      <c r="E23">
        <f t="shared" si="2"/>
        <v>41.667766997766059</v>
      </c>
      <c r="F23">
        <f t="shared" si="3"/>
        <v>-455071.8609170487</v>
      </c>
      <c r="G23">
        <f t="shared" si="4"/>
        <v>10921.436249411721</v>
      </c>
      <c r="H23">
        <f t="shared" si="5"/>
        <v>-89.999748190189578</v>
      </c>
      <c r="I23">
        <f t="shared" si="8"/>
        <v>3.0499999999999963</v>
      </c>
    </row>
    <row r="24" spans="1:9" x14ac:dyDescent="0.25">
      <c r="A24">
        <f t="shared" si="6"/>
        <v>1258.9254117941568</v>
      </c>
      <c r="B24">
        <f t="shared" si="7"/>
        <v>7910061.6502200561</v>
      </c>
      <c r="C24">
        <f t="shared" si="0"/>
        <v>79100.616502200559</v>
      </c>
      <c r="D24">
        <f t="shared" si="1"/>
        <v>1.1865092475330084E-4</v>
      </c>
      <c r="E24">
        <f t="shared" si="2"/>
        <v>70.314284129861818</v>
      </c>
      <c r="F24">
        <f t="shared" si="3"/>
        <v>-663287.24862479197</v>
      </c>
      <c r="G24">
        <f t="shared" si="4"/>
        <v>9433.1792869112833</v>
      </c>
      <c r="H24">
        <f t="shared" si="5"/>
        <v>-89.999827236903371</v>
      </c>
      <c r="I24">
        <f t="shared" si="8"/>
        <v>3.0999999999999961</v>
      </c>
    </row>
    <row r="25" spans="1:9" x14ac:dyDescent="0.25">
      <c r="A25">
        <f t="shared" si="6"/>
        <v>1412.537544622742</v>
      </c>
      <c r="B25">
        <f t="shared" si="7"/>
        <v>8875235.1462131403</v>
      </c>
      <c r="C25">
        <f t="shared" si="0"/>
        <v>88752.35146213141</v>
      </c>
      <c r="D25">
        <f t="shared" si="1"/>
        <v>1.331285271931971E-4</v>
      </c>
      <c r="E25">
        <f t="shared" si="2"/>
        <v>116.97438782455986</v>
      </c>
      <c r="F25">
        <f t="shared" si="3"/>
        <v>-959898.3805641958</v>
      </c>
      <c r="G25">
        <f t="shared" si="4"/>
        <v>8206.0560300255729</v>
      </c>
      <c r="H25">
        <f t="shared" si="5"/>
        <v>-89.999880621156009</v>
      </c>
      <c r="I25">
        <f t="shared" si="8"/>
        <v>3.1499999999999959</v>
      </c>
    </row>
    <row r="26" spans="1:9" x14ac:dyDescent="0.25">
      <c r="A26">
        <f t="shared" si="6"/>
        <v>1584.8931924610988</v>
      </c>
      <c r="B26">
        <f t="shared" si="7"/>
        <v>9958177.620320525</v>
      </c>
      <c r="C26">
        <f t="shared" si="0"/>
        <v>99581.776203205256</v>
      </c>
      <c r="D26">
        <f t="shared" si="1"/>
        <v>1.4937266430480788E-4</v>
      </c>
      <c r="E26">
        <f t="shared" si="2"/>
        <v>192.50994269924178</v>
      </c>
      <c r="F26">
        <f t="shared" si="3"/>
        <v>-1381676.7538254103</v>
      </c>
      <c r="G26">
        <f t="shared" si="4"/>
        <v>7177.1708746776312</v>
      </c>
      <c r="H26">
        <f t="shared" si="5"/>
        <v>-89.999917063409569</v>
      </c>
      <c r="I26">
        <f t="shared" si="8"/>
        <v>3.1999999999999957</v>
      </c>
    </row>
    <row r="27" spans="1:9" x14ac:dyDescent="0.25">
      <c r="A27">
        <f t="shared" si="6"/>
        <v>1778.2794100389056</v>
      </c>
      <c r="B27">
        <f t="shared" si="7"/>
        <v>11173259.061216434</v>
      </c>
      <c r="C27">
        <f t="shared" si="0"/>
        <v>111732.59061216435</v>
      </c>
      <c r="D27">
        <f t="shared" si="1"/>
        <v>1.6759888591824651E-4</v>
      </c>
      <c r="E27">
        <f t="shared" si="2"/>
        <v>314.22021242003609</v>
      </c>
      <c r="F27">
        <f t="shared" si="3"/>
        <v>-1980600.6961723804</v>
      </c>
      <c r="G27">
        <f t="shared" si="4"/>
        <v>6303.224992814301</v>
      </c>
      <c r="H27">
        <f t="shared" si="5"/>
        <v>-89.999942143027994</v>
      </c>
      <c r="I27">
        <f t="shared" si="8"/>
        <v>3.2499999999999956</v>
      </c>
    </row>
    <row r="28" spans="1:9" x14ac:dyDescent="0.25">
      <c r="A28">
        <f t="shared" si="6"/>
        <v>1995.2623149688593</v>
      </c>
      <c r="B28">
        <f t="shared" si="7"/>
        <v>12536602.861381466</v>
      </c>
      <c r="C28">
        <f t="shared" si="0"/>
        <v>125366.02861381466</v>
      </c>
      <c r="D28">
        <f t="shared" si="1"/>
        <v>1.8804904292072199E-4</v>
      </c>
      <c r="E28">
        <f t="shared" si="2"/>
        <v>509.62889569924317</v>
      </c>
      <c r="F28">
        <f t="shared" si="3"/>
        <v>-2830133.2946385173</v>
      </c>
      <c r="G28">
        <f t="shared" si="4"/>
        <v>5553.3218750402721</v>
      </c>
      <c r="H28">
        <f t="shared" si="5"/>
        <v>-89.999959510190109</v>
      </c>
      <c r="I28">
        <f t="shared" si="8"/>
        <v>3.2999999999999954</v>
      </c>
    </row>
    <row r="29" spans="1:9" x14ac:dyDescent="0.25">
      <c r="A29">
        <f t="shared" si="6"/>
        <v>2238.7211385683158</v>
      </c>
      <c r="B29">
        <f t="shared" si="7"/>
        <v>14066299.764724797</v>
      </c>
      <c r="C29">
        <f t="shared" si="0"/>
        <v>140662.99764724798</v>
      </c>
      <c r="D29">
        <f t="shared" si="1"/>
        <v>2.1099449647087195E-4</v>
      </c>
      <c r="E29">
        <f t="shared" si="2"/>
        <v>822.49183012308026</v>
      </c>
      <c r="F29">
        <f t="shared" si="3"/>
        <v>-4034090.7593352795</v>
      </c>
      <c r="G29">
        <f t="shared" si="4"/>
        <v>4904.7183346880183</v>
      </c>
      <c r="H29">
        <f t="shared" si="5"/>
        <v>-89.999971594204027</v>
      </c>
      <c r="I29">
        <f t="shared" si="8"/>
        <v>3.3499999999999952</v>
      </c>
    </row>
    <row r="30" spans="1:9" x14ac:dyDescent="0.25">
      <c r="A30">
        <f t="shared" si="6"/>
        <v>2511.8864315095543</v>
      </c>
      <c r="B30">
        <f t="shared" si="7"/>
        <v>15782647.919764593</v>
      </c>
      <c r="C30">
        <f t="shared" si="0"/>
        <v>157826.47919764594</v>
      </c>
      <c r="D30">
        <f t="shared" si="1"/>
        <v>2.367397187964689E-4</v>
      </c>
      <c r="E30">
        <f t="shared" si="2"/>
        <v>1322.3256818548011</v>
      </c>
      <c r="F30">
        <f t="shared" si="3"/>
        <v>-5739169.9418498855</v>
      </c>
      <c r="G30">
        <f t="shared" si="4"/>
        <v>4340.2090881272225</v>
      </c>
      <c r="H30">
        <f t="shared" si="5"/>
        <v>-89.999980033426397</v>
      </c>
      <c r="I30">
        <f t="shared" si="8"/>
        <v>3.399999999999995</v>
      </c>
    </row>
    <row r="31" spans="1:9" x14ac:dyDescent="0.25">
      <c r="A31">
        <f t="shared" si="6"/>
        <v>2818.3829312644234</v>
      </c>
      <c r="B31">
        <f t="shared" si="7"/>
        <v>17708422.223726362</v>
      </c>
      <c r="C31">
        <f t="shared" si="0"/>
        <v>177084.22223726363</v>
      </c>
      <c r="D31">
        <f t="shared" si="1"/>
        <v>2.6562633335589544E-4</v>
      </c>
      <c r="E31">
        <f t="shared" si="2"/>
        <v>2119.5188656395749</v>
      </c>
      <c r="F31">
        <f t="shared" si="3"/>
        <v>-8152644.6227232693</v>
      </c>
      <c r="G31">
        <f t="shared" si="4"/>
        <v>3846.4600409505747</v>
      </c>
      <c r="H31">
        <f t="shared" si="5"/>
        <v>-89.999985944247001</v>
      </c>
      <c r="I31">
        <f t="shared" si="8"/>
        <v>3.4499999999999948</v>
      </c>
    </row>
    <row r="32" spans="1:9" x14ac:dyDescent="0.25">
      <c r="A32">
        <f t="shared" si="6"/>
        <v>3162.2776601683408</v>
      </c>
      <c r="B32">
        <f t="shared" si="7"/>
        <v>19869176.531591959</v>
      </c>
      <c r="C32">
        <f t="shared" si="0"/>
        <v>198691.76531591959</v>
      </c>
      <c r="D32">
        <f t="shared" si="1"/>
        <v>2.9803764797387938E-4</v>
      </c>
      <c r="E32">
        <f t="shared" si="2"/>
        <v>3389.2920247661523</v>
      </c>
      <c r="F32">
        <f t="shared" si="3"/>
        <v>-11567362.964409225</v>
      </c>
      <c r="G32">
        <f t="shared" si="4"/>
        <v>3412.9142251197727</v>
      </c>
      <c r="H32">
        <f t="shared" si="5"/>
        <v>-89.999990093545136</v>
      </c>
      <c r="I32">
        <f t="shared" si="8"/>
        <v>3.4999999999999947</v>
      </c>
    </row>
    <row r="33" spans="1:9" x14ac:dyDescent="0.25">
      <c r="A33">
        <f t="shared" si="6"/>
        <v>3548.1338923357098</v>
      </c>
      <c r="B33">
        <f t="shared" si="7"/>
        <v>22293582.740229648</v>
      </c>
      <c r="C33">
        <f t="shared" si="0"/>
        <v>222935.82740229648</v>
      </c>
      <c r="D33">
        <f t="shared" si="1"/>
        <v>3.3440374110344472E-4</v>
      </c>
      <c r="E33">
        <f t="shared" si="2"/>
        <v>5409.6870405185346</v>
      </c>
      <c r="F33">
        <f t="shared" si="3"/>
        <v>-16397058.230074245</v>
      </c>
      <c r="G33">
        <f t="shared" si="4"/>
        <v>3031.0548664387547</v>
      </c>
      <c r="H33">
        <f t="shared" si="5"/>
        <v>-89.99999301145624</v>
      </c>
      <c r="I33">
        <f t="shared" si="8"/>
        <v>3.5499999999999945</v>
      </c>
    </row>
    <row r="34" spans="1:9" x14ac:dyDescent="0.25">
      <c r="A34">
        <f t="shared" si="6"/>
        <v>3981.0717055349205</v>
      </c>
      <c r="B34">
        <f t="shared" si="7"/>
        <v>25013811.24704539</v>
      </c>
      <c r="C34">
        <f t="shared" si="0"/>
        <v>250138.1124704539</v>
      </c>
      <c r="D34">
        <f t="shared" si="1"/>
        <v>3.7520716870568084E-4</v>
      </c>
      <c r="E34">
        <f t="shared" si="2"/>
        <v>8621.7934412955346</v>
      </c>
      <c r="F34">
        <f t="shared" si="3"/>
        <v>-23226227.484733593</v>
      </c>
      <c r="G34">
        <f t="shared" si="4"/>
        <v>2693.8974637791416</v>
      </c>
      <c r="H34">
        <f t="shared" si="5"/>
        <v>-89.999995066286203</v>
      </c>
      <c r="I34">
        <f t="shared" si="8"/>
        <v>3.5999999999999943</v>
      </c>
    </row>
    <row r="35" spans="1:9" x14ac:dyDescent="0.25">
      <c r="A35">
        <f t="shared" si="6"/>
        <v>4466.8359215095707</v>
      </c>
      <c r="B35">
        <f t="shared" si="7"/>
        <v>28065957.831610922</v>
      </c>
      <c r="C35">
        <f t="shared" si="0"/>
        <v>280659.5783161092</v>
      </c>
      <c r="D35">
        <f t="shared" si="1"/>
        <v>4.2098936747416381E-4</v>
      </c>
      <c r="E35">
        <f t="shared" si="2"/>
        <v>13725.223346390945</v>
      </c>
      <c r="F35">
        <f t="shared" si="3"/>
        <v>-32880588.238588527</v>
      </c>
      <c r="G35">
        <f t="shared" si="4"/>
        <v>2395.6322901830631</v>
      </c>
      <c r="H35">
        <f t="shared" si="5"/>
        <v>-89.999996514917612</v>
      </c>
      <c r="I35">
        <f t="shared" si="8"/>
        <v>3.6499999999999941</v>
      </c>
    </row>
    <row r="36" spans="1:9" x14ac:dyDescent="0.25">
      <c r="A36">
        <f t="shared" si="6"/>
        <v>5011.8723362726614</v>
      </c>
      <c r="B36">
        <f t="shared" si="7"/>
        <v>31490522.62472821</v>
      </c>
      <c r="C36">
        <f t="shared" si="0"/>
        <v>314905.22624728212</v>
      </c>
      <c r="D36">
        <f t="shared" si="1"/>
        <v>4.7235783937092315E-4</v>
      </c>
      <c r="E36">
        <f t="shared" si="2"/>
        <v>21829.45740287353</v>
      </c>
      <c r="F36">
        <f t="shared" si="3"/>
        <v>-46526602.341180816</v>
      </c>
      <c r="G36">
        <f t="shared" si="4"/>
        <v>2131.3677881455869</v>
      </c>
      <c r="H36">
        <f t="shared" si="5"/>
        <v>-89.999997537074421</v>
      </c>
      <c r="I36">
        <f t="shared" si="8"/>
        <v>3.699999999999994</v>
      </c>
    </row>
    <row r="37" spans="1:9" x14ac:dyDescent="0.25">
      <c r="A37">
        <f t="shared" si="6"/>
        <v>5623.4132519034192</v>
      </c>
      <c r="B37">
        <f t="shared" si="7"/>
        <v>35332947.520558544</v>
      </c>
      <c r="C37">
        <f t="shared" si="0"/>
        <v>353329.47520558542</v>
      </c>
      <c r="D37">
        <f t="shared" si="1"/>
        <v>5.2999421280837812E-4</v>
      </c>
      <c r="E37">
        <f t="shared" si="2"/>
        <v>34693.747619215508</v>
      </c>
      <c r="F37">
        <f t="shared" si="3"/>
        <v>-65812058.609968476</v>
      </c>
      <c r="G37">
        <f t="shared" si="4"/>
        <v>1896.9429112212076</v>
      </c>
      <c r="H37">
        <f t="shared" si="5"/>
        <v>-89.999998258806031</v>
      </c>
      <c r="I37">
        <f t="shared" si="8"/>
        <v>3.7499999999999938</v>
      </c>
    </row>
    <row r="38" spans="1:9" x14ac:dyDescent="0.25">
      <c r="A38">
        <f t="shared" si="6"/>
        <v>6309.5734448018493</v>
      </c>
      <c r="B38">
        <f t="shared" si="7"/>
        <v>39644219.162949473</v>
      </c>
      <c r="C38">
        <f t="shared" si="0"/>
        <v>396442.19162949472</v>
      </c>
      <c r="D38">
        <f t="shared" si="1"/>
        <v>5.9466328744424207E-4</v>
      </c>
      <c r="E38">
        <f t="shared" si="2"/>
        <v>55107.38266240112</v>
      </c>
      <c r="F38">
        <f t="shared" si="3"/>
        <v>-93064652.632597923</v>
      </c>
      <c r="G38">
        <f t="shared" si="4"/>
        <v>1688.7873844913065</v>
      </c>
      <c r="H38">
        <f t="shared" si="5"/>
        <v>-89.999998768688698</v>
      </c>
      <c r="I38">
        <f t="shared" si="8"/>
        <v>3.7999999999999936</v>
      </c>
    </row>
    <row r="39" spans="1:9" x14ac:dyDescent="0.25">
      <c r="A39">
        <f t="shared" si="6"/>
        <v>7079.4578438412818</v>
      </c>
      <c r="B39">
        <f t="shared" si="7"/>
        <v>44481545.507220812</v>
      </c>
      <c r="C39">
        <f t="shared" si="0"/>
        <v>444815.45507220813</v>
      </c>
      <c r="D39">
        <f t="shared" si="1"/>
        <v>6.6722318260831214E-4</v>
      </c>
      <c r="E39">
        <f t="shared" si="2"/>
        <v>87492.42430119979</v>
      </c>
      <c r="F39">
        <f t="shared" si="3"/>
        <v>-131572489.94500504</v>
      </c>
      <c r="G39">
        <f t="shared" si="4"/>
        <v>1503.8157988634084</v>
      </c>
      <c r="H39">
        <f t="shared" si="5"/>
        <v>-89.999999129061422</v>
      </c>
      <c r="I39">
        <f t="shared" si="8"/>
        <v>3.8499999999999934</v>
      </c>
    </row>
    <row r="40" spans="1:9" x14ac:dyDescent="0.25">
      <c r="A40">
        <f t="shared" si="6"/>
        <v>7943.2823472427026</v>
      </c>
      <c r="B40">
        <f t="shared" si="7"/>
        <v>49909114.934974328</v>
      </c>
      <c r="C40">
        <f t="shared" si="0"/>
        <v>499091.14934974327</v>
      </c>
      <c r="D40">
        <f t="shared" si="1"/>
        <v>7.486367240246149E-4</v>
      </c>
      <c r="E40">
        <f t="shared" si="2"/>
        <v>138859.05150000128</v>
      </c>
      <c r="F40">
        <f t="shared" si="3"/>
        <v>-185980309.26741213</v>
      </c>
      <c r="G40">
        <f t="shared" si="4"/>
        <v>1339.3459573458947</v>
      </c>
      <c r="H40">
        <f t="shared" si="5"/>
        <v>-89.999999383851133</v>
      </c>
      <c r="I40">
        <f t="shared" si="8"/>
        <v>3.8999999999999932</v>
      </c>
    </row>
    <row r="41" spans="1:9" x14ac:dyDescent="0.25">
      <c r="A41">
        <f t="shared" si="6"/>
        <v>8912.5093813373242</v>
      </c>
      <c r="B41">
        <f t="shared" si="7"/>
        <v>55998947.994918898</v>
      </c>
      <c r="C41">
        <f t="shared" si="0"/>
        <v>559989.479949189</v>
      </c>
      <c r="D41">
        <f t="shared" si="1"/>
        <v>8.399842199237835E-4</v>
      </c>
      <c r="E41">
        <f t="shared" si="2"/>
        <v>220319.76841520486</v>
      </c>
      <c r="F41">
        <f t="shared" si="3"/>
        <v>-262849164.9065966</v>
      </c>
      <c r="G41">
        <f t="shared" si="4"/>
        <v>1193.0348638132314</v>
      </c>
      <c r="H41">
        <f t="shared" si="5"/>
        <v>-89.999999564040607</v>
      </c>
      <c r="I41">
        <f t="shared" si="8"/>
        <v>3.9499999999999931</v>
      </c>
    </row>
    <row r="42" spans="1:9" x14ac:dyDescent="0.25">
      <c r="A42">
        <f t="shared" si="6"/>
        <v>10000</v>
      </c>
      <c r="B42">
        <f t="shared" si="7"/>
        <v>62831853.071795866</v>
      </c>
      <c r="C42">
        <f t="shared" si="0"/>
        <v>628318.5307179587</v>
      </c>
      <c r="D42">
        <f t="shared" si="1"/>
        <v>9.4247779607693804E-4</v>
      </c>
      <c r="E42">
        <f t="shared" si="2"/>
        <v>349489.37519783119</v>
      </c>
      <c r="F42">
        <f t="shared" si="3"/>
        <v>-371447001.63664985</v>
      </c>
      <c r="G42">
        <f t="shared" si="4"/>
        <v>1062.8277366840962</v>
      </c>
      <c r="H42">
        <f t="shared" si="5"/>
        <v>-89.999999691499568</v>
      </c>
      <c r="I42">
        <v>4</v>
      </c>
    </row>
    <row r="59" spans="4:4" x14ac:dyDescent="0.25">
      <c r="D59" s="1"/>
    </row>
    <row r="60" spans="4:4" x14ac:dyDescent="0.25">
      <c r="D60" s="1"/>
    </row>
    <row r="61" spans="4:4" x14ac:dyDescent="0.25">
      <c r="D6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2017-11-23T09:08:39Z</dcterms:modified>
</cp:coreProperties>
</file>