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Problem 1" sheetId="1" r:id="rId1"/>
    <sheet name="Problem 3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5" i="2" l="1"/>
  <c r="J6" i="2"/>
  <c r="J7" i="2"/>
  <c r="J4" i="2"/>
  <c r="I4" i="2"/>
  <c r="G30" i="2"/>
  <c r="L2" i="1"/>
  <c r="F6" i="2"/>
  <c r="F5" i="2"/>
  <c r="F4" i="2"/>
  <c r="H5" i="2"/>
  <c r="G7" i="2"/>
  <c r="H7" i="2" s="1"/>
  <c r="G4" i="2"/>
  <c r="G5" i="2"/>
  <c r="G6" i="2"/>
  <c r="G3" i="2"/>
  <c r="H4" i="2"/>
  <c r="F3" i="2"/>
  <c r="H3" i="2" s="1"/>
  <c r="I3" i="1"/>
  <c r="J3" i="1" s="1"/>
  <c r="I4" i="1"/>
  <c r="J4" i="1" s="1"/>
  <c r="I5" i="1"/>
  <c r="J5" i="1" s="1"/>
  <c r="I6" i="1"/>
  <c r="J6" i="1" s="1"/>
  <c r="I2" i="1"/>
  <c r="J2" i="1" s="1"/>
  <c r="D5" i="1"/>
  <c r="D3" i="1"/>
  <c r="D4" i="1"/>
  <c r="D6" i="1"/>
  <c r="B11" i="1" s="1"/>
  <c r="D2" i="1"/>
  <c r="E2" i="1" l="1"/>
  <c r="B9" i="1"/>
  <c r="B8" i="1"/>
  <c r="B12" i="1"/>
  <c r="B10" i="1"/>
  <c r="D9" i="1"/>
  <c r="I7" i="2"/>
  <c r="I5" i="2"/>
  <c r="H6" i="2"/>
  <c r="I6" i="2" s="1"/>
</calcChain>
</file>

<file path=xl/sharedStrings.xml><?xml version="1.0" encoding="utf-8"?>
<sst xmlns="http://schemas.openxmlformats.org/spreadsheetml/2006/main" count="41" uniqueCount="26">
  <si>
    <t>Load</t>
  </si>
  <si>
    <t>Store</t>
  </si>
  <si>
    <t>Add</t>
  </si>
  <si>
    <t>Div</t>
  </si>
  <si>
    <t>Percent</t>
  </si>
  <si>
    <t>Base</t>
  </si>
  <si>
    <t>Double</t>
  </si>
  <si>
    <t>CPI</t>
  </si>
  <si>
    <t>Ans</t>
  </si>
  <si>
    <t>Non-Div</t>
  </si>
  <si>
    <t>percent</t>
  </si>
  <si>
    <t>2x Div</t>
  </si>
  <si>
    <t>5x Div</t>
  </si>
  <si>
    <t>20x Div</t>
  </si>
  <si>
    <t>cycles/instr</t>
  </si>
  <si>
    <t>Inf</t>
  </si>
  <si>
    <t>Base Speedup</t>
  </si>
  <si>
    <t>Successive Speedup</t>
  </si>
  <si>
    <t>Percent*(cycles/inst)</t>
  </si>
  <si>
    <t>Multiply</t>
  </si>
  <si>
    <t>Divide</t>
  </si>
  <si>
    <t>Minimum</t>
  </si>
  <si>
    <t>New CPI</t>
  </si>
  <si>
    <t>Div CPI</t>
  </si>
  <si>
    <t>Non-Div CPI</t>
  </si>
  <si>
    <t>Total 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</si>
</sst>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F10" sqref="F10"/>
    </sheetView>
  </sheetViews>
  <sheetFormatPr defaultRowHeight="15" x14ac:dyDescent="0.25"/>
  <cols>
    <col min="4" max="4" width="20" bestFit="1" customWidth="1"/>
    <col min="9" max="9" width="11.140625" bestFit="1" customWidth="1"/>
    <col min="10" max="10" width="20" bestFit="1" customWidth="1"/>
    <col min="12" max="12" width="9.5703125" bestFit="1" customWidth="1"/>
  </cols>
  <sheetData>
    <row r="1" spans="1:12" x14ac:dyDescent="0.25">
      <c r="A1" s="1" t="s">
        <v>5</v>
      </c>
      <c r="B1" t="s">
        <v>4</v>
      </c>
      <c r="C1" t="s">
        <v>14</v>
      </c>
      <c r="E1" t="s">
        <v>7</v>
      </c>
      <c r="G1" s="1" t="s">
        <v>6</v>
      </c>
      <c r="H1" t="s">
        <v>4</v>
      </c>
      <c r="I1" t="s">
        <v>14</v>
      </c>
      <c r="J1" t="s">
        <v>18</v>
      </c>
      <c r="K1" t="s">
        <v>22</v>
      </c>
      <c r="L1" t="s">
        <v>21</v>
      </c>
    </row>
    <row r="2" spans="1:12" x14ac:dyDescent="0.25">
      <c r="A2" t="s">
        <v>0</v>
      </c>
      <c r="B2">
        <v>0.3</v>
      </c>
      <c r="C2">
        <v>4</v>
      </c>
      <c r="D2">
        <f>B2*C2</f>
        <v>1.2</v>
      </c>
      <c r="E2">
        <f>SUM(D2:D6)</f>
        <v>5.14</v>
      </c>
      <c r="G2" t="s">
        <v>0</v>
      </c>
      <c r="H2">
        <v>0.3</v>
      </c>
      <c r="I2">
        <f>C2*0.5</f>
        <v>2</v>
      </c>
      <c r="J2">
        <f>H2*I2</f>
        <v>0.6</v>
      </c>
      <c r="K2">
        <v>4.54</v>
      </c>
      <c r="L2">
        <f>MIN(K2:K6)</f>
        <v>4.34</v>
      </c>
    </row>
    <row r="3" spans="1:12" x14ac:dyDescent="0.25">
      <c r="A3" t="s">
        <v>1</v>
      </c>
      <c r="B3">
        <v>0.15</v>
      </c>
      <c r="C3">
        <v>4</v>
      </c>
      <c r="D3">
        <f t="shared" ref="D3:D6" si="0">B3*C3</f>
        <v>0.6</v>
      </c>
      <c r="G3" t="s">
        <v>1</v>
      </c>
      <c r="H3">
        <v>0.15</v>
      </c>
      <c r="I3">
        <f>C3*0.5</f>
        <v>2</v>
      </c>
      <c r="J3">
        <f t="shared" ref="J3:J6" si="1">H3*I3</f>
        <v>0.3</v>
      </c>
      <c r="K3">
        <v>4.84</v>
      </c>
    </row>
    <row r="4" spans="1:12" x14ac:dyDescent="0.25">
      <c r="A4" t="s">
        <v>2</v>
      </c>
      <c r="B4">
        <v>0.45</v>
      </c>
      <c r="C4">
        <v>2</v>
      </c>
      <c r="D4">
        <f t="shared" si="0"/>
        <v>0.9</v>
      </c>
      <c r="G4" t="s">
        <v>2</v>
      </c>
      <c r="H4">
        <v>0.45</v>
      </c>
      <c r="I4">
        <f>C4*0.5</f>
        <v>1</v>
      </c>
      <c r="J4">
        <f t="shared" si="1"/>
        <v>0.45</v>
      </c>
      <c r="K4">
        <v>4.6900000000000004</v>
      </c>
    </row>
    <row r="5" spans="1:12" x14ac:dyDescent="0.25">
      <c r="A5" t="s">
        <v>19</v>
      </c>
      <c r="B5">
        <v>0.06</v>
      </c>
      <c r="C5">
        <v>14</v>
      </c>
      <c r="D5">
        <f>B5*C5</f>
        <v>0.84</v>
      </c>
      <c r="G5" t="s">
        <v>19</v>
      </c>
      <c r="H5">
        <v>0.06</v>
      </c>
      <c r="I5">
        <f>C5*0.5</f>
        <v>7</v>
      </c>
      <c r="J5">
        <f t="shared" si="1"/>
        <v>0.42</v>
      </c>
      <c r="K5">
        <v>4.72</v>
      </c>
    </row>
    <row r="6" spans="1:12" x14ac:dyDescent="0.25">
      <c r="A6" t="s">
        <v>20</v>
      </c>
      <c r="B6">
        <v>0.04</v>
      </c>
      <c r="C6">
        <v>40</v>
      </c>
      <c r="D6">
        <f t="shared" si="0"/>
        <v>1.6</v>
      </c>
      <c r="G6" t="s">
        <v>20</v>
      </c>
      <c r="H6">
        <v>0.04</v>
      </c>
      <c r="I6">
        <f>C6*0.5</f>
        <v>20</v>
      </c>
      <c r="J6">
        <f t="shared" si="1"/>
        <v>0.8</v>
      </c>
      <c r="K6">
        <v>4.34</v>
      </c>
    </row>
    <row r="8" spans="1:12" x14ac:dyDescent="0.25">
      <c r="A8" s="1" t="s">
        <v>0</v>
      </c>
      <c r="B8">
        <f>SUM(D3:D6)+B2*C2*0.5</f>
        <v>4.54</v>
      </c>
      <c r="D8" s="1" t="s">
        <v>8</v>
      </c>
    </row>
    <row r="9" spans="1:12" x14ac:dyDescent="0.25">
      <c r="A9" s="1" t="s">
        <v>1</v>
      </c>
      <c r="B9">
        <f>SUM(D4:D6)+SUM(D2)+B3*C3*0.5</f>
        <v>4.84</v>
      </c>
      <c r="D9">
        <f>MIN(B8:B12)</f>
        <v>4.34</v>
      </c>
    </row>
    <row r="10" spans="1:12" x14ac:dyDescent="0.25">
      <c r="A10" s="1" t="s">
        <v>2</v>
      </c>
      <c r="B10">
        <f>SUM(D5:D6)+SUM(D2:D3)+B4*C4*0.5</f>
        <v>4.6900000000000004</v>
      </c>
    </row>
    <row r="11" spans="1:12" x14ac:dyDescent="0.25">
      <c r="A11" s="1" t="s">
        <v>19</v>
      </c>
      <c r="B11">
        <f>SUM(D6)+SUM(D2:D4)+B5*C5*0.5</f>
        <v>4.72</v>
      </c>
    </row>
    <row r="12" spans="1:12" x14ac:dyDescent="0.25">
      <c r="A12" s="1" t="s">
        <v>20</v>
      </c>
      <c r="B12">
        <f>SUM(D7:D8)+SUM(D2:D5)+B6*C6*0.5</f>
        <v>4.34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J5" sqref="J5"/>
    </sheetView>
  </sheetViews>
  <sheetFormatPr defaultRowHeight="15" x14ac:dyDescent="0.25"/>
  <cols>
    <col min="2" max="2" width="11.140625" bestFit="1" customWidth="1"/>
    <col min="6" max="6" width="7.140625" bestFit="1" customWidth="1"/>
    <col min="7" max="7" width="11.5703125" bestFit="1" customWidth="1"/>
    <col min="9" max="9" width="13.5703125" bestFit="1" customWidth="1"/>
    <col min="10" max="10" width="19" bestFit="1" customWidth="1"/>
    <col min="13" max="13" width="13.5703125" bestFit="1" customWidth="1"/>
    <col min="14" max="14" width="19" bestFit="1" customWidth="1"/>
  </cols>
  <sheetData>
    <row r="2" spans="1:10" x14ac:dyDescent="0.25">
      <c r="A2" s="1" t="s">
        <v>5</v>
      </c>
      <c r="B2" t="s">
        <v>14</v>
      </c>
      <c r="C2" t="s">
        <v>10</v>
      </c>
      <c r="F2" t="s">
        <v>23</v>
      </c>
      <c r="G2" t="s">
        <v>24</v>
      </c>
      <c r="H2" t="s">
        <v>25</v>
      </c>
      <c r="I2" t="s">
        <v>16</v>
      </c>
      <c r="J2" t="s">
        <v>17</v>
      </c>
    </row>
    <row r="3" spans="1:10" x14ac:dyDescent="0.25">
      <c r="A3" t="s">
        <v>3</v>
      </c>
      <c r="B3">
        <v>20</v>
      </c>
      <c r="C3">
        <v>0.1</v>
      </c>
      <c r="E3" s="1" t="s">
        <v>5</v>
      </c>
      <c r="F3">
        <f>$B$3*$C$3</f>
        <v>2</v>
      </c>
      <c r="G3">
        <f>$B$4*$C$4</f>
        <v>0.9</v>
      </c>
      <c r="H3">
        <f>F3+G3</f>
        <v>2.9</v>
      </c>
    </row>
    <row r="4" spans="1:10" x14ac:dyDescent="0.25">
      <c r="A4" t="s">
        <v>9</v>
      </c>
      <c r="B4">
        <v>1</v>
      </c>
      <c r="C4">
        <v>0.9</v>
      </c>
      <c r="E4" s="1" t="s">
        <v>11</v>
      </c>
      <c r="F4">
        <f>$B$3*$C$3*0.5</f>
        <v>1</v>
      </c>
      <c r="G4">
        <f>$B$4*$C$4</f>
        <v>0.9</v>
      </c>
      <c r="H4">
        <f t="shared" ref="H4:H6" si="0">F4+G4</f>
        <v>1.9</v>
      </c>
      <c r="I4">
        <f>$H$3/H4</f>
        <v>1.5263157894736843</v>
      </c>
      <c r="J4">
        <f>H3/H4</f>
        <v>1.5263157894736843</v>
      </c>
    </row>
    <row r="5" spans="1:10" x14ac:dyDescent="0.25">
      <c r="E5" s="1" t="s">
        <v>12</v>
      </c>
      <c r="F5">
        <f>$B$3*$C$3*0.2</f>
        <v>0.4</v>
      </c>
      <c r="G5">
        <f>$B$4*$C$4</f>
        <v>0.9</v>
      </c>
      <c r="H5">
        <f t="shared" si="0"/>
        <v>1.3</v>
      </c>
      <c r="I5">
        <f>$H$3/H5</f>
        <v>2.2307692307692308</v>
      </c>
      <c r="J5">
        <f t="shared" ref="J5:J7" si="1">H4/H5</f>
        <v>1.4615384615384615</v>
      </c>
    </row>
    <row r="6" spans="1:10" x14ac:dyDescent="0.25">
      <c r="E6" s="1" t="s">
        <v>13</v>
      </c>
      <c r="F6">
        <f>$B$3*$C$3*0.05</f>
        <v>0.1</v>
      </c>
      <c r="G6">
        <f>$B$4*$C$4</f>
        <v>0.9</v>
      </c>
      <c r="H6">
        <f t="shared" si="0"/>
        <v>1</v>
      </c>
      <c r="I6">
        <f>$H$3/H6</f>
        <v>2.9</v>
      </c>
      <c r="J6">
        <f t="shared" si="1"/>
        <v>1.3</v>
      </c>
    </row>
    <row r="7" spans="1:10" x14ac:dyDescent="0.25">
      <c r="E7" s="1" t="s">
        <v>15</v>
      </c>
      <c r="F7">
        <v>0</v>
      </c>
      <c r="G7">
        <f>$B$4*$C$4</f>
        <v>0.9</v>
      </c>
      <c r="H7">
        <f>F7+G7</f>
        <v>0.9</v>
      </c>
      <c r="I7">
        <f>$H$3/H7</f>
        <v>3.2222222222222219</v>
      </c>
      <c r="J7">
        <f t="shared" si="1"/>
        <v>1.1111111111111112</v>
      </c>
    </row>
    <row r="30" spans="7:7" x14ac:dyDescent="0.25">
      <c r="G30">
        <f>20/29</f>
        <v>0.68965517241379315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3</vt:lpstr>
      <vt:lpstr>Sheet3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Bremer</dc:creator>
  <cp:lastModifiedBy>Leo Bremer</cp:lastModifiedBy>
  <dcterms:created xsi:type="dcterms:W3CDTF">2015-02-12T23:50:35Z</dcterms:created>
  <dcterms:modified xsi:type="dcterms:W3CDTF">2015-02-13T01:38:29Z</dcterms:modified>
</cp:coreProperties>
</file>