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esktop\"/>
    </mc:Choice>
  </mc:AlternateContent>
  <xr:revisionPtr revIDLastSave="0" documentId="13_ncr:1_{E736DDA4-4100-448E-B64B-FDD701EFCF0C}" xr6:coauthVersionLast="45" xr6:coauthVersionMax="45" xr10:uidLastSave="{00000000-0000-0000-0000-000000000000}"/>
  <bookViews>
    <workbookView xWindow="-96" yWindow="-96" windowWidth="23232" windowHeight="12552" xr2:uid="{C2756114-24BF-4339-AF43-38734CA49CC0}"/>
  </bookViews>
  <sheets>
    <sheet name="Overview" sheetId="4" r:id="rId1"/>
    <sheet name="Stay" sheetId="1" r:id="rId2"/>
    <sheet name="Food" sheetId="2" r:id="rId3"/>
    <sheet name="D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6" i="3"/>
  <c r="C12" i="3" l="1"/>
  <c r="C13" i="3"/>
  <c r="C11" i="3"/>
  <c r="C10" i="3"/>
  <c r="C8" i="3"/>
  <c r="C7" i="3"/>
  <c r="C6" i="3"/>
  <c r="C5" i="3"/>
  <c r="D15" i="2"/>
  <c r="D13" i="2"/>
  <c r="D12" i="2"/>
  <c r="D11" i="2"/>
  <c r="D8" i="2"/>
  <c r="D9" i="2"/>
  <c r="D10" i="2"/>
  <c r="D6" i="2"/>
  <c r="D7" i="2"/>
  <c r="E7" i="1"/>
  <c r="E8" i="1"/>
  <c r="E6" i="1"/>
  <c r="E5" i="1"/>
</calcChain>
</file>

<file path=xl/sharedStrings.xml><?xml version="1.0" encoding="utf-8"?>
<sst xmlns="http://schemas.openxmlformats.org/spreadsheetml/2006/main" count="75" uniqueCount="65">
  <si>
    <t>Talley's Cabins and Breakfast</t>
  </si>
  <si>
    <t>766 Hickory Lane Hilham, Tn 38568</t>
  </si>
  <si>
    <t>764 Hickory Lane Hilham, Tn 38568</t>
  </si>
  <si>
    <t>05 East Court Square  |  Livingston  |  TN​  |  USA</t>
  </si>
  <si>
    <t>Livingston Lofts</t>
  </si>
  <si>
    <t>Sunset Marina and Resort</t>
  </si>
  <si>
    <t>2040 Sunset Dock Rd. Monroe, TN 38573</t>
  </si>
  <si>
    <t>Where</t>
  </si>
  <si>
    <t>Info/Pictures</t>
  </si>
  <si>
    <t>Address</t>
  </si>
  <si>
    <t>lofts</t>
  </si>
  <si>
    <t>Marina</t>
  </si>
  <si>
    <t>Talley</t>
  </si>
  <si>
    <t>Tennessee Barbeque</t>
  </si>
  <si>
    <t>Wayne's Grill</t>
  </si>
  <si>
    <t>Casa Mexicana</t>
  </si>
  <si>
    <t>The Steel Coop</t>
  </si>
  <si>
    <t xml:space="preserve">El Rey </t>
  </si>
  <si>
    <t>Wired Coffee</t>
  </si>
  <si>
    <t>Stover's Country Kitchen</t>
  </si>
  <si>
    <t>Ole Towne Pizzeria</t>
  </si>
  <si>
    <t>Livingston</t>
  </si>
  <si>
    <t>closed?</t>
  </si>
  <si>
    <t>List of locations near marina</t>
  </si>
  <si>
    <t>Dalehollow</t>
  </si>
  <si>
    <t>Cabins are 25 Min West of Livingston - Food</t>
  </si>
  <si>
    <t>Lofts - In livingston</t>
  </si>
  <si>
    <t>Marina - 18 min north of Livingston</t>
  </si>
  <si>
    <t>Twin Arches</t>
  </si>
  <si>
    <t>Holly Ridge Winery and Vineyard</t>
  </si>
  <si>
    <t>Overton County Heritage Museum</t>
  </si>
  <si>
    <t>Livingston Roller Rink</t>
  </si>
  <si>
    <t>Fishing</t>
  </si>
  <si>
    <t>Standing Stone State Park</t>
  </si>
  <si>
    <t>Grey Wolf Ranch</t>
  </si>
  <si>
    <t>Cordell Hull Birthplace</t>
  </si>
  <si>
    <t>Russel Stover Chocolates</t>
  </si>
  <si>
    <t>1 hr 20 min away</t>
  </si>
  <si>
    <t>Minutes from Livingstion</t>
  </si>
  <si>
    <t>to the marina bait shop</t>
  </si>
  <si>
    <t>Allons NW</t>
  </si>
  <si>
    <t>near marina NE</t>
  </si>
  <si>
    <t>cookeville SW</t>
  </si>
  <si>
    <t>Activity</t>
  </si>
  <si>
    <t>Link</t>
  </si>
  <si>
    <t>Restaurant</t>
  </si>
  <si>
    <t>Location</t>
  </si>
  <si>
    <t>Stay at a Cabin</t>
  </si>
  <si>
    <t>Could stay in/bring food/relax outdoors nearby/hottub/massages</t>
  </si>
  <si>
    <t>Stay at Lofts</t>
  </si>
  <si>
    <t>In Lexington, easy to get to any activities and food</t>
  </si>
  <si>
    <t xml:space="preserve">Wartrace Creek </t>
  </si>
  <si>
    <t>Cummins Falls</t>
  </si>
  <si>
    <t>DelMonaco Winery and Vineyards</t>
  </si>
  <si>
    <t>Could travel for food and activities Gainsboro 25 min to Lexington</t>
  </si>
  <si>
    <t>Not very secluded</t>
  </si>
  <si>
    <t>Stay at the marina</t>
  </si>
  <si>
    <t>Water local, restaurants nearby.</t>
  </si>
  <si>
    <t>18 Min from lexington</t>
  </si>
  <si>
    <t>Trip to Livingston, TN</t>
  </si>
  <si>
    <t>3 days 2 nights</t>
  </si>
  <si>
    <t>Minutes from Cabins</t>
  </si>
  <si>
    <t>cookeville</t>
  </si>
  <si>
    <t>near cookeville S</t>
  </si>
  <si>
    <t>Will have to find some healthier eatting 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</si>
</sst>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40002"/>
      <name val="Cagliostro"/>
    </font>
    <font>
      <sz val="10"/>
      <color theme="1"/>
      <name val="Calibri"/>
      <family val="2"/>
      <scheme val="minor"/>
    </font>
    <font>
      <sz val="10"/>
      <color rgb="FF5F5C56"/>
      <name val="Arial"/>
      <family val="2"/>
    </font>
    <font>
      <sz val="10"/>
      <color rgb="FF240002"/>
      <name val="Cagliostr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 applyAlignment="1">
      <alignment horizontal="left" vertical="center"/>
    </xf>
    <xf numFmtId="0" fontId="1" fillId="2" borderId="0" xfId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1" fillId="2" borderId="4" xfId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Border="1"/>
    <xf numFmtId="0" fontId="1" fillId="2" borderId="0" xfId="1" applyFill="1" applyBorder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70.png"/><Relationship Id="rId5" Type="http://schemas.openxmlformats.org/officeDocument/2006/relationships/customXml" Target="../ink/ink2.xml"/><Relationship Id="rId4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201930</xdr:colOff>
      <xdr:row>1</xdr:row>
      <xdr:rowOff>146050</xdr:rowOff>
    </xdr:from>
    <xdr:to>
      <xdr:col>13</xdr:col>
      <xdr:colOff>346710</xdr:colOff>
      <xdr:row>21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657E3-2015-48D0-BBBF-164EA9309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328930"/>
          <a:ext cx="27051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434340</xdr:colOff>
      <xdr:row>11</xdr:row>
      <xdr:rowOff>41910</xdr:rowOff>
    </xdr:from>
    <xdr:to>
      <xdr:col>22</xdr:col>
      <xdr:colOff>19050</xdr:colOff>
      <xdr:row>26</xdr:row>
      <xdr:rowOff>156210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59FE3-89A2-44C0-8946-9A714BB7B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0030" y="2053590"/>
          <a:ext cx="214503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579120</xdr:colOff>
      <xdr:row>10</xdr:row>
      <xdr:rowOff>163830</xdr:rowOff>
    </xdr:from>
    <xdr:to>
      <xdr:col>18</xdr:col>
      <xdr:colOff>186418</xdr:colOff>
      <xdr:row>22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C2EBF1-109D-4101-AA8E-5F204BABF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410" y="1992630"/>
          <a:ext cx="2807698" cy="206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307340</xdr:colOff>
      <xdr:row>0</xdr:row>
      <xdr:rowOff>57150</xdr:rowOff>
    </xdr:from>
    <xdr:to>
      <xdr:col>21</xdr:col>
      <xdr:colOff>480060</xdr:colOff>
      <xdr:row>9</xdr:row>
      <xdr:rowOff>156210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D6CDDB-0C37-4A35-8004-44C8EFFD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710" y="57150"/>
          <a:ext cx="4653280" cy="174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12</xdr:col>
      <xdr:colOff>167640</xdr:colOff>
      <xdr:row>19</xdr:row>
      <xdr:rowOff>181849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FBE7C-CCE7-4D71-AFCA-50865C75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3080" y="731520"/>
          <a:ext cx="3368040" cy="292504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190500</xdr:colOff>
      <xdr:row>40</xdr:row>
      <xdr:rowOff>92039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BC1384-4838-4E16-9E07-F0AE30252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3080" y="3840480"/>
          <a:ext cx="4030980" cy="356675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14</xdr:col>
      <xdr:colOff>473131</xdr:colOff>
      <xdr:row>61</xdr:row>
      <xdr:rowOff>88127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FD74F-9E77-46F0-BF85-11F56AD1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3080" y="7680960"/>
          <a:ext cx="4953691" cy="3562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586740</xdr:colOff>
      <xdr:row>21</xdr:row>
      <xdr:rowOff>53340</xdr:rowOff>
    </xdr:from>
    <xdr:to>
      <xdr:col>18</xdr:col>
      <xdr:colOff>170615</xdr:colOff>
      <xdr:row>43</xdr:row>
      <xdr:rowOff>69144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A7C20-A263-4C1E-8769-EF002BCC6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3893820"/>
          <a:ext cx="7668695" cy="4039164"/>
        </a:xfrm>
        <a:prstGeom prst="rect">
          <a:avLst/>
        </a:prstGeom>
      </xdr:spPr>
    </xdr:pic>
    <xdr:clientData/>
  </xdr:twoCellAnchor>
  <xdr:twoCellAnchor editAs="oneCell">
    <xdr:from>
      <xdr:col>8</xdr:col>
      <xdr:colOff>422910</xdr:colOff>
      <xdr:row>1</xdr:row>
      <xdr:rowOff>105750</xdr:rowOff>
    </xdr:from>
    <xdr:to>
      <xdr:col>20</xdr:col>
      <xdr:colOff>161618</xdr:colOff>
      <xdr:row>20</xdr:row>
      <xdr:rowOff>163830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A3B665-A761-4B30-A14F-91EB9A80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288630"/>
          <a:ext cx="7419668" cy="35328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205140</xdr:colOff>
      <xdr:row>7</xdr:row>
      <xdr:rowOff>163080</xdr:rowOff>
    </xdr:from>
    <xdr:to>
      <xdr:col>16</xdr:col>
      <xdr:colOff>412140</xdr:colOff>
      <xdr:row>9</xdr:row>
      <xdr:rowOff>57600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5D40D34-99D0-4CF7-837C-B79B0F6E160C}"/>
                </a:ext>
              </a:extLst>
            </xdr14:cNvPr>
            <xdr14:cNvContentPartPr/>
          </xdr14:nvContentPartPr>
          <xdr14:nvPr macro=""/>
          <xdr14:xfrm>
            <a:off x="12008520" y="1443240"/>
            <a:ext cx="207000" cy="2602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5D40D34-99D0-4CF7-837C-B79B0F6E160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999880" y="1434600"/>
              <a:ext cx="22464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62220</xdr:colOff>
      <xdr:row>4</xdr:row>
      <xdr:rowOff>33120</xdr:rowOff>
    </xdr:from>
    <xdr:to>
      <xdr:col>18</xdr:col>
      <xdr:colOff>180660</xdr:colOff>
      <xdr:row>5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078DDA6-79B5-4728-8541-68B4B7071B4B}"/>
                </a:ext>
              </a:extLst>
            </xdr14:cNvPr>
            <xdr14:cNvContentPartPr/>
          </xdr14:nvContentPartPr>
          <xdr14:nvPr macro=""/>
          <xdr14:xfrm>
            <a:off x="12505680" y="764640"/>
            <a:ext cx="758520" cy="3110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078DDA6-79B5-4728-8541-68B4B7071B4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497040" y="756000"/>
              <a:ext cx="77616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269220</xdr:colOff>
      <xdr:row>13</xdr:row>
      <xdr:rowOff>169920</xdr:rowOff>
    </xdr:from>
    <xdr:to>
      <xdr:col>13</xdr:col>
      <xdr:colOff>633540</xdr:colOff>
      <xdr:row>15</xdr:row>
      <xdr:rowOff>181800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51B49C5-B874-4E1D-9846-9A2920851EFE}"/>
                </a:ext>
              </a:extLst>
            </xdr14:cNvPr>
            <xdr14:cNvContentPartPr/>
          </xdr14:nvContentPartPr>
          <xdr14:nvPr macro=""/>
          <xdr14:xfrm>
            <a:off x="10152360" y="2547360"/>
            <a:ext cx="364320" cy="3776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51B49C5-B874-4E1D-9846-9A2920851EF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43720" y="2538360"/>
              <a:ext cx="381960" cy="39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4T15:32:57.42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436 1,'-10'0,"0"0,0 0,1 1,-1 1,1-1,-1 2,1-1,-15 7,-4 4,0 1,1 1,-47 36,67-45,1 1,-1 0,1 0,0 1,-7 13,-21 44,29-56,-19 47,2 0,-15 65,34-111,1 1,0-1,0 0,1 1,1 0,0 13,1-18,0 0,0 0,0 0,1-1,0 1,0 0,0-1,1 1,0-1,0 0,0 0,7 7,-4-5,1 0,0 0,1-1,0 0,0 0,0-1,0 0,1-1,0 1,18 4,-11-4,1-2,1 0,-1-1,0 0,23-2,110-2,-147 2,0 0,0 0,1-1,-1 0,0 1,0-1,0 0,0 0,0-1,0 1,0-1,0 1,3-4,-2 2,0-1,0 0,-1 0,1 0,-1 0,0-1,4-7,-2 2,0-1,-1 0,0 0,-1 0,-1-1,3-21,-3 11,-1 4,1 0,6-26,3 4,-1 0,-3-1,-1 0,1-54,-8 25,1 51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4T15:32:59.36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336 34,'-82'45,"-102"73,175-112,0 1,-12 12,18-16,0 0,1 0,-1 0,1 1,0-1,0 1,0 0,0 0,0 0,-1 5,2 2,-1 0,1 1,1-1,0 1,0-1,1 1,1-1,0 0,1 0,0 0,0 0,7 15,3-1,0 1,1-2,33 42,-36-50,2-2,0 1,0-2,1 0,16 12,-22-21,1 1,-1-1,19 6,2 1,252 107,-258-109,0-1,1-2,0 0,0-2,33 3,125-6,-114-2,722-2,-602 3,-179 0,-1 0,1 0,-1-1,0 0,1-1,10-3,-15 3,-1 1,0-1,0 0,0 0,0 0,0 0,0 0,0 0,-1-1,1 0,-1 1,0-1,0 0,0 0,0 0,0 0,1-6,1-2,0 0,-2 0,1 0,-1 0,0-15,-1-60,-2 61,1-15,1 16,-2 0,0 1,-8-40,8 58,-1 0,0 1,0-1,-1 0,1 0,-1 1,0 0,0-1,0 1,-1 0,0 0,-4-3,-6-4,0 1,-21-11,21 12,-35-18,-1 2,-56-20,-112-24,161 57,-1 3,-76-2,56 5,40 1,-42-11,35 6,-269-62,295 67,-1 1,-33-3,45 7,0 0,-1 0,1 1,-1 0,1 0,0 1,0 0,-1 1,-6 3,7-3,-127 65,108-52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4T15:33:01.6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702 131,'-1'2,"-1"-1,-1 0,1 0,0 1,-4 0,-5 3,-79 51,51-31,-60 29,-28 5,-55 23,171-77,1 0,0 1,0 0,0 1,1 0,0 0,-15 15,19-16,1 0,-1 1,1-1,0 1,0 0,1 0,0 0,0 0,1 0,0 1,0-1,-1 15,3 126,2-73,-2-36,1 35,-1-65,1 1,1 0,0-1,0 0,6 13,-7-18,1-1,0 0,0 0,0 0,0 0,0-1,1 1,-1-1,1 1,-1-1,1 0,0 0,0 0,0 0,0 0,1-1,-1 0,0 1,1-1,3 0,7 2,0-1,0-1,24 0,-26-1,392-8,-388 8,1-1,29-4,-39 3,1 0,-1 0,0-1,0 0,0 0,-1 0,1-1,9-7,19-20,-1-1,47-57,-68 70,0 0,-1 0,12-27,-14 25,0-1,-1-1,-2 0,0 0,3-25,-1 11,-5 15,0 1,-2-1,0 0,-1 1,-4-39,1 48,-1 1,0-1,0 1,-1 0,0 0,-1 0,-1 0,1 1,-11-14,-9-8,-40-40,61 68,-75-72,65 63,-2 1,0 1,-29-15,41 24,-1 0,0 0,1 1,-1-1,0 1,0 1,0-1,0 1,0-1,1 1,-1 1,0-1,0 1,0 0,-8 2,-2 3,0 0,0 1,-19 12,30-17,-16 11,3-2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alleyscabins.com/cabin-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65E2-364C-459F-A866-1A01630F5D9E}">
  <dimension ref="C3:F16"/>
  <sheetViews>
    <sheetView tabSelected="1" workbookViewId="0">
      <selection activeCell="E20" sqref="E20"/>
    </sheetView>
  </sheetViews>
  <sheetFormatPr defaultRowHeight="14.4"/>
  <cols>
    <col min="1" max="2" width="8.83984375" style="1"/>
    <col min="3" max="3" width="4.89453125" style="1" customWidth="1"/>
    <col min="4" max="16384" width="8.83984375" style="1"/>
  </cols>
  <sheetData>
    <row r="3" spans="3:6">
      <c r="C3" s="1" t="s">
        <v>59</v>
      </c>
      <c r="F3" s="1" t="s">
        <v>60</v>
      </c>
    </row>
    <row r="5" spans="3:6">
      <c r="C5" s="1" t="s">
        <v>47</v>
      </c>
    </row>
    <row r="6" spans="3:6">
      <c r="D6" s="1" t="s">
        <v>54</v>
      </c>
    </row>
    <row r="7" spans="3:6">
      <c r="D7" s="1" t="s">
        <v>48</v>
      </c>
    </row>
    <row r="9" spans="3:6">
      <c r="C9" s="1" t="s">
        <v>49</v>
      </c>
    </row>
    <row r="10" spans="3:6">
      <c r="D10" s="1" t="s">
        <v>50</v>
      </c>
    </row>
    <row r="11" spans="3:6">
      <c r="D11" s="1" t="s">
        <v>55</v>
      </c>
    </row>
    <row r="14" spans="3:6">
      <c r="C14" s="1" t="s">
        <v>56</v>
      </c>
    </row>
    <row r="15" spans="3:6">
      <c r="D15" s="1" t="s">
        <v>57</v>
      </c>
    </row>
    <row r="16" spans="3:6">
      <c r="D16" s="1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719A-141A-46C4-80B1-72495066C0A9}">
  <dimension ref="D4:AJ42"/>
  <sheetViews>
    <sheetView workbookViewId="0">
      <selection activeCell="E26" sqref="E26"/>
    </sheetView>
  </sheetViews>
  <sheetFormatPr defaultRowHeight="14.4"/>
  <cols>
    <col min="1" max="1" width="3.05078125" style="1" customWidth="1"/>
    <col min="2" max="2" width="2.5234375" style="1" customWidth="1"/>
    <col min="3" max="3" width="3.05078125" style="1" customWidth="1"/>
    <col min="4" max="4" width="26.7890625" style="1" customWidth="1"/>
    <col min="5" max="5" width="14.1015625" style="1" customWidth="1"/>
    <col min="6" max="6" width="37.7890625" style="1" bestFit="1" customWidth="1"/>
    <col min="7" max="7" width="8.5234375" style="1" customWidth="1"/>
    <col min="8" max="16384" width="8.83984375" style="1"/>
  </cols>
  <sheetData>
    <row r="4" spans="4:9">
      <c r="D4" s="2" t="s">
        <v>7</v>
      </c>
      <c r="E4" s="3" t="s">
        <v>8</v>
      </c>
      <c r="F4" s="4" t="s">
        <v>9</v>
      </c>
      <c r="I4" s="1" t="s">
        <v>12</v>
      </c>
    </row>
    <row r="5" spans="4:9">
      <c r="D5" s="5" t="s">
        <v>0</v>
      </c>
      <c r="E5" s="6" t="str">
        <f>HYPERLINK("http://www.talleyscabins.com/cabin-1.html","CABIN 1")</f>
        <v>CABIN 1</v>
      </c>
      <c r="F5" s="7" t="s">
        <v>1</v>
      </c>
      <c r="G5" s="12"/>
    </row>
    <row r="6" spans="4:9">
      <c r="D6" s="5" t="s">
        <v>0</v>
      </c>
      <c r="E6" s="6" t="str">
        <f>HYPERLINK("http://www.talleyscabins.com/cabin-2.html", "CABIN 2")</f>
        <v>CABIN 2</v>
      </c>
      <c r="F6" s="7" t="s">
        <v>2</v>
      </c>
      <c r="G6" s="12"/>
    </row>
    <row r="7" spans="4:9">
      <c r="D7" s="5" t="s">
        <v>4</v>
      </c>
      <c r="E7" s="6" t="str">
        <f>HYPERLINK("https://www.livingstonlofts.com/","LOFTS")</f>
        <v>LOFTS</v>
      </c>
      <c r="F7" s="8" t="s">
        <v>3</v>
      </c>
      <c r="G7" s="13"/>
    </row>
    <row r="8" spans="4:9">
      <c r="D8" s="9" t="s">
        <v>5</v>
      </c>
      <c r="E8" s="10" t="str">
        <f>HYPERLINK("https://sunsetmarina.com/cabin-rental/one-bedroom-cottages/","MARINA")</f>
        <v>MARINA</v>
      </c>
      <c r="F8" s="11" t="s">
        <v>6</v>
      </c>
      <c r="G8" s="14"/>
    </row>
    <row r="9" spans="4:9">
      <c r="F9" s="15"/>
      <c r="G9" s="15"/>
    </row>
    <row r="11" spans="4:9">
      <c r="F11" s="1" t="s">
        <v>25</v>
      </c>
    </row>
    <row r="12" spans="4:9">
      <c r="F12" s="1" t="s">
        <v>26</v>
      </c>
    </row>
    <row r="13" spans="4:9">
      <c r="F13" s="1" t="s">
        <v>27</v>
      </c>
    </row>
    <row r="18" spans="9:36">
      <c r="AJ18" s="1">
        <v>5</v>
      </c>
    </row>
    <row r="21" spans="9:36">
      <c r="I21" s="1" t="s">
        <v>10</v>
      </c>
    </row>
    <row r="42" spans="8:8">
      <c r="H42" s="1" t="s">
        <v>11</v>
      </c>
    </row>
  </sheetData>
  <phoneticPr fontId="2" type="noConversion"/>
  <hyperlinks>
    <hyperlink ref="E6" r:id="rId1" display="http://www.talleyscabins.com/cabin-2.html" xr:uid="{B5E03622-83F4-4BF3-B822-74CE7DED9EC6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A11-D7F8-41E7-9835-8B552986F8EB}">
  <dimension ref="C3:G16"/>
  <sheetViews>
    <sheetView workbookViewId="0">
      <selection activeCell="C21" sqref="A1:XFD1048576"/>
    </sheetView>
  </sheetViews>
  <sheetFormatPr defaultRowHeight="14.4"/>
  <cols>
    <col min="1" max="2" width="8.83984375" style="1"/>
    <col min="3" max="3" width="23.68359375" style="1" bestFit="1" customWidth="1"/>
    <col min="4" max="4" width="12.9453125" style="1" customWidth="1"/>
    <col min="5" max="5" width="9.5234375" style="1" bestFit="1" customWidth="1"/>
    <col min="6" max="16384" width="8.83984375" style="1"/>
  </cols>
  <sheetData>
    <row r="3" spans="3:7">
      <c r="C3" s="16" t="s">
        <v>45</v>
      </c>
      <c r="D3" s="16" t="s">
        <v>44</v>
      </c>
      <c r="E3" s="16" t="s">
        <v>46</v>
      </c>
    </row>
    <row r="4" spans="3:7">
      <c r="C4" s="16"/>
      <c r="D4" s="16"/>
      <c r="E4" s="16"/>
    </row>
    <row r="5" spans="3:7">
      <c r="C5" s="16"/>
      <c r="D5" s="16"/>
      <c r="E5" s="16"/>
    </row>
    <row r="6" spans="3:7">
      <c r="C6" s="16" t="s">
        <v>13</v>
      </c>
      <c r="D6" s="17" t="str">
        <f>HYPERLINK("https://www.tripadvisor.com/Restaurant_Review-g55162-d1632028-Reviews-Tennessee_Barbeque-Livingston_Tennessee.html", "TN BBQ")</f>
        <v>TN BBQ</v>
      </c>
      <c r="E6" s="16" t="s">
        <v>21</v>
      </c>
      <c r="F6" s="1" t="s">
        <v>22</v>
      </c>
      <c r="G6" s="1" t="s">
        <v>64</v>
      </c>
    </row>
    <row r="7" spans="3:7">
      <c r="C7" s="16" t="s">
        <v>14</v>
      </c>
      <c r="D7" s="17" t="str">
        <f>HYPERLINK("https://www.yelp.com/biz/waynes-grill-livingston-2", "Wayne's")</f>
        <v>Wayne's</v>
      </c>
      <c r="E7" s="16" t="s">
        <v>21</v>
      </c>
    </row>
    <row r="8" spans="3:7">
      <c r="C8" s="16" t="s">
        <v>15</v>
      </c>
      <c r="D8" s="17" t="str">
        <f>HYPERLINK("https://www.casamexicanalivingston.com/menu-mexican-restaurant", "Casa Mexicana")</f>
        <v>Casa Mexicana</v>
      </c>
      <c r="E8" s="16" t="s">
        <v>21</v>
      </c>
    </row>
    <row r="9" spans="3:7">
      <c r="C9" s="16" t="s">
        <v>16</v>
      </c>
      <c r="D9" s="17" t="str">
        <f>HYPERLINK("https://steel-coop.com/", "The Steel Coup")</f>
        <v>The Steel Coup</v>
      </c>
      <c r="E9" s="16" t="s">
        <v>21</v>
      </c>
    </row>
    <row r="10" spans="3:7">
      <c r="C10" s="16" t="s">
        <v>17</v>
      </c>
      <c r="D10" s="17" t="str">
        <f>HYPERLINK("https://www.tripadvisor.com/Restaurant_Review-g55162-d3515237-Reviews-El_Rey-Livingston_Tennessee.html", "El Rey")</f>
        <v>El Rey</v>
      </c>
      <c r="E10" s="16" t="s">
        <v>21</v>
      </c>
    </row>
    <row r="11" spans="3:7">
      <c r="C11" s="16" t="s">
        <v>18</v>
      </c>
      <c r="D11" s="17" t="str">
        <f>HYPERLINK("https://www.tripadvisor.com/Restaurant_Review-g55162-d13507274-Reviews-Wired_Coffee_Co-Livingston_Tennessee.html", "Coffee")</f>
        <v>Coffee</v>
      </c>
      <c r="E11" s="16" t="s">
        <v>21</v>
      </c>
    </row>
    <row r="12" spans="3:7">
      <c r="C12" s="16" t="s">
        <v>19</v>
      </c>
      <c r="D12" s="17" t="str">
        <f>HYPERLINK("https://www.tripadvisor.com/Restaurant_Review-g55162-d16853171-Reviews-Stover_s_Country_Kitchen-Livingston_Tennessee.html", "Country Kitchen")</f>
        <v>Country Kitchen</v>
      </c>
      <c r="E12" s="16" t="s">
        <v>21</v>
      </c>
    </row>
    <row r="13" spans="3:7">
      <c r="C13" s="16" t="s">
        <v>20</v>
      </c>
      <c r="D13" s="17" t="str">
        <f>HYPERLINK("https://www.yelp.com/biz/ole-towne-pizzeria-livingston", "Pizza")</f>
        <v>Pizza</v>
      </c>
      <c r="E13" s="16" t="s">
        <v>22</v>
      </c>
    </row>
    <row r="14" spans="3:7">
      <c r="C14" s="16"/>
      <c r="D14" s="17"/>
      <c r="E14" s="16"/>
    </row>
    <row r="15" spans="3:7">
      <c r="C15" s="18" t="s">
        <v>23</v>
      </c>
      <c r="D15" s="17" t="str">
        <f>HYPERLINK("https://dalehollow.com/backyard-grill", "dalehollow")</f>
        <v>dalehollow</v>
      </c>
      <c r="E15" s="16" t="s">
        <v>24</v>
      </c>
    </row>
    <row r="16" spans="3:7">
      <c r="C16" s="16"/>
      <c r="D16" s="16"/>
      <c r="E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E0F8-BABF-4904-9765-0298E44DB02F}">
  <dimension ref="B1:H20"/>
  <sheetViews>
    <sheetView workbookViewId="0">
      <selection activeCell="F24" sqref="F24"/>
    </sheetView>
  </sheetViews>
  <sheetFormatPr defaultRowHeight="14.4"/>
  <cols>
    <col min="1" max="1" width="8.83984375" style="1"/>
    <col min="2" max="2" width="27.9453125" style="1" bestFit="1" customWidth="1"/>
    <col min="3" max="3" width="11.89453125" style="1" customWidth="1"/>
    <col min="4" max="4" width="2.3125" style="1" customWidth="1"/>
    <col min="5" max="5" width="4.05078125" style="1" customWidth="1"/>
    <col min="6" max="6" width="13.3671875" style="1" customWidth="1"/>
    <col min="7" max="8" width="11.62890625" style="1" customWidth="1"/>
    <col min="9" max="16384" width="8.83984375" style="1"/>
  </cols>
  <sheetData>
    <row r="1" spans="2:8">
      <c r="B1" s="16"/>
      <c r="C1" s="16"/>
      <c r="D1" s="16"/>
      <c r="E1" s="16"/>
      <c r="F1" s="16"/>
      <c r="G1" s="16"/>
      <c r="H1" s="16"/>
    </row>
    <row r="2" spans="2:8">
      <c r="B2" s="16"/>
      <c r="C2" s="16"/>
      <c r="D2" s="16"/>
      <c r="E2" s="16"/>
      <c r="F2" s="16"/>
      <c r="G2" s="16"/>
      <c r="H2" s="16"/>
    </row>
    <row r="3" spans="2:8">
      <c r="B3" s="16" t="s">
        <v>43</v>
      </c>
      <c r="C3" s="16" t="s">
        <v>44</v>
      </c>
      <c r="D3" s="16"/>
      <c r="E3" s="16" t="s">
        <v>38</v>
      </c>
      <c r="F3" s="16"/>
      <c r="G3" s="16"/>
      <c r="H3" s="16"/>
    </row>
    <row r="4" spans="2:8">
      <c r="B4" s="16"/>
      <c r="C4" s="16"/>
      <c r="D4" s="16"/>
      <c r="E4" s="16"/>
      <c r="F4" s="16"/>
      <c r="G4" s="16"/>
      <c r="H4" s="16"/>
    </row>
    <row r="5" spans="2:8">
      <c r="B5" s="16" t="s">
        <v>28</v>
      </c>
      <c r="C5" s="17" t="str">
        <f>HYPERLINK("https://www.nps.gov/biso/planyourvisit/twinarchlt.htm", "Twin")</f>
        <v>Twin</v>
      </c>
      <c r="D5" s="16"/>
      <c r="E5" s="16" t="s">
        <v>37</v>
      </c>
      <c r="F5" s="16"/>
      <c r="G5" s="16"/>
      <c r="H5" s="16"/>
    </row>
    <row r="6" spans="2:8">
      <c r="B6" s="16" t="s">
        <v>29</v>
      </c>
      <c r="C6" s="17" t="str">
        <f>HYPERLINK("http://www.uppercumberlandwinetrail.com/hollyRidge.html", "Wine")</f>
        <v>Wine</v>
      </c>
      <c r="D6" s="16"/>
      <c r="E6" s="16">
        <v>7</v>
      </c>
      <c r="F6" s="16"/>
      <c r="G6" s="16"/>
      <c r="H6" s="16"/>
    </row>
    <row r="7" spans="2:8">
      <c r="B7" s="16" t="s">
        <v>30</v>
      </c>
      <c r="C7" s="17" t="str">
        <f>HYPERLINK("https://www.tnvacation.com/civil-war/place/3508/overton-county-heritage-museum/", "Museum")</f>
        <v>Museum</v>
      </c>
      <c r="D7" s="16"/>
      <c r="E7" s="16">
        <v>0</v>
      </c>
      <c r="F7" s="16"/>
      <c r="G7" s="16"/>
      <c r="H7" s="16"/>
    </row>
    <row r="8" spans="2:8">
      <c r="B8" s="16" t="s">
        <v>31</v>
      </c>
      <c r="C8" s="17" t="str">
        <f>HYPERLINK("https://www.rinktime.com/rinks/united-states/tennessee/livingston/roller-skating-rink/livingston-roller-rink/", "Rink")</f>
        <v>Rink</v>
      </c>
      <c r="D8" s="16"/>
      <c r="E8" s="16">
        <v>0</v>
      </c>
      <c r="F8" s="16"/>
      <c r="G8" s="16"/>
      <c r="H8" s="16"/>
    </row>
    <row r="9" spans="2:8">
      <c r="B9" s="16" t="s">
        <v>32</v>
      </c>
      <c r="C9" s="17"/>
      <c r="D9" s="16"/>
      <c r="E9" s="16">
        <v>18</v>
      </c>
      <c r="F9" s="16" t="s">
        <v>39</v>
      </c>
      <c r="G9" s="16"/>
      <c r="H9" s="16"/>
    </row>
    <row r="10" spans="2:8">
      <c r="B10" s="16" t="s">
        <v>33</v>
      </c>
      <c r="C10" s="17" t="str">
        <f>HYPERLINK("https://tnstateparks.com/parks/standing-stone", "ST Park")</f>
        <v>ST Park</v>
      </c>
      <c r="D10" s="16"/>
      <c r="E10" s="16">
        <v>13</v>
      </c>
      <c r="F10" s="16" t="s">
        <v>40</v>
      </c>
      <c r="G10" s="16"/>
      <c r="H10" s="16"/>
    </row>
    <row r="11" spans="2:8">
      <c r="B11" s="16" t="s">
        <v>34</v>
      </c>
      <c r="C11" s="17" t="str">
        <f>HYPERLINK("http://www.greywolfranchtn.com/", "Horse")</f>
        <v>Horse</v>
      </c>
      <c r="D11" s="16"/>
      <c r="E11" s="16">
        <v>24</v>
      </c>
      <c r="F11" s="16" t="s">
        <v>41</v>
      </c>
      <c r="G11" s="16"/>
      <c r="H11" s="16"/>
    </row>
    <row r="12" spans="2:8">
      <c r="B12" s="16" t="s">
        <v>35</v>
      </c>
      <c r="C12" s="17" t="str">
        <f>HYPERLINK("https://tnstateparks.com/parks/cordell-hull-birthplace", "CH Birthplace")</f>
        <v>CH Birthplace</v>
      </c>
      <c r="D12" s="16"/>
      <c r="E12" s="16">
        <v>23</v>
      </c>
      <c r="F12" s="16" t="s">
        <v>41</v>
      </c>
      <c r="G12" s="16"/>
      <c r="H12" s="16"/>
    </row>
    <row r="13" spans="2:8">
      <c r="B13" s="16" t="s">
        <v>36</v>
      </c>
      <c r="C13" s="17" t="str">
        <f>HYPERLINK("https://www.russellstover.com/store-107", "Chocolate")</f>
        <v>Chocolate</v>
      </c>
      <c r="D13" s="16"/>
      <c r="E13" s="16">
        <v>20</v>
      </c>
      <c r="F13" s="16" t="s">
        <v>42</v>
      </c>
      <c r="G13" s="16"/>
      <c r="H13" s="16"/>
    </row>
    <row r="14" spans="2:8">
      <c r="B14" s="16"/>
      <c r="C14" s="17"/>
      <c r="D14" s="16"/>
      <c r="E14" s="16"/>
      <c r="F14" s="16"/>
      <c r="G14" s="16"/>
      <c r="H14" s="16"/>
    </row>
    <row r="15" spans="2:8">
      <c r="B15" s="16"/>
      <c r="C15" s="16"/>
      <c r="D15" s="16"/>
      <c r="E15" s="16" t="s">
        <v>61</v>
      </c>
      <c r="F15" s="16"/>
      <c r="G15" s="16"/>
      <c r="H15" s="16"/>
    </row>
    <row r="16" spans="2:8">
      <c r="B16" s="16" t="s">
        <v>51</v>
      </c>
      <c r="C16" s="17" t="str">
        <f>HYPERLINK("https://www.tripadvisor.com/Attraction_Review-g55060-d10431560-Reviews-Wartrace_Creek_Recreation_Area-Gainesboro_Tennessee.html", "WT Creek")</f>
        <v>WT Creek</v>
      </c>
      <c r="D16" s="16"/>
      <c r="E16" s="16">
        <v>30</v>
      </c>
      <c r="F16" s="16"/>
      <c r="G16" s="16"/>
      <c r="H16" s="16"/>
    </row>
    <row r="17" spans="2:8">
      <c r="B17" s="16" t="s">
        <v>52</v>
      </c>
      <c r="C17" s="17" t="str">
        <f>HYPERLINK("https://tnstateparks.com/parks/cummins-falls", "Cummins Falls")</f>
        <v>Cummins Falls</v>
      </c>
      <c r="D17" s="16"/>
      <c r="E17" s="16">
        <v>28</v>
      </c>
      <c r="F17" s="16" t="s">
        <v>63</v>
      </c>
      <c r="G17" s="16"/>
      <c r="H17" s="16"/>
    </row>
    <row r="18" spans="2:8">
      <c r="B18" s="16" t="s">
        <v>53</v>
      </c>
      <c r="C18" s="17" t="str">
        <f>HYPERLINK("https://www.tripadvisor.com/Attraction_Review-g54887-d2643080-Reviews-DelMonaco_Winery_Vineyards-Baxter_Tennessee.html", "Winery")</f>
        <v>Winery</v>
      </c>
      <c r="D18" s="16"/>
      <c r="E18" s="16">
        <v>40</v>
      </c>
      <c r="F18" s="16" t="s">
        <v>62</v>
      </c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Stay</vt:lpstr>
      <vt:lpstr>Food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2021-02-14T14:10:21Z</dcterms:created>
  <dcterms:modified xsi:type="dcterms:W3CDTF">2021-02-17T14:50:00Z</dcterms:modified>
</cp:coreProperties>
</file>