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brendankariniemi/Desktop/Code/Projects/EncryptionComparison/"/>
    </mc:Choice>
  </mc:AlternateContent>
  <xr:revisionPtr revIDLastSave="0" documentId="13_ncr:1_{63E74429-416B-7D4B-8CC1-7FF1ACFBC5DE}" xr6:coauthVersionLast="47" xr6:coauthVersionMax="47" xr10:uidLastSave="{00000000-0000-0000-0000-000000000000}"/>
  <bookViews>
    <workbookView xWindow="0" yWindow="760" windowWidth="30240" windowHeight="17680" activeTab="1" xr2:uid="{00000000-000D-0000-FFFF-FFFF00000000}"/>
  </bookViews>
  <sheets>
    <sheet name="Sheet1" sheetId="1" r:id="rId1"/>
    <sheet name="Sheet2" sheetId="12" r:id="rId2"/>
    <sheet name="Run 1" sheetId="2" r:id="rId3"/>
    <sheet name="Run 2" sheetId="3" r:id="rId4"/>
    <sheet name="Run 3" sheetId="4" r:id="rId5"/>
    <sheet name="Run 4" sheetId="5" r:id="rId6"/>
    <sheet name="Run 5" sheetId="6" r:id="rId7"/>
    <sheet name="Run 6" sheetId="7" r:id="rId8"/>
    <sheet name="Run 7" sheetId="8" r:id="rId9"/>
    <sheet name="Run 8" sheetId="9" r:id="rId10"/>
    <sheet name="Run 9" sheetId="10" r:id="rId11"/>
    <sheet name="Run 10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2" l="1"/>
  <c r="J31" i="12"/>
  <c r="AH6" i="12"/>
  <c r="AH5" i="12"/>
  <c r="AH4" i="12"/>
  <c r="AH3" i="12"/>
  <c r="T9" i="12"/>
  <c r="Y9" i="12"/>
  <c r="O9" i="12"/>
  <c r="J9" i="12"/>
  <c r="AD6" i="12"/>
  <c r="AD5" i="12"/>
  <c r="AD4" i="12"/>
  <c r="AD3" i="12"/>
  <c r="AC6" i="12"/>
  <c r="AC5" i="12"/>
  <c r="AC4" i="12"/>
  <c r="AC3" i="12"/>
  <c r="AB6" i="12"/>
  <c r="AB5" i="12"/>
  <c r="AB4" i="12"/>
  <c r="AB3" i="12"/>
  <c r="S9" i="12"/>
  <c r="AE5" i="12" s="1"/>
  <c r="X9" i="12"/>
  <c r="AE6" i="12" s="1"/>
  <c r="N9" i="12"/>
  <c r="AE4" i="12" s="1"/>
  <c r="I9" i="12"/>
  <c r="AE3" i="12" s="1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E27" i="1"/>
  <c r="D30" i="1"/>
  <c r="D29" i="1"/>
  <c r="D28" i="1"/>
  <c r="D27" i="1"/>
  <c r="D2" i="1"/>
  <c r="D4" i="1"/>
  <c r="D3" i="1"/>
  <c r="D20" i="1"/>
  <c r="D14" i="1"/>
  <c r="D5" i="1"/>
  <c r="D11" i="1"/>
  <c r="D23" i="1"/>
  <c r="D17" i="1"/>
  <c r="D9" i="1"/>
  <c r="D21" i="1"/>
  <c r="D15" i="1"/>
  <c r="D6" i="1"/>
  <c r="D12" i="1"/>
  <c r="D24" i="1"/>
  <c r="D18" i="1"/>
  <c r="D10" i="1"/>
  <c r="D22" i="1"/>
  <c r="D16" i="1"/>
  <c r="D7" i="1"/>
  <c r="D13" i="1"/>
  <c r="D25" i="1"/>
  <c r="D19" i="1"/>
  <c r="D8" i="1"/>
  <c r="E30" i="1" l="1"/>
  <c r="E28" i="1"/>
  <c r="E29" i="1"/>
</calcChain>
</file>

<file path=xl/sharedStrings.xml><?xml version="1.0" encoding="utf-8"?>
<sst xmlns="http://schemas.openxmlformats.org/spreadsheetml/2006/main" count="837" uniqueCount="56">
  <si>
    <t>File Path</t>
  </si>
  <si>
    <t>File Size (bytes)</t>
  </si>
  <si>
    <t>Algorithm</t>
  </si>
  <si>
    <t>CPU Usage (sec)</t>
  </si>
  <si>
    <t>Memory Usage (bytes)</t>
  </si>
  <si>
    <t>files/10kb.txt</t>
  </si>
  <si>
    <t>10240</t>
  </si>
  <si>
    <t>AES</t>
  </si>
  <si>
    <t>Blowfish</t>
  </si>
  <si>
    <t>ChaCha20</t>
  </si>
  <si>
    <t>Camellia</t>
  </si>
  <si>
    <t>files/10mb.txt</t>
  </si>
  <si>
    <t>10485760</t>
  </si>
  <si>
    <t>files/100kb.jpg</t>
  </si>
  <si>
    <t>102117</t>
  </si>
  <si>
    <t>files/100mb.jpg</t>
  </si>
  <si>
    <t>105228120</t>
  </si>
  <si>
    <t>files/10mb.mp4</t>
  </si>
  <si>
    <t>9840497</t>
  </si>
  <si>
    <t>files/1gb.mp4</t>
  </si>
  <si>
    <t>1031472206</t>
  </si>
  <si>
    <t>File Type</t>
  </si>
  <si>
    <t>txt</t>
  </si>
  <si>
    <t>jpg</t>
  </si>
  <si>
    <t>mp4</t>
  </si>
  <si>
    <t>Total</t>
  </si>
  <si>
    <t>total</t>
  </si>
  <si>
    <t>Algorithms</t>
  </si>
  <si>
    <t>Processor</t>
  </si>
  <si>
    <t>Apple M1 Pro</t>
  </si>
  <si>
    <t>Clock Speed</t>
  </si>
  <si>
    <t>Cores</t>
  </si>
  <si>
    <t>Memory</t>
  </si>
  <si>
    <t>Operating System</t>
  </si>
  <si>
    <t>Python Version</t>
  </si>
  <si>
    <t>3.2 GHz</t>
  </si>
  <si>
    <t>32 GB</t>
  </si>
  <si>
    <t>L1i Cache (Performance)</t>
  </si>
  <si>
    <t>L1i Cache (Efficiency)</t>
  </si>
  <si>
    <t>L1d Cache (Performance)</t>
  </si>
  <si>
    <t>L2 Cache (Performance)</t>
  </si>
  <si>
    <t>L1d Cache (Efficiency)</t>
  </si>
  <si>
    <t>L2 Cache (Efficiency)</t>
  </si>
  <si>
    <t>192 KB</t>
  </si>
  <si>
    <t>128 KB</t>
  </si>
  <si>
    <t>64 KB</t>
  </si>
  <si>
    <t>12 KB</t>
  </si>
  <si>
    <t>4 KB</t>
  </si>
  <si>
    <t>macOS 14.1</t>
  </si>
  <si>
    <t>Parameter</t>
  </si>
  <si>
    <t>Value</t>
  </si>
  <si>
    <t>Memory Usage (KB)</t>
  </si>
  <si>
    <t>AVERAGES</t>
  </si>
  <si>
    <t xml:space="preserve">total </t>
  </si>
  <si>
    <t>File Size (KB)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</si>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</sst>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4"/>
      <color rgb="FFFFFFFF"/>
      <name val="Monaco"/>
      <family val="2"/>
    </font>
    <font>
      <b/>
      <sz val="11"/>
      <name val="Cordia New"/>
      <family val="2"/>
    </font>
    <font>
      <sz val="11"/>
      <color theme="1"/>
      <name val="Cordia New"/>
      <family val="2"/>
    </font>
    <font>
      <sz val="11"/>
      <color rgb="FF000000"/>
      <name val="Cordia Ne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5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6" fontId="0" fillId="0" borderId="0" xfId="0" applyNumberFormat="1"/>
    <xf numFmtId="11" fontId="0" fillId="0" borderId="0" xfId="0" applyNumberFormat="1"/>
    <xf numFmtId="11" fontId="0" fillId="0" borderId="1" xfId="0" applyNumberForma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top"/>
    </xf>
    <xf numFmtId="176" fontId="5" fillId="0" borderId="0" xfId="0" applyNumberFormat="1" applyFont="1" applyBorder="1" applyAlignment="1">
      <alignment horizontal="center"/>
    </xf>
    <xf numFmtId="11" fontId="5" fillId="0" borderId="0" xfId="0" applyNumberFormat="1" applyFont="1" applyBorder="1" applyAlignment="1">
      <alignment horizontal="center"/>
    </xf>
    <xf numFmtId="176" fontId="5" fillId="0" borderId="5" xfId="0" applyNumberFormat="1" applyFont="1" applyBorder="1" applyAlignment="1">
      <alignment horizontal="center"/>
    </xf>
    <xf numFmtId="11" fontId="5" fillId="0" borderId="5" xfId="0" applyNumberFormat="1" applyFont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176" fontId="5" fillId="0" borderId="4" xfId="0" applyNumberFormat="1" applyFont="1" applyBorder="1" applyAlignment="1">
      <alignment horizontal="center"/>
    </xf>
    <xf numFmtId="11" fontId="5" fillId="0" borderId="4" xfId="0" applyNumberFormat="1" applyFont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176" fontId="5" fillId="0" borderId="6" xfId="0" applyNumberFormat="1" applyFont="1" applyBorder="1" applyAlignment="1">
      <alignment horizontal="center"/>
    </xf>
    <xf numFmtId="11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Cryptographic Algorithms CPU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Sheet1!$G$1:$K$1</c:f>
              <c:strCache>
                <c:ptCount val="5"/>
                <c:pt idx="0">
                  <c:v>Algorithms</c:v>
                </c:pt>
                <c:pt idx="1">
                  <c:v>txt</c:v>
                </c:pt>
                <c:pt idx="2">
                  <c:v>jpg</c:v>
                </c:pt>
                <c:pt idx="3">
                  <c:v>mp4</c:v>
                </c:pt>
                <c:pt idx="4">
                  <c:v>Total</c:v>
                </c:pt>
              </c:strCache>
            </c:strRef>
          </c:cat>
          <c:val>
            <c:numRef>
              <c:f>Sheet1!$H$2:$K$2</c:f>
              <c:numCache>
                <c:formatCode>General</c:formatCode>
                <c:ptCount val="4"/>
                <c:pt idx="0">
                  <c:v>1.3751382849999974E-2</c:v>
                </c:pt>
                <c:pt idx="1">
                  <c:v>0.14670175544999994</c:v>
                </c:pt>
                <c:pt idx="2">
                  <c:v>1.4854610597999989</c:v>
                </c:pt>
                <c:pt idx="3">
                  <c:v>0.54863806603333287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B-4143-9935-6908BE377929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Blowfish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Sheet1!$G$1:$K$1</c:f>
              <c:strCache>
                <c:ptCount val="5"/>
                <c:pt idx="0">
                  <c:v>Algorithms</c:v>
                </c:pt>
                <c:pt idx="1">
                  <c:v>txt</c:v>
                </c:pt>
                <c:pt idx="2">
                  <c:v>jpg</c:v>
                </c:pt>
                <c:pt idx="3">
                  <c:v>mp4</c:v>
                </c:pt>
                <c:pt idx="4">
                  <c:v>Total</c:v>
                </c:pt>
              </c:strCache>
            </c:strRef>
          </c:cat>
          <c:val>
            <c:numRef>
              <c:f>Sheet1!$H$3:$K$3</c:f>
              <c:numCache>
                <c:formatCode>General</c:formatCode>
                <c:ptCount val="4"/>
                <c:pt idx="0">
                  <c:v>0.11685309809999989</c:v>
                </c:pt>
                <c:pt idx="1">
                  <c:v>1.1770991488499998</c:v>
                </c:pt>
                <c:pt idx="2">
                  <c:v>11.680715264649988</c:v>
                </c:pt>
                <c:pt idx="3">
                  <c:v>4.3248891705333294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B-4143-9935-6908BE377929}"/>
            </c:ext>
          </c:extLst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Camellia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Sheet1!$G$1:$K$1</c:f>
              <c:strCache>
                <c:ptCount val="5"/>
                <c:pt idx="0">
                  <c:v>Algorithms</c:v>
                </c:pt>
                <c:pt idx="1">
                  <c:v>txt</c:v>
                </c:pt>
                <c:pt idx="2">
                  <c:v>jpg</c:v>
                </c:pt>
                <c:pt idx="3">
                  <c:v>mp4</c:v>
                </c:pt>
                <c:pt idx="4">
                  <c:v>Total</c:v>
                </c:pt>
              </c:strCache>
            </c:strRef>
          </c:cat>
          <c:val>
            <c:numRef>
              <c:f>Sheet1!$H$4:$K$4</c:f>
              <c:numCache>
                <c:formatCode>General</c:formatCode>
                <c:ptCount val="4"/>
                <c:pt idx="0">
                  <c:v>0.15865668329999996</c:v>
                </c:pt>
                <c:pt idx="1">
                  <c:v>1.5926236180499995</c:v>
                </c:pt>
                <c:pt idx="2">
                  <c:v>15.765703683449992</c:v>
                </c:pt>
                <c:pt idx="3">
                  <c:v>5.8389946615999975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B-4143-9935-6908BE377929}"/>
            </c:ext>
          </c:extLst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ChaCha20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Sheet1!$G$1:$K$1</c:f>
              <c:strCache>
                <c:ptCount val="5"/>
                <c:pt idx="0">
                  <c:v>Algorithms</c:v>
                </c:pt>
                <c:pt idx="1">
                  <c:v>txt</c:v>
                </c:pt>
                <c:pt idx="2">
                  <c:v>jpg</c:v>
                </c:pt>
                <c:pt idx="3">
                  <c:v>mp4</c:v>
                </c:pt>
                <c:pt idx="4">
                  <c:v>Total</c:v>
                </c:pt>
              </c:strCache>
            </c:strRef>
          </c:cat>
          <c:val>
            <c:numRef>
              <c:f>Sheet1!$H$5:$K$5</c:f>
              <c:numCache>
                <c:formatCode>General</c:formatCode>
                <c:ptCount val="4"/>
                <c:pt idx="0">
                  <c:v>6.5211586499999757E-3</c:v>
                </c:pt>
                <c:pt idx="1">
                  <c:v>6.9711253899999839E-2</c:v>
                </c:pt>
                <c:pt idx="2">
                  <c:v>0.74519002474999851</c:v>
                </c:pt>
                <c:pt idx="3">
                  <c:v>0.27380747909999942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6B-4143-9935-6908BE377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289279"/>
        <c:axId val="2009618096"/>
      </c:barChart>
      <c:catAx>
        <c:axId val="157328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618096"/>
        <c:crosses val="autoZero"/>
        <c:auto val="1"/>
        <c:lblAlgn val="ctr"/>
        <c:lblOffset val="100"/>
        <c:noMultiLvlLbl val="0"/>
      </c:catAx>
      <c:valAx>
        <c:axId val="20096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Usgae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8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Cryptographic Algorithms CPU Usage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Sheet1!$C$27:$C$30</c:f>
              <c:strCache>
                <c:ptCount val="4"/>
                <c:pt idx="0">
                  <c:v>AES</c:v>
                </c:pt>
                <c:pt idx="1">
                  <c:v>Blowfish</c:v>
                </c:pt>
                <c:pt idx="2">
                  <c:v>Camellia</c:v>
                </c:pt>
                <c:pt idx="3">
                  <c:v>ChaCha20</c:v>
                </c:pt>
              </c:strCache>
            </c:strRef>
          </c:cat>
          <c:val>
            <c:numRef>
              <c:f>Sheet1!$D$27:$D$30</c:f>
              <c:numCache>
                <c:formatCode>General</c:formatCode>
                <c:ptCount val="4"/>
                <c:pt idx="0">
                  <c:v>0.54863806603333287</c:v>
                </c:pt>
                <c:pt idx="1">
                  <c:v>4.3248891705333294</c:v>
                </c:pt>
                <c:pt idx="2">
                  <c:v>5.8389946615999975</c:v>
                </c:pt>
                <c:pt idx="3">
                  <c:v>0.27380747909999942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2B41-9917-9DC7F519E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0096624"/>
        <c:axId val="2020460784"/>
      </c:barChart>
      <c:catAx>
        <c:axId val="20200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60784"/>
        <c:crosses val="autoZero"/>
        <c:auto val="1"/>
        <c:lblAlgn val="ctr"/>
        <c:lblOffset val="100"/>
        <c:noMultiLvlLbl val="0"/>
      </c:catAx>
      <c:valAx>
        <c:axId val="20204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CPU Usgae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9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Cryptographic Algorithms Memory Usage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Sheet1!$C$27:$C$30</c:f>
              <c:strCache>
                <c:ptCount val="4"/>
                <c:pt idx="0">
                  <c:v>AES</c:v>
                </c:pt>
                <c:pt idx="1">
                  <c:v>Blowfish</c:v>
                </c:pt>
                <c:pt idx="2">
                  <c:v>Camellia</c:v>
                </c:pt>
                <c:pt idx="3">
                  <c:v>ChaCha20</c:v>
                </c:pt>
              </c:strCache>
            </c:strRef>
          </c:cat>
          <c:val>
            <c:numRef>
              <c:f>Sheet1!$E$27:$E$30</c:f>
              <c:numCache>
                <c:formatCode>General</c:formatCode>
                <c:ptCount val="4"/>
                <c:pt idx="0">
                  <c:v>417604.8</c:v>
                </c:pt>
                <c:pt idx="1">
                  <c:v>417594.93333333335</c:v>
                </c:pt>
                <c:pt idx="2">
                  <c:v>417636.53333333338</c:v>
                </c:pt>
                <c:pt idx="3">
                  <c:v>417616.2666666666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B-7047-8094-40EB82A1A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0096624"/>
        <c:axId val="2020460784"/>
      </c:barChart>
      <c:catAx>
        <c:axId val="20200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60784"/>
        <c:crosses val="autoZero"/>
        <c:auto val="1"/>
        <c:lblAlgn val="ctr"/>
        <c:lblOffset val="100"/>
        <c:noMultiLvlLbl val="0"/>
      </c:catAx>
      <c:valAx>
        <c:axId val="20204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Memory Usage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9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Throughput of Cryptographic Algorithms for Different File Types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Sheet2!$AA$3</c:f>
              <c:strCache>
                <c:ptCount val="1"/>
                <c:pt idx="0">
                  <c:v>AES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Sheet2!$AB$2:$AE$2</c:f>
              <c:strCache>
                <c:ptCount val="4"/>
                <c:pt idx="0">
                  <c:v>txt</c:v>
                </c:pt>
                <c:pt idx="1">
                  <c:v>jpg</c:v>
                </c:pt>
                <c:pt idx="2">
                  <c:v>mp4</c:v>
                </c:pt>
                <c:pt idx="3">
                  <c:v>Total</c:v>
                </c:pt>
              </c:strCache>
            </c:strRef>
          </c:cat>
          <c:val>
            <c:numRef>
              <c:f>Sheet2!$AB$3:$AE$3</c:f>
              <c:numCache>
                <c:formatCode>0.00E+00</c:formatCode>
                <c:ptCount val="4"/>
                <c:pt idx="0">
                  <c:v>372689.79097618605</c:v>
                </c:pt>
                <c:pt idx="1">
                  <c:v>350580.53414149699</c:v>
                </c:pt>
                <c:pt idx="2">
                  <c:v>342286.63545725931</c:v>
                </c:pt>
                <c:pt idx="3">
                  <c:v>343279.89192821062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C-7645-8CF6-0B3B008A63CE}"/>
            </c:ext>
          </c:extLst>
        </c:ser>
        <c:ser>
          <c:idx val="1"/>
          <c:order val="1"/>
          <c:tx>
            <c:strRef>
              <c:f>Sheet2!$AA$4</c:f>
              <c:strCache>
                <c:ptCount val="1"/>
                <c:pt idx="0">
                  <c:v>Blowfish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Sheet2!$AB$2:$AE$2</c:f>
              <c:strCache>
                <c:ptCount val="4"/>
                <c:pt idx="0">
                  <c:v>txt</c:v>
                </c:pt>
                <c:pt idx="1">
                  <c:v>jpg</c:v>
                </c:pt>
                <c:pt idx="2">
                  <c:v>mp4</c:v>
                </c:pt>
                <c:pt idx="3">
                  <c:v>Total</c:v>
                </c:pt>
              </c:strCache>
            </c:strRef>
          </c:cat>
          <c:val>
            <c:numRef>
              <c:f>Sheet2!$AB$4:$AE$4</c:f>
              <c:numCache>
                <c:formatCode>0.00E+00</c:formatCode>
                <c:ptCount val="4"/>
                <c:pt idx="0">
                  <c:v>43858.486281759993</c:v>
                </c:pt>
                <c:pt idx="1">
                  <c:v>43692.818770112106</c:v>
                </c:pt>
                <c:pt idx="2">
                  <c:v>43529.309356635065</c:v>
                </c:pt>
                <c:pt idx="3">
                  <c:v>43547.108050493705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C-7645-8CF6-0B3B008A63CE}"/>
            </c:ext>
          </c:extLst>
        </c:ser>
        <c:ser>
          <c:idx val="2"/>
          <c:order val="2"/>
          <c:tx>
            <c:strRef>
              <c:f>Sheet2!$AA$5</c:f>
              <c:strCache>
                <c:ptCount val="1"/>
                <c:pt idx="0">
                  <c:v>Camellia</c:v>
                </c:pt>
              </c:strCache>
            </c:strRef>
          </c:tx>
          <c:spPr>
            <a:pattFill prst="pct4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Sheet2!$AB$2:$AE$2</c:f>
              <c:strCache>
                <c:ptCount val="4"/>
                <c:pt idx="0">
                  <c:v>txt</c:v>
                </c:pt>
                <c:pt idx="1">
                  <c:v>jpg</c:v>
                </c:pt>
                <c:pt idx="2">
                  <c:v>mp4</c:v>
                </c:pt>
                <c:pt idx="3">
                  <c:v>Total</c:v>
                </c:pt>
              </c:strCache>
            </c:strRef>
          </c:cat>
          <c:val>
            <c:numRef>
              <c:f>Sheet2!$AB$5:$AE$5</c:f>
              <c:numCache>
                <c:formatCode>0.00E+00</c:formatCode>
                <c:ptCount val="4"/>
                <c:pt idx="0">
                  <c:v>32302.452650603223</c:v>
                </c:pt>
                <c:pt idx="1">
                  <c:v>32293.116341027169</c:v>
                </c:pt>
                <c:pt idx="2">
                  <c:v>32250.604125933594</c:v>
                </c:pt>
                <c:pt idx="3">
                  <c:v>32254.938894569426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C-7645-8CF6-0B3B008A63CE}"/>
            </c:ext>
          </c:extLst>
        </c:ser>
        <c:ser>
          <c:idx val="3"/>
          <c:order val="3"/>
          <c:tx>
            <c:strRef>
              <c:f>Sheet2!$AA$6</c:f>
              <c:strCache>
                <c:ptCount val="1"/>
                <c:pt idx="0">
                  <c:v>ChaCha20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Sheet2!$AB$2:$AE$2</c:f>
              <c:strCache>
                <c:ptCount val="4"/>
                <c:pt idx="0">
                  <c:v>txt</c:v>
                </c:pt>
                <c:pt idx="1">
                  <c:v>jpg</c:v>
                </c:pt>
                <c:pt idx="2">
                  <c:v>mp4</c:v>
                </c:pt>
                <c:pt idx="3">
                  <c:v>Total</c:v>
                </c:pt>
              </c:strCache>
            </c:strRef>
          </c:cat>
          <c:val>
            <c:numRef>
              <c:f>Sheet2!$AB$6:$AE$6</c:f>
              <c:numCache>
                <c:formatCode>0.00E+00</c:formatCode>
                <c:ptCount val="4"/>
                <c:pt idx="0">
                  <c:v>785903.2842269555</c:v>
                </c:pt>
                <c:pt idx="1">
                  <c:v>737768.68020381953</c:v>
                </c:pt>
                <c:pt idx="2">
                  <c:v>682313.84126793465</c:v>
                </c:pt>
                <c:pt idx="3">
                  <c:v>687842.48200481455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FC-7645-8CF6-0B3B008A6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952687"/>
        <c:axId val="1571993135"/>
      </c:barChart>
      <c:catAx>
        <c:axId val="36695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File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93135"/>
        <c:crosses val="autoZero"/>
        <c:auto val="1"/>
        <c:lblAlgn val="ctr"/>
        <c:lblOffset val="100"/>
        <c:noMultiLvlLbl val="0"/>
      </c:catAx>
      <c:valAx>
        <c:axId val="15719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Throughput (KB/sec)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5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40474628171479"/>
          <c:y val="0.87633782393903115"/>
          <c:w val="0.50923914281359117"/>
          <c:h val="6.9779958408261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Overall Throughput Performance of Cryptographic Algorithms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Sheet2!$AG$3:$AG$6</c:f>
              <c:strCache>
                <c:ptCount val="4"/>
                <c:pt idx="0">
                  <c:v>AES</c:v>
                </c:pt>
                <c:pt idx="1">
                  <c:v>Blowfish</c:v>
                </c:pt>
                <c:pt idx="2">
                  <c:v>Camellia</c:v>
                </c:pt>
                <c:pt idx="3">
                  <c:v>ChaCha20</c:v>
                </c:pt>
              </c:strCache>
            </c:strRef>
          </c:cat>
          <c:val>
            <c:numRef>
              <c:f>Sheet2!$AE$3:$AE$6</c:f>
              <c:numCache>
                <c:formatCode>0.00E+00</c:formatCode>
                <c:ptCount val="4"/>
                <c:pt idx="0">
                  <c:v>343279.89192821062</c:v>
                </c:pt>
                <c:pt idx="1">
                  <c:v>43547.108050493705</c:v>
                </c:pt>
                <c:pt idx="2">
                  <c:v>32254.938894569426</c:v>
                </c:pt>
                <c:pt idx="3">
                  <c:v>687842.48200481455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A29-AE40-AE13-3C9159E08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640959"/>
        <c:axId val="1696207584"/>
      </c:barChart>
      <c:catAx>
        <c:axId val="20764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Cryptographic Algorithm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07584"/>
        <c:crosses val="autoZero"/>
        <c:auto val="1"/>
        <c:lblAlgn val="ctr"/>
        <c:lblOffset val="100"/>
        <c:noMultiLvlLbl val="0"/>
      </c:catAx>
      <c:valAx>
        <c:axId val="16962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Throughput (KB/sec)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4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Memory Efficiency of Cryptographic Algorithms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Sheet2!$AG$3:$AG$6</c:f>
              <c:strCache>
                <c:ptCount val="4"/>
                <c:pt idx="0">
                  <c:v>AES</c:v>
                </c:pt>
                <c:pt idx="1">
                  <c:v>Blowfish</c:v>
                </c:pt>
                <c:pt idx="2">
                  <c:v>Camellia</c:v>
                </c:pt>
                <c:pt idx="3">
                  <c:v>ChaCha20</c:v>
                </c:pt>
              </c:strCache>
            </c:strRef>
          </c:cat>
          <c:val>
            <c:numRef>
              <c:f>Sheet2!$AH$3:$AH$6</c:f>
              <c:numCache>
                <c:formatCode>General</c:formatCode>
                <c:ptCount val="4"/>
                <c:pt idx="0">
                  <c:v>0.45099198097250082</c:v>
                </c:pt>
                <c:pt idx="1">
                  <c:v>0.45100263672330232</c:v>
                </c:pt>
                <c:pt idx="2">
                  <c:v>0.45095771318766731</c:v>
                </c:pt>
                <c:pt idx="3">
                  <c:v>0.45097959789471409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C-D544-A723-236B8C640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746143"/>
        <c:axId val="421502239"/>
      </c:barChart>
      <c:catAx>
        <c:axId val="2357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Cryptographic Algorithm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02239"/>
        <c:crosses val="autoZero"/>
        <c:auto val="1"/>
        <c:lblAlgn val="ctr"/>
        <c:lblOffset val="100"/>
        <c:noMultiLvlLbl val="0"/>
      </c:catAx>
      <c:valAx>
        <c:axId val="42150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Memory Efficiency (KB Data Processed per KB Memory)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4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6</xdr:row>
      <xdr:rowOff>6350</xdr:rowOff>
    </xdr:from>
    <xdr:to>
      <xdr:col>10</xdr:col>
      <xdr:colOff>844550</xdr:colOff>
      <xdr:row>20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3969A4-7BE5-648F-6A28-6CC8869F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23</xdr:row>
      <xdr:rowOff>6350</xdr:rowOff>
    </xdr:from>
    <xdr:to>
      <xdr:col>10</xdr:col>
      <xdr:colOff>844550</xdr:colOff>
      <xdr:row>37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8FBAA9-9DE2-2BE8-C3AF-3B66C0F5F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39</xdr:row>
      <xdr:rowOff>12700</xdr:rowOff>
    </xdr:from>
    <xdr:to>
      <xdr:col>10</xdr:col>
      <xdr:colOff>850900</xdr:colOff>
      <xdr:row>53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1FEB1A-3E84-DD4E-A60C-E7CB146D2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18842</xdr:colOff>
      <xdr:row>12</xdr:row>
      <xdr:rowOff>7391</xdr:rowOff>
    </xdr:from>
    <xdr:to>
      <xdr:col>11</xdr:col>
      <xdr:colOff>26961</xdr:colOff>
      <xdr:row>27</xdr:row>
      <xdr:rowOff>115341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16DB2-710B-EE35-EB1D-310A7E6FB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571603</xdr:colOff>
      <xdr:row>12</xdr:row>
      <xdr:rowOff>32791</xdr:rowOff>
    </xdr:from>
    <xdr:to>
      <xdr:col>17</xdr:col>
      <xdr:colOff>92334</xdr:colOff>
      <xdr:row>26</xdr:row>
      <xdr:rowOff>108991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9B670D-4294-B9C2-D89A-A69FA2118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607414</xdr:colOff>
      <xdr:row>12</xdr:row>
      <xdr:rowOff>41952</xdr:rowOff>
    </xdr:from>
    <xdr:to>
      <xdr:col>22</xdr:col>
      <xdr:colOff>645307</xdr:colOff>
      <xdr:row>26</xdr:row>
      <xdr:rowOff>115029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1DDCAE-F390-1364-E02E-E9087B2C3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opLeftCell="E1" workbookViewId="0">
      <selection activeCell="N1" sqref="N1:O13"/>
    </sheetView>
  </sheetViews>
  <sheetFormatPr baseColWidth="10" defaultRowHeight="15" x14ac:dyDescent="0.2"/>
  <cols>
    <col min="1" max="1" width="9.6640625" bestFit="1" customWidth="1"/>
    <col min="2" max="2" width="12.83203125" bestFit="1" customWidth="1"/>
    <col min="3" max="3" width="9" bestFit="1" customWidth="1"/>
    <col min="4" max="4" width="13" bestFit="1" customWidth="1"/>
    <col min="5" max="5" width="18.33203125" bestFit="1" customWidth="1"/>
    <col min="6" max="7" width="18.33203125" customWidth="1"/>
    <col min="8" max="8" width="8.83203125" bestFit="1" customWidth="1"/>
    <col min="9" max="9" width="12.83203125" bestFit="1" customWidth="1"/>
    <col min="10" max="10" width="9" bestFit="1" customWidth="1"/>
    <col min="11" max="11" width="13" bestFit="1" customWidth="1"/>
    <col min="12" max="12" width="18.33203125" bestFit="1" customWidth="1"/>
    <col min="14" max="14" width="27.33203125" bestFit="1" customWidth="1"/>
    <col min="15" max="15" width="17.1640625" bestFit="1" customWidth="1"/>
    <col min="16" max="16" width="9" bestFit="1" customWidth="1"/>
    <col min="17" max="17" width="13" bestFit="1" customWidth="1"/>
    <col min="18" max="18" width="18.33203125" bestFit="1" customWidth="1"/>
    <col min="20" max="20" width="9.6640625" bestFit="1" customWidth="1"/>
    <col min="21" max="21" width="12.83203125" bestFit="1" customWidth="1"/>
    <col min="22" max="22" width="9" bestFit="1" customWidth="1"/>
    <col min="23" max="23" width="13" bestFit="1" customWidth="1"/>
    <col min="24" max="24" width="18.33203125" bestFit="1" customWidth="1"/>
  </cols>
  <sheetData>
    <row r="1" spans="1:24" x14ac:dyDescent="0.2">
      <c r="A1" s="6" t="s">
        <v>21</v>
      </c>
      <c r="B1" s="6" t="s">
        <v>1</v>
      </c>
      <c r="C1" s="6" t="s">
        <v>2</v>
      </c>
      <c r="D1" s="6" t="s">
        <v>3</v>
      </c>
      <c r="E1" s="6" t="s">
        <v>51</v>
      </c>
      <c r="F1" s="7"/>
      <c r="G1" s="1" t="s">
        <v>27</v>
      </c>
      <c r="H1" s="1" t="s">
        <v>22</v>
      </c>
      <c r="I1" s="1" t="s">
        <v>23</v>
      </c>
      <c r="J1" s="1" t="s">
        <v>24</v>
      </c>
      <c r="K1" s="1" t="s">
        <v>25</v>
      </c>
      <c r="L1" s="1"/>
      <c r="M1" s="12"/>
      <c r="N1" s="23" t="s">
        <v>49</v>
      </c>
      <c r="O1" s="23" t="s">
        <v>50</v>
      </c>
      <c r="P1" s="13"/>
      <c r="Q1" s="1"/>
      <c r="R1" s="1"/>
      <c r="T1" s="1"/>
      <c r="U1" s="1"/>
      <c r="V1" s="1"/>
      <c r="W1" s="1"/>
      <c r="X1" s="1"/>
    </row>
    <row r="2" spans="1:24" x14ac:dyDescent="0.2">
      <c r="A2" s="14" t="s">
        <v>22</v>
      </c>
      <c r="B2" s="14">
        <v>10240</v>
      </c>
      <c r="C2" s="14" t="s">
        <v>7</v>
      </c>
      <c r="D2" s="14">
        <f>AVERAGE('Run 1'!D2, 'Run 2'!D2, 'Run 3'!D2, 'Run 4'!D2, 'Run 5'!D2, 'Run 6'!D2, 'Run 7'!D2, 'Run 8'!D2, 'Run 9'!D2, 'Run 10'!D2)</f>
        <v>6.9024900000000166E-5</v>
      </c>
      <c r="E2" s="14">
        <v>28.8</v>
      </c>
      <c r="F2" s="8"/>
      <c r="G2" s="2" t="s">
        <v>7</v>
      </c>
      <c r="H2" s="2">
        <v>1.3751382849999974E-2</v>
      </c>
      <c r="I2" s="2">
        <v>0.14670175544999994</v>
      </c>
      <c r="J2" s="2">
        <v>1.4854610597999989</v>
      </c>
      <c r="K2" s="2">
        <v>0.54863806603333287</v>
      </c>
      <c r="L2" s="2"/>
      <c r="M2" s="2"/>
      <c r="N2" s="20" t="s">
        <v>28</v>
      </c>
      <c r="O2" s="20" t="s">
        <v>29</v>
      </c>
      <c r="P2" s="8"/>
      <c r="Q2" s="2"/>
      <c r="R2" s="2"/>
      <c r="T2" s="2"/>
      <c r="U2" s="2"/>
      <c r="V2" s="2"/>
      <c r="W2" s="2"/>
      <c r="X2" s="2"/>
    </row>
    <row r="3" spans="1:24" x14ac:dyDescent="0.2">
      <c r="A3" s="14" t="s">
        <v>23</v>
      </c>
      <c r="B3" s="14">
        <v>102117</v>
      </c>
      <c r="C3" s="14" t="s">
        <v>7</v>
      </c>
      <c r="D3" s="14">
        <f>AVERAGE('Run 1'!D10, 'Run 2'!D10, 'Run 3'!D10, 'Run 4'!D10, 'Run 5'!D10, 'Run 6'!D10, 'Run 7'!D10, 'Run 8'!D10, 'Run 9'!D10, 'Run 10'!D10)</f>
        <v>3.0441989999999966E-4</v>
      </c>
      <c r="E3" s="14">
        <v>316.8</v>
      </c>
      <c r="F3" s="8"/>
      <c r="G3" s="2" t="s">
        <v>8</v>
      </c>
      <c r="H3" s="2">
        <v>0.11685309809999989</v>
      </c>
      <c r="I3" s="2">
        <v>1.1770991488499998</v>
      </c>
      <c r="J3" s="2">
        <v>11.680715264649988</v>
      </c>
      <c r="K3" s="2">
        <v>4.3248891705333294</v>
      </c>
      <c r="L3" s="2"/>
      <c r="M3" s="2"/>
      <c r="N3" s="20" t="s">
        <v>30</v>
      </c>
      <c r="O3" s="20" t="s">
        <v>35</v>
      </c>
      <c r="P3" s="8"/>
      <c r="Q3" s="2"/>
      <c r="R3" s="2"/>
      <c r="T3" s="2"/>
      <c r="U3" s="2"/>
      <c r="V3" s="2"/>
      <c r="W3" s="2"/>
      <c r="X3" s="2"/>
    </row>
    <row r="4" spans="1:24" x14ac:dyDescent="0.2">
      <c r="A4" s="14" t="s">
        <v>24</v>
      </c>
      <c r="B4" s="14">
        <v>9840497</v>
      </c>
      <c r="C4" s="14" t="s">
        <v>7</v>
      </c>
      <c r="D4" s="14">
        <f>AVERAGE('Run 1'!D18, 'Run 2'!D18, 'Run 3'!D18, 'Run 4'!D18, 'Run 5'!D18, 'Run 6'!D18, 'Run 7'!D18, 'Run 8'!D18, 'Run 9'!D18, 'Run 10'!D18)</f>
        <v>2.5573209199999936E-2</v>
      </c>
      <c r="E4" s="14">
        <v>38480</v>
      </c>
      <c r="F4" s="8"/>
      <c r="G4" s="2" t="s">
        <v>10</v>
      </c>
      <c r="H4" s="2">
        <v>0.15865668329999996</v>
      </c>
      <c r="I4" s="2">
        <v>1.5926236180499995</v>
      </c>
      <c r="J4" s="2">
        <v>15.765703683449992</v>
      </c>
      <c r="K4" s="2">
        <v>5.8389946615999975</v>
      </c>
      <c r="L4" s="2"/>
      <c r="M4" s="2"/>
      <c r="N4" s="20" t="s">
        <v>31</v>
      </c>
      <c r="O4" s="20">
        <v>10</v>
      </c>
      <c r="P4" s="8"/>
      <c r="Q4" s="2"/>
      <c r="R4" s="2"/>
      <c r="T4" s="2"/>
      <c r="U4" s="2"/>
      <c r="V4" s="2"/>
      <c r="W4" s="2"/>
      <c r="X4" s="2"/>
    </row>
    <row r="5" spans="1:24" x14ac:dyDescent="0.2">
      <c r="A5" s="14" t="s">
        <v>22</v>
      </c>
      <c r="B5" s="14">
        <v>10485760</v>
      </c>
      <c r="C5" s="14" t="s">
        <v>7</v>
      </c>
      <c r="D5" s="14">
        <f>AVERAGE('Run 1'!D6, 'Run 2'!D6, 'Run 3'!D6, 'Run 4'!D6, 'Run 5'!D6, 'Run 6'!D6, 'Run 7'!D6, 'Run 8'!D6, 'Run 9'!D6, 'Run 10'!D6)</f>
        <v>2.743374079999995E-2</v>
      </c>
      <c r="E5" s="14">
        <v>41043.199999999997</v>
      </c>
      <c r="F5" s="8"/>
      <c r="G5" s="2" t="s">
        <v>9</v>
      </c>
      <c r="H5" s="2">
        <v>6.5211586499999757E-3</v>
      </c>
      <c r="I5" s="2">
        <v>6.9711253899999839E-2</v>
      </c>
      <c r="J5" s="2">
        <v>0.74519002474999851</v>
      </c>
      <c r="K5" s="2">
        <v>0.27380747909999942</v>
      </c>
      <c r="L5" s="2"/>
      <c r="M5" s="2"/>
      <c r="N5" s="20" t="s">
        <v>32</v>
      </c>
      <c r="O5" s="20" t="s">
        <v>36</v>
      </c>
      <c r="P5" s="11"/>
      <c r="T5" s="2"/>
      <c r="U5" s="2"/>
      <c r="V5" s="2"/>
      <c r="W5" s="2"/>
      <c r="X5" s="2"/>
    </row>
    <row r="6" spans="1:24" x14ac:dyDescent="0.2">
      <c r="A6" s="14" t="s">
        <v>23</v>
      </c>
      <c r="B6" s="14">
        <v>105228120</v>
      </c>
      <c r="C6" s="14" t="s">
        <v>7</v>
      </c>
      <c r="D6" s="14">
        <f>AVERAGE('Run 1'!D14, 'Run 2'!D14, 'Run 3'!D14, 'Run 4'!D14, 'Run 5'!D14, 'Run 6'!D14, 'Run 7'!D14, 'Run 8'!D14, 'Run 9'!D14, 'Run 10'!D14)</f>
        <v>0.29309909099999987</v>
      </c>
      <c r="E6" s="14">
        <v>411100.8</v>
      </c>
      <c r="F6" s="8"/>
      <c r="G6" s="2"/>
      <c r="H6" s="2"/>
      <c r="I6" s="2"/>
      <c r="J6" s="2"/>
      <c r="K6" s="2"/>
      <c r="L6" s="2"/>
      <c r="M6" s="2"/>
      <c r="N6" s="20" t="s">
        <v>37</v>
      </c>
      <c r="O6" s="20" t="s">
        <v>43</v>
      </c>
      <c r="P6" s="9"/>
      <c r="T6" s="2"/>
      <c r="U6" s="2"/>
      <c r="V6" s="2"/>
      <c r="W6" s="2"/>
      <c r="X6" s="2"/>
    </row>
    <row r="7" spans="1:24" x14ac:dyDescent="0.2">
      <c r="A7" s="14" t="s">
        <v>24</v>
      </c>
      <c r="B7" s="14">
        <v>1031472206</v>
      </c>
      <c r="C7" s="14" t="s">
        <v>7</v>
      </c>
      <c r="D7" s="14">
        <f>AVERAGE('Run 1'!D22, 'Run 2'!D22, 'Run 3'!D22, 'Run 4'!D22, 'Run 5'!D22, 'Run 6'!D22, 'Run 7'!D22, 'Run 8'!D22, 'Run 9'!D22, 'Run 10'!D22)</f>
        <v>2.9453489103999977</v>
      </c>
      <c r="E7" s="14">
        <v>2014659.2</v>
      </c>
      <c r="F7" s="8"/>
      <c r="G7" s="2"/>
      <c r="H7" s="2"/>
      <c r="I7" s="2"/>
      <c r="J7" s="2"/>
      <c r="K7" s="2"/>
      <c r="L7" s="2"/>
      <c r="M7" s="2"/>
      <c r="N7" s="20" t="s">
        <v>38</v>
      </c>
      <c r="O7" s="20" t="s">
        <v>44</v>
      </c>
      <c r="P7" s="9"/>
      <c r="T7" s="2"/>
      <c r="U7" s="2"/>
      <c r="V7" s="2"/>
      <c r="W7" s="2"/>
      <c r="X7" s="2"/>
    </row>
    <row r="8" spans="1:24" x14ac:dyDescent="0.2">
      <c r="A8" s="14" t="s">
        <v>22</v>
      </c>
      <c r="B8" s="14">
        <v>10240</v>
      </c>
      <c r="C8" s="14" t="s">
        <v>8</v>
      </c>
      <c r="D8" s="14">
        <f>AVERAGE('Run 1'!D3, 'Run 2'!D3, 'Run 3'!D3, 'Run 4'!D3, 'Run 5'!D3, 'Run 6'!D3, 'Run 7'!D3, 'Run 8'!D3, 'Run 9'!D3, 'Run 10'!D3)</f>
        <v>2.6856549999999997E-4</v>
      </c>
      <c r="E8" s="14">
        <v>25.6</v>
      </c>
      <c r="F8" s="8"/>
      <c r="G8" s="2"/>
      <c r="H8" s="2"/>
      <c r="I8" s="2"/>
      <c r="J8" s="2"/>
      <c r="K8" s="2"/>
      <c r="L8" s="2"/>
      <c r="M8" s="2"/>
      <c r="N8" s="20" t="s">
        <v>39</v>
      </c>
      <c r="O8" s="20" t="s">
        <v>44</v>
      </c>
      <c r="P8" s="9"/>
      <c r="T8" s="2"/>
      <c r="U8" s="2"/>
      <c r="V8" s="2"/>
      <c r="W8" s="2"/>
      <c r="X8" s="2"/>
    </row>
    <row r="9" spans="1:24" x14ac:dyDescent="0.2">
      <c r="A9" s="14" t="s">
        <v>23</v>
      </c>
      <c r="B9" s="14">
        <v>102117</v>
      </c>
      <c r="C9" s="14" t="s">
        <v>8</v>
      </c>
      <c r="D9" s="14">
        <f>AVERAGE('Run 1'!D11, 'Run 2'!D11, 'Run 3'!D11, 'Run 4'!D11, 'Run 5'!D11, 'Run 6'!D11, 'Run 7'!D11, 'Run 8'!D11, 'Run 9'!D11, 'Run 10'!D11)</f>
        <v>2.3031119999999961E-3</v>
      </c>
      <c r="E9" s="14">
        <v>264</v>
      </c>
      <c r="F9" s="8"/>
      <c r="G9" s="2"/>
      <c r="H9" s="2"/>
      <c r="I9" s="2"/>
      <c r="J9" s="2"/>
      <c r="K9" s="2"/>
      <c r="L9" s="2"/>
      <c r="M9" s="2"/>
      <c r="N9" s="20" t="s">
        <v>41</v>
      </c>
      <c r="O9" s="20" t="s">
        <v>45</v>
      </c>
      <c r="P9" s="9"/>
      <c r="T9" s="2"/>
      <c r="U9" s="2"/>
      <c r="V9" s="2"/>
      <c r="W9" s="2"/>
      <c r="X9" s="2"/>
    </row>
    <row r="10" spans="1:24" x14ac:dyDescent="0.2">
      <c r="A10" s="14" t="s">
        <v>24</v>
      </c>
      <c r="B10" s="14">
        <v>9840497</v>
      </c>
      <c r="C10" s="14" t="s">
        <v>8</v>
      </c>
      <c r="D10" s="14">
        <f>AVERAGE('Run 1'!D19, 'Run 2'!D19, 'Run 3'!D19, 'Run 4'!D19, 'Run 5'!D19, 'Run 6'!D19, 'Run 7'!D19, 'Run 8'!D19, 'Run 9'!D19, 'Run 10'!D19)</f>
        <v>0.21874914449999952</v>
      </c>
      <c r="E10" s="14">
        <v>38483.199999999997</v>
      </c>
      <c r="F10" s="8"/>
      <c r="G10" s="2"/>
      <c r="H10" s="2"/>
      <c r="I10" s="2"/>
      <c r="J10" s="2"/>
      <c r="K10" s="2"/>
      <c r="N10" s="20" t="s">
        <v>40</v>
      </c>
      <c r="O10" s="20" t="s">
        <v>46</v>
      </c>
      <c r="P10" s="8"/>
      <c r="Q10" s="2"/>
      <c r="R10" s="2"/>
    </row>
    <row r="11" spans="1:24" x14ac:dyDescent="0.2">
      <c r="A11" s="14" t="s">
        <v>22</v>
      </c>
      <c r="B11" s="14">
        <v>10485760</v>
      </c>
      <c r="C11" s="14" t="s">
        <v>8</v>
      </c>
      <c r="D11" s="14">
        <f>AVERAGE('Run 1'!D7, 'Run 2'!D7, 'Run 3'!D7, 'Run 4'!D7, 'Run 5'!D7, 'Run 6'!D7, 'Run 7'!D7, 'Run 8'!D7, 'Run 9'!D7, 'Run 10'!D7)</f>
        <v>0.23343763069999976</v>
      </c>
      <c r="E11" s="14">
        <v>41046.400000000001</v>
      </c>
      <c r="F11" s="8"/>
      <c r="G11" s="2"/>
      <c r="H11" s="2"/>
      <c r="I11" s="2"/>
      <c r="J11" s="2"/>
      <c r="K11" s="2"/>
      <c r="L11" s="2"/>
      <c r="N11" s="20" t="s">
        <v>42</v>
      </c>
      <c r="O11" s="20" t="s">
        <v>47</v>
      </c>
      <c r="P11" s="8"/>
      <c r="Q11" s="2"/>
      <c r="R11" s="2"/>
      <c r="V11" s="4"/>
    </row>
    <row r="12" spans="1:24" x14ac:dyDescent="0.2">
      <c r="A12" s="14" t="s">
        <v>23</v>
      </c>
      <c r="B12" s="14">
        <v>105228120</v>
      </c>
      <c r="C12" s="14" t="s">
        <v>8</v>
      </c>
      <c r="D12" s="14">
        <f>AVERAGE('Run 1'!D15, 'Run 2'!D15, 'Run 3'!D15, 'Run 4'!D15, 'Run 5'!D15, 'Run 6'!D15, 'Run 7'!D15, 'Run 8'!D15, 'Run 9'!D15, 'Run 10'!D15)</f>
        <v>2.3518951856999997</v>
      </c>
      <c r="E12" s="14">
        <v>411091.20000000001</v>
      </c>
      <c r="F12" s="8"/>
      <c r="G12" s="2"/>
      <c r="H12" s="2"/>
      <c r="I12" s="2"/>
      <c r="J12" s="2"/>
      <c r="K12" s="2"/>
      <c r="L12" s="2"/>
      <c r="N12" s="20" t="s">
        <v>33</v>
      </c>
      <c r="O12" s="20" t="s">
        <v>48</v>
      </c>
      <c r="P12" s="9"/>
      <c r="V12" s="4"/>
    </row>
    <row r="13" spans="1:24" x14ac:dyDescent="0.2">
      <c r="A13" s="14" t="s">
        <v>24</v>
      </c>
      <c r="B13" s="14">
        <v>1031472206</v>
      </c>
      <c r="C13" s="14" t="s">
        <v>8</v>
      </c>
      <c r="D13" s="14">
        <f>AVERAGE('Run 1'!D23, 'Run 2'!D23, 'Run 3'!D23, 'Run 4'!D23, 'Run 5'!D23, 'Run 6'!D23, 'Run 7'!D23, 'Run 8'!D23, 'Run 9'!D23, 'Run 10'!D23)</f>
        <v>23.142681384799978</v>
      </c>
      <c r="E13" s="14">
        <v>2014659.2</v>
      </c>
      <c r="F13" s="8"/>
      <c r="G13" s="2"/>
      <c r="H13" s="2"/>
      <c r="I13" s="2"/>
      <c r="J13" s="2"/>
      <c r="K13" s="2"/>
      <c r="L13" s="2"/>
      <c r="N13" s="22" t="s">
        <v>34</v>
      </c>
      <c r="O13" s="22">
        <v>3.12</v>
      </c>
      <c r="P13" s="11"/>
      <c r="V13" s="4"/>
    </row>
    <row r="14" spans="1:24" x14ac:dyDescent="0.2">
      <c r="A14" s="14" t="s">
        <v>22</v>
      </c>
      <c r="B14" s="14">
        <v>10240</v>
      </c>
      <c r="C14" s="14" t="s">
        <v>10</v>
      </c>
      <c r="D14" s="14">
        <f>AVERAGE('Run 1'!D5, 'Run 2'!D5, 'Run 3'!D5, 'Run 4'!D5, 'Run 5'!D5, 'Run 6'!D5, 'Run 7'!D5, 'Run 8'!D5, 'Run 9'!D5, 'Run 10'!D5)</f>
        <v>3.4889560000000048E-4</v>
      </c>
      <c r="E14" s="14">
        <v>32</v>
      </c>
      <c r="F14" s="8"/>
      <c r="G14" s="2"/>
      <c r="H14" s="2"/>
      <c r="I14" s="2"/>
      <c r="J14" s="2"/>
      <c r="K14" s="2"/>
      <c r="L14" s="2"/>
      <c r="N14" s="9"/>
      <c r="O14" s="8"/>
      <c r="P14" s="9"/>
      <c r="V14" s="4"/>
    </row>
    <row r="15" spans="1:24" x14ac:dyDescent="0.2">
      <c r="A15" s="14" t="s">
        <v>23</v>
      </c>
      <c r="B15" s="14">
        <v>102117</v>
      </c>
      <c r="C15" s="14" t="s">
        <v>10</v>
      </c>
      <c r="D15" s="14">
        <f>AVERAGE('Run 1'!D13, 'Run 2'!D13, 'Run 3'!D13, 'Run 4'!D13, 'Run 5'!D13, 'Run 6'!D13, 'Run 7'!D13, 'Run 8'!D13, 'Run 9'!D13, 'Run 10'!D13)</f>
        <v>3.1208701999999979E-3</v>
      </c>
      <c r="E15" s="14">
        <v>412.8</v>
      </c>
      <c r="F15" s="8"/>
      <c r="G15" s="2"/>
      <c r="H15" s="2"/>
      <c r="I15" s="2"/>
      <c r="J15" s="2"/>
      <c r="K15" s="2"/>
      <c r="N15" s="9"/>
      <c r="O15" s="8"/>
      <c r="P15" s="9"/>
    </row>
    <row r="16" spans="1:24" x14ac:dyDescent="0.2">
      <c r="A16" s="14" t="s">
        <v>24</v>
      </c>
      <c r="B16" s="14">
        <v>9840497</v>
      </c>
      <c r="C16" s="14" t="s">
        <v>10</v>
      </c>
      <c r="D16" s="14">
        <f>AVERAGE('Run 1'!D21, 'Run 2'!D21, 'Run 3'!D21, 'Run 4'!D21, 'Run 5'!D21, 'Run 6'!D21, 'Run 7'!D21, 'Run 8'!D21, 'Run 9'!D21, 'Run 10'!D21)</f>
        <v>0.29705274049999997</v>
      </c>
      <c r="E16" s="14">
        <v>38505.599999999999</v>
      </c>
      <c r="F16" s="8"/>
      <c r="G16" s="2"/>
      <c r="H16" s="2"/>
      <c r="I16" s="2"/>
      <c r="J16" s="2"/>
      <c r="K16" s="2"/>
      <c r="N16" s="9"/>
      <c r="O16" s="9"/>
      <c r="P16" s="9"/>
    </row>
    <row r="17" spans="1:18" x14ac:dyDescent="0.2">
      <c r="A17" s="14" t="s">
        <v>22</v>
      </c>
      <c r="B17" s="14">
        <v>10485760</v>
      </c>
      <c r="C17" s="14" t="s">
        <v>10</v>
      </c>
      <c r="D17" s="14">
        <f>AVERAGE('Run 1'!D9, 'Run 2'!D9, 'Run 3'!D9, 'Run 4'!D9, 'Run 5'!D9, 'Run 6'!D9, 'Run 7'!D9, 'Run 8'!D9, 'Run 9'!D9, 'Run 10'!D9)</f>
        <v>0.31696447099999991</v>
      </c>
      <c r="E17" s="14">
        <v>41072</v>
      </c>
      <c r="F17" s="8"/>
      <c r="G17" s="2"/>
      <c r="H17" s="2"/>
      <c r="I17" s="2"/>
      <c r="J17" s="2"/>
      <c r="K17" s="2"/>
      <c r="N17" s="9"/>
      <c r="O17" s="9"/>
      <c r="P17" s="9"/>
    </row>
    <row r="18" spans="1:18" x14ac:dyDescent="0.2">
      <c r="A18" s="14" t="s">
        <v>23</v>
      </c>
      <c r="B18" s="14">
        <v>105228120</v>
      </c>
      <c r="C18" s="14" t="s">
        <v>10</v>
      </c>
      <c r="D18" s="14">
        <f>AVERAGE('Run 1'!D17, 'Run 2'!D17, 'Run 3'!D17, 'Run 4'!D17, 'Run 5'!D17, 'Run 6'!D17, 'Run 7'!D17, 'Run 8'!D17, 'Run 9'!D17, 'Run 10'!D17)</f>
        <v>3.182126365899999</v>
      </c>
      <c r="E18" s="14">
        <v>411128</v>
      </c>
      <c r="F18" s="8"/>
      <c r="G18" s="2"/>
      <c r="H18" s="2"/>
      <c r="I18" s="2"/>
      <c r="J18" s="2"/>
      <c r="K18" s="2"/>
      <c r="N18" s="8"/>
      <c r="O18" s="8"/>
      <c r="P18" s="8"/>
      <c r="Q18" s="2"/>
      <c r="R18" s="2"/>
    </row>
    <row r="19" spans="1:18" ht="19" x14ac:dyDescent="0.25">
      <c r="A19" s="14" t="s">
        <v>24</v>
      </c>
      <c r="B19" s="14">
        <v>1031472206</v>
      </c>
      <c r="C19" s="14" t="s">
        <v>10</v>
      </c>
      <c r="D19" s="14">
        <f>AVERAGE('Run 1'!D25, 'Run 2'!D25, 'Run 3'!D25, 'Run 4'!D25, 'Run 5'!D25, 'Run 6'!D25, 'Run 7'!D25, 'Run 8'!D25, 'Run 9'!D25, 'Run 10'!D25)</f>
        <v>31.234354626399984</v>
      </c>
      <c r="E19" s="14">
        <v>2014668.8</v>
      </c>
      <c r="F19" s="8"/>
      <c r="G19" s="2"/>
      <c r="H19" s="2"/>
      <c r="I19" s="2"/>
      <c r="J19" s="2"/>
      <c r="K19" s="2"/>
      <c r="N19" s="5"/>
      <c r="O19" s="2"/>
      <c r="P19" s="2"/>
      <c r="Q19" s="2"/>
      <c r="R19" s="2"/>
    </row>
    <row r="20" spans="1:18" x14ac:dyDescent="0.2">
      <c r="A20" s="14" t="s">
        <v>22</v>
      </c>
      <c r="B20" s="14">
        <v>10240</v>
      </c>
      <c r="C20" s="14" t="s">
        <v>9</v>
      </c>
      <c r="D20" s="14">
        <f>AVERAGE('Run 1'!D4, 'Run 2'!D4, 'Run 3'!D4, 'Run 4'!D4, 'Run 5'!D4, 'Run 6'!D4, 'Run 7'!D4, 'Run 8'!D4, 'Run 9'!D4, 'Run 10'!D4)</f>
        <v>5.7930800000000723E-5</v>
      </c>
      <c r="E20" s="14">
        <v>28.8</v>
      </c>
      <c r="F20" s="8"/>
      <c r="G20" s="2"/>
      <c r="H20" s="2"/>
      <c r="I20" s="2"/>
      <c r="J20" s="2"/>
      <c r="K20" s="2"/>
      <c r="N20" s="2"/>
      <c r="O20" s="2"/>
      <c r="P20" s="2"/>
      <c r="Q20" s="2"/>
      <c r="R20" s="2"/>
    </row>
    <row r="21" spans="1:18" x14ac:dyDescent="0.2">
      <c r="A21" s="14" t="s">
        <v>23</v>
      </c>
      <c r="B21" s="14">
        <v>102117</v>
      </c>
      <c r="C21" s="14" t="s">
        <v>9</v>
      </c>
      <c r="D21" s="14">
        <f>AVERAGE('Run 1'!D12, 'Run 2'!D12, 'Run 3'!D12, 'Run 4'!D12, 'Run 5'!D12, 'Run 6'!D12, 'Run 7'!D12, 'Run 8'!D12, 'Run 9'!D12, 'Run 10'!D12)</f>
        <v>1.7258199999999865E-4</v>
      </c>
      <c r="E21" s="14">
        <v>438.4</v>
      </c>
      <c r="F21" s="8"/>
      <c r="G21" s="2"/>
      <c r="H21" s="2"/>
      <c r="I21" s="2"/>
      <c r="J21" s="2"/>
      <c r="K21" s="2"/>
      <c r="P21" s="4"/>
    </row>
    <row r="22" spans="1:18" x14ac:dyDescent="0.2">
      <c r="A22" s="14" t="s">
        <v>24</v>
      </c>
      <c r="B22" s="14">
        <v>9840497</v>
      </c>
      <c r="C22" s="14" t="s">
        <v>9</v>
      </c>
      <c r="D22" s="14">
        <f>AVERAGE('Run 1'!D20, 'Run 2'!D20, 'Run 3'!D20, 'Run 4'!D20, 'Run 5'!D20, 'Run 6'!D20, 'Run 7'!D20, 'Run 8'!D20, 'Run 9'!D20, 'Run 10'!D20)</f>
        <v>1.2137535099999959E-2</v>
      </c>
      <c r="E22" s="14">
        <v>38467.199999999997</v>
      </c>
      <c r="F22" s="8"/>
      <c r="G22" s="2"/>
      <c r="H22" s="2"/>
      <c r="I22" s="2"/>
      <c r="J22" s="2"/>
      <c r="K22" s="2"/>
      <c r="P22" s="4"/>
    </row>
    <row r="23" spans="1:18" x14ac:dyDescent="0.2">
      <c r="A23" s="14" t="s">
        <v>22</v>
      </c>
      <c r="B23" s="14">
        <v>10485760</v>
      </c>
      <c r="C23" s="14" t="s">
        <v>9</v>
      </c>
      <c r="D23" s="14">
        <f>AVERAGE('Run 1'!D8, 'Run 2'!D8, 'Run 3'!D8, 'Run 4'!D8, 'Run 5'!D8, 'Run 6'!D8, 'Run 7'!D8, 'Run 8'!D8, 'Run 9'!D8, 'Run 10'!D8)</f>
        <v>1.298438649999995E-2</v>
      </c>
      <c r="E23" s="14">
        <v>41024</v>
      </c>
      <c r="F23" s="8"/>
      <c r="G23" s="2"/>
      <c r="H23" s="2"/>
      <c r="I23" s="2"/>
      <c r="J23" s="2"/>
      <c r="K23" s="2"/>
    </row>
    <row r="24" spans="1:18" x14ac:dyDescent="0.2">
      <c r="A24" s="14" t="s">
        <v>23</v>
      </c>
      <c r="B24" s="14">
        <v>105228120</v>
      </c>
      <c r="C24" s="14" t="s">
        <v>9</v>
      </c>
      <c r="D24" s="14">
        <f>AVERAGE('Run 1'!D16, 'Run 2'!D16, 'Run 3'!D16, 'Run 4'!D16, 'Run 5'!D16, 'Run 6'!D16, 'Run 7'!D16, 'Run 8'!D16, 'Run 9'!D16, 'Run 10'!D16)</f>
        <v>0.13924992579999967</v>
      </c>
      <c r="E24" s="14">
        <v>411076.8</v>
      </c>
      <c r="F24" s="8"/>
      <c r="G24" s="2"/>
      <c r="H24" s="2"/>
      <c r="I24" s="2"/>
      <c r="J24" s="2"/>
      <c r="K24" s="2"/>
    </row>
    <row r="25" spans="1:18" x14ac:dyDescent="0.2">
      <c r="A25" s="14" t="s">
        <v>24</v>
      </c>
      <c r="B25" s="14">
        <v>1031472206</v>
      </c>
      <c r="C25" s="14" t="s">
        <v>9</v>
      </c>
      <c r="D25" s="14">
        <f>AVERAGE('Run 1'!D24, 'Run 2'!D24, 'Run 3'!D24, 'Run 4'!D24, 'Run 5'!D24, 'Run 6'!D24, 'Run 7'!D24, 'Run 8'!D24, 'Run 9'!D24, 'Run 10'!D24)</f>
        <v>1.4782425143999971</v>
      </c>
      <c r="E25" s="14">
        <v>2014662.4</v>
      </c>
      <c r="F25" s="8"/>
      <c r="G25" s="2"/>
      <c r="H25" s="2"/>
      <c r="I25" s="2"/>
      <c r="J25" s="2"/>
      <c r="K25" s="2"/>
    </row>
    <row r="26" spans="1:18" x14ac:dyDescent="0.2">
      <c r="A26" s="9"/>
      <c r="B26" s="9"/>
      <c r="C26" s="9"/>
      <c r="D26" s="9"/>
      <c r="E26" s="9"/>
      <c r="F26" s="9"/>
    </row>
    <row r="27" spans="1:18" x14ac:dyDescent="0.2">
      <c r="A27" s="9"/>
      <c r="B27" s="9" t="s">
        <v>52</v>
      </c>
      <c r="C27" s="8" t="s">
        <v>7</v>
      </c>
      <c r="D27" s="9">
        <f>AVERAGE(D2:D7)</f>
        <v>0.54863806603333287</v>
      </c>
      <c r="E27" s="9">
        <f>AVERAGE(E2:E7)</f>
        <v>417604.8</v>
      </c>
      <c r="F27" s="9"/>
    </row>
    <row r="28" spans="1:18" x14ac:dyDescent="0.2">
      <c r="A28" s="9"/>
      <c r="B28" s="9"/>
      <c r="C28" s="8" t="s">
        <v>8</v>
      </c>
      <c r="D28" s="9">
        <f>AVERAGE(D8:D13)</f>
        <v>4.3248891705333294</v>
      </c>
      <c r="E28" s="9">
        <f>AVERAGE(E8:E13)</f>
        <v>417594.93333333335</v>
      </c>
      <c r="F28" s="9"/>
    </row>
    <row r="29" spans="1:18" x14ac:dyDescent="0.2">
      <c r="A29" s="9"/>
      <c r="B29" s="9"/>
      <c r="C29" s="8" t="s">
        <v>10</v>
      </c>
      <c r="D29" s="9">
        <f>AVERAGE(D14:D19)</f>
        <v>5.8389946615999975</v>
      </c>
      <c r="E29" s="9">
        <f>AVERAGE(E14:E19)</f>
        <v>417636.53333333338</v>
      </c>
      <c r="F29" s="9"/>
    </row>
    <row r="30" spans="1:18" x14ac:dyDescent="0.2">
      <c r="A30" s="9"/>
      <c r="B30" s="9"/>
      <c r="C30" s="8" t="s">
        <v>9</v>
      </c>
      <c r="D30" s="9">
        <f>AVERAGE(D20:D25)</f>
        <v>0.27380747909999942</v>
      </c>
      <c r="E30" s="9">
        <f>AVERAGE(E20:E25)</f>
        <v>417616.2666666666</v>
      </c>
      <c r="F30" s="9"/>
    </row>
    <row r="31" spans="1:18" x14ac:dyDescent="0.2">
      <c r="A31" s="9"/>
      <c r="B31" s="9"/>
      <c r="C31" s="9"/>
      <c r="D31" s="9"/>
      <c r="E31" s="9"/>
      <c r="F31" s="9"/>
    </row>
    <row r="32" spans="1:18" x14ac:dyDescent="0.2">
      <c r="A32" s="9"/>
      <c r="B32" s="9"/>
      <c r="C32" s="9"/>
      <c r="D32" s="9"/>
      <c r="E32" s="9"/>
      <c r="F32" s="9"/>
    </row>
  </sheetData>
  <sortState xmlns:xlrd2="http://schemas.microsoft.com/office/spreadsheetml/2017/richdata2" ref="N2:R25">
    <sortCondition ref="N2:N25"/>
    <sortCondition ref="P2:P25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5"/>
  <sheetViews>
    <sheetView workbookViewId="0">
      <selection activeCell="D2" sqref="D2:D25"/>
    </sheetView>
  </sheetViews>
  <sheetFormatPr baseColWidth="10" defaultColWidth="8.83203125" defaultRowHeight="15" x14ac:dyDescent="0.2"/>
  <cols>
    <col min="1" max="1" width="13.33203125" bestFit="1" customWidth="1"/>
    <col min="2" max="2" width="12.83203125" bestFit="1" customWidth="1"/>
    <col min="3" max="3" width="9" bestFit="1" customWidth="1"/>
    <col min="4" max="4" width="23" bestFit="1" customWidth="1"/>
    <col min="5" max="5" width="18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5</v>
      </c>
      <c r="B2" s="2" t="s">
        <v>6</v>
      </c>
      <c r="C2" s="2" t="s">
        <v>7</v>
      </c>
      <c r="D2">
        <v>7.1459000000006297E-5</v>
      </c>
      <c r="E2">
        <v>32768</v>
      </c>
    </row>
    <row r="3" spans="1:5" x14ac:dyDescent="0.2">
      <c r="A3" s="2" t="s">
        <v>5</v>
      </c>
      <c r="B3" s="2" t="s">
        <v>6</v>
      </c>
      <c r="C3" s="2" t="s">
        <v>8</v>
      </c>
      <c r="D3">
        <v>2.6232700000000398E-4</v>
      </c>
      <c r="E3">
        <v>16384</v>
      </c>
    </row>
    <row r="4" spans="1:5" x14ac:dyDescent="0.2">
      <c r="A4" s="2" t="s">
        <v>5</v>
      </c>
      <c r="B4" s="2" t="s">
        <v>6</v>
      </c>
      <c r="C4" s="2" t="s">
        <v>9</v>
      </c>
      <c r="D4">
        <v>5.97950000000083E-5</v>
      </c>
      <c r="E4">
        <v>32768</v>
      </c>
    </row>
    <row r="5" spans="1:5" x14ac:dyDescent="0.2">
      <c r="A5" s="2" t="s">
        <v>5</v>
      </c>
      <c r="B5" s="2" t="s">
        <v>6</v>
      </c>
      <c r="C5" s="2" t="s">
        <v>10</v>
      </c>
      <c r="D5">
        <v>3.4566699999998799E-4</v>
      </c>
      <c r="E5">
        <v>16384</v>
      </c>
    </row>
    <row r="6" spans="1:5" x14ac:dyDescent="0.2">
      <c r="A6" s="2" t="s">
        <v>11</v>
      </c>
      <c r="B6" s="2" t="s">
        <v>12</v>
      </c>
      <c r="C6" s="2" t="s">
        <v>7</v>
      </c>
      <c r="D6">
        <v>2.7401459999999999E-2</v>
      </c>
      <c r="E6">
        <v>42024960</v>
      </c>
    </row>
    <row r="7" spans="1:5" x14ac:dyDescent="0.2">
      <c r="A7" s="2" t="s">
        <v>11</v>
      </c>
      <c r="B7" s="2" t="s">
        <v>12</v>
      </c>
      <c r="C7" s="2" t="s">
        <v>8</v>
      </c>
      <c r="D7">
        <v>0.23375432400000001</v>
      </c>
      <c r="E7">
        <v>42008576</v>
      </c>
    </row>
    <row r="8" spans="1:5" x14ac:dyDescent="0.2">
      <c r="A8" s="2" t="s">
        <v>11</v>
      </c>
      <c r="B8" s="2" t="s">
        <v>12</v>
      </c>
      <c r="C8" s="2" t="s">
        <v>9</v>
      </c>
      <c r="D8">
        <v>1.3124543000000001E-2</v>
      </c>
      <c r="E8">
        <v>42008576</v>
      </c>
    </row>
    <row r="9" spans="1:5" x14ac:dyDescent="0.2">
      <c r="A9" s="2" t="s">
        <v>11</v>
      </c>
      <c r="B9" s="2" t="s">
        <v>12</v>
      </c>
      <c r="C9" s="2" t="s">
        <v>10</v>
      </c>
      <c r="D9">
        <v>0.31861725800000001</v>
      </c>
      <c r="E9">
        <v>42090496</v>
      </c>
    </row>
    <row r="10" spans="1:5" x14ac:dyDescent="0.2">
      <c r="A10" s="2" t="s">
        <v>13</v>
      </c>
      <c r="B10" s="2" t="s">
        <v>14</v>
      </c>
      <c r="C10" s="2" t="s">
        <v>7</v>
      </c>
      <c r="D10">
        <v>3.0337099999999797E-4</v>
      </c>
      <c r="E10">
        <v>507904</v>
      </c>
    </row>
    <row r="11" spans="1:5" x14ac:dyDescent="0.2">
      <c r="A11" s="2" t="s">
        <v>13</v>
      </c>
      <c r="B11" s="2" t="s">
        <v>14</v>
      </c>
      <c r="C11" s="2" t="s">
        <v>8</v>
      </c>
      <c r="D11">
        <v>2.378954E-3</v>
      </c>
      <c r="E11">
        <v>376832</v>
      </c>
    </row>
    <row r="12" spans="1:5" x14ac:dyDescent="0.2">
      <c r="A12" s="2" t="s">
        <v>13</v>
      </c>
      <c r="B12" s="2" t="s">
        <v>14</v>
      </c>
      <c r="C12" s="2" t="s">
        <v>9</v>
      </c>
      <c r="D12">
        <v>1.7862799999999299E-4</v>
      </c>
      <c r="E12">
        <v>491520</v>
      </c>
    </row>
    <row r="13" spans="1:5" x14ac:dyDescent="0.2">
      <c r="A13" s="2" t="s">
        <v>13</v>
      </c>
      <c r="B13" s="2" t="s">
        <v>14</v>
      </c>
      <c r="C13" s="2" t="s">
        <v>10</v>
      </c>
      <c r="D13">
        <v>3.11683599999999E-3</v>
      </c>
      <c r="E13">
        <v>507904</v>
      </c>
    </row>
    <row r="14" spans="1:5" x14ac:dyDescent="0.2">
      <c r="A14" s="2" t="s">
        <v>15</v>
      </c>
      <c r="B14" s="2" t="s">
        <v>16</v>
      </c>
      <c r="C14" s="2" t="s">
        <v>7</v>
      </c>
      <c r="D14">
        <v>0.28892878</v>
      </c>
      <c r="E14">
        <v>420954112</v>
      </c>
    </row>
    <row r="15" spans="1:5" x14ac:dyDescent="0.2">
      <c r="A15" s="2" t="s">
        <v>15</v>
      </c>
      <c r="B15" s="2" t="s">
        <v>16</v>
      </c>
      <c r="C15" s="2" t="s">
        <v>8</v>
      </c>
      <c r="D15">
        <v>2.3488000759999998</v>
      </c>
      <c r="E15">
        <v>420970496</v>
      </c>
    </row>
    <row r="16" spans="1:5" x14ac:dyDescent="0.2">
      <c r="A16" s="2" t="s">
        <v>15</v>
      </c>
      <c r="B16" s="2" t="s">
        <v>16</v>
      </c>
      <c r="C16" s="2" t="s">
        <v>9</v>
      </c>
      <c r="D16">
        <v>0.13776907799999999</v>
      </c>
      <c r="E16">
        <v>420937728</v>
      </c>
    </row>
    <row r="17" spans="1:5" x14ac:dyDescent="0.2">
      <c r="A17" s="2" t="s">
        <v>15</v>
      </c>
      <c r="B17" s="2" t="s">
        <v>16</v>
      </c>
      <c r="C17" s="2" t="s">
        <v>10</v>
      </c>
      <c r="D17">
        <v>3.1904784579999999</v>
      </c>
      <c r="E17">
        <v>420986880</v>
      </c>
    </row>
    <row r="18" spans="1:5" x14ac:dyDescent="0.2">
      <c r="A18" s="2" t="s">
        <v>17</v>
      </c>
      <c r="B18" s="2" t="s">
        <v>18</v>
      </c>
      <c r="C18" s="2" t="s">
        <v>7</v>
      </c>
      <c r="D18">
        <v>2.6370539999999901E-2</v>
      </c>
      <c r="E18">
        <v>39403520</v>
      </c>
    </row>
    <row r="19" spans="1:5" x14ac:dyDescent="0.2">
      <c r="A19" s="2" t="s">
        <v>17</v>
      </c>
      <c r="B19" s="2" t="s">
        <v>18</v>
      </c>
      <c r="C19" s="2" t="s">
        <v>8</v>
      </c>
      <c r="D19">
        <v>0.21852359599999999</v>
      </c>
      <c r="E19">
        <v>39387136</v>
      </c>
    </row>
    <row r="20" spans="1:5" x14ac:dyDescent="0.2">
      <c r="A20" s="2" t="s">
        <v>17</v>
      </c>
      <c r="B20" s="2" t="s">
        <v>18</v>
      </c>
      <c r="C20" s="2" t="s">
        <v>9</v>
      </c>
      <c r="D20">
        <v>1.2140422999999999E-2</v>
      </c>
      <c r="E20">
        <v>39387136</v>
      </c>
    </row>
    <row r="21" spans="1:5" x14ac:dyDescent="0.2">
      <c r="A21" s="2" t="s">
        <v>17</v>
      </c>
      <c r="B21" s="2" t="s">
        <v>18</v>
      </c>
      <c r="C21" s="2" t="s">
        <v>10</v>
      </c>
      <c r="D21">
        <v>0.29700692499999998</v>
      </c>
      <c r="E21">
        <v>39436288</v>
      </c>
    </row>
    <row r="22" spans="1:5" x14ac:dyDescent="0.2">
      <c r="A22" s="2" t="s">
        <v>19</v>
      </c>
      <c r="B22" s="2" t="s">
        <v>20</v>
      </c>
      <c r="C22" s="2" t="s">
        <v>7</v>
      </c>
      <c r="D22">
        <v>2.92546032</v>
      </c>
      <c r="E22">
        <v>2063007744</v>
      </c>
    </row>
    <row r="23" spans="1:5" x14ac:dyDescent="0.2">
      <c r="A23" s="2" t="s">
        <v>19</v>
      </c>
      <c r="B23" s="2" t="s">
        <v>20</v>
      </c>
      <c r="C23" s="2" t="s">
        <v>8</v>
      </c>
      <c r="D23">
        <v>23.168531223999999</v>
      </c>
      <c r="E23">
        <v>2063007744</v>
      </c>
    </row>
    <row r="24" spans="1:5" x14ac:dyDescent="0.2">
      <c r="A24" s="2" t="s">
        <v>19</v>
      </c>
      <c r="B24" s="2" t="s">
        <v>20</v>
      </c>
      <c r="C24" s="2" t="s">
        <v>9</v>
      </c>
      <c r="D24">
        <v>1.4916356399999999</v>
      </c>
      <c r="E24">
        <v>2063040512</v>
      </c>
    </row>
    <row r="25" spans="1:5" x14ac:dyDescent="0.2">
      <c r="A25" s="2" t="s">
        <v>19</v>
      </c>
      <c r="B25" s="2" t="s">
        <v>20</v>
      </c>
      <c r="C25" s="2" t="s">
        <v>10</v>
      </c>
      <c r="D25">
        <v>31.210874063999999</v>
      </c>
      <c r="E25">
        <v>2063007744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5"/>
  <sheetViews>
    <sheetView workbookViewId="0">
      <selection activeCell="F33" sqref="F33"/>
    </sheetView>
  </sheetViews>
  <sheetFormatPr baseColWidth="10" defaultColWidth="8.83203125" defaultRowHeight="15" x14ac:dyDescent="0.2"/>
  <cols>
    <col min="1" max="1" width="13.33203125" bestFit="1" customWidth="1"/>
    <col min="2" max="2" width="12.83203125" bestFit="1" customWidth="1"/>
    <col min="3" max="3" width="9" bestFit="1" customWidth="1"/>
    <col min="4" max="4" width="23" bestFit="1" customWidth="1"/>
    <col min="5" max="5" width="18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5</v>
      </c>
      <c r="B2" s="2" t="s">
        <v>6</v>
      </c>
      <c r="C2" s="2" t="s">
        <v>7</v>
      </c>
      <c r="D2">
        <v>6.1500000000000695E-5</v>
      </c>
      <c r="E2">
        <v>16384</v>
      </c>
    </row>
    <row r="3" spans="1:5" x14ac:dyDescent="0.2">
      <c r="A3" s="2" t="s">
        <v>5</v>
      </c>
      <c r="B3" s="2" t="s">
        <v>6</v>
      </c>
      <c r="C3" s="2" t="s">
        <v>8</v>
      </c>
      <c r="D3">
        <v>2.5791399999999901E-4</v>
      </c>
      <c r="E3">
        <v>16384</v>
      </c>
    </row>
    <row r="4" spans="1:5" x14ac:dyDescent="0.2">
      <c r="A4" s="2" t="s">
        <v>5</v>
      </c>
      <c r="B4" s="2" t="s">
        <v>6</v>
      </c>
      <c r="C4" s="2" t="s">
        <v>9</v>
      </c>
      <c r="D4">
        <v>5.1337999999999697E-5</v>
      </c>
      <c r="E4">
        <v>32768</v>
      </c>
    </row>
    <row r="5" spans="1:5" x14ac:dyDescent="0.2">
      <c r="A5" s="2" t="s">
        <v>5</v>
      </c>
      <c r="B5" s="2" t="s">
        <v>6</v>
      </c>
      <c r="C5" s="2" t="s">
        <v>10</v>
      </c>
      <c r="D5">
        <v>3.4237200000000002E-4</v>
      </c>
      <c r="E5">
        <v>16384</v>
      </c>
    </row>
    <row r="6" spans="1:5" x14ac:dyDescent="0.2">
      <c r="A6" s="2" t="s">
        <v>11</v>
      </c>
      <c r="B6" s="2" t="s">
        <v>12</v>
      </c>
      <c r="C6" s="2" t="s">
        <v>7</v>
      </c>
      <c r="D6">
        <v>2.6462913000000001E-2</v>
      </c>
      <c r="E6">
        <v>42024960</v>
      </c>
    </row>
    <row r="7" spans="1:5" x14ac:dyDescent="0.2">
      <c r="A7" s="2" t="s">
        <v>11</v>
      </c>
      <c r="B7" s="2" t="s">
        <v>12</v>
      </c>
      <c r="C7" s="2" t="s">
        <v>8</v>
      </c>
      <c r="D7">
        <v>0.23260966199999999</v>
      </c>
      <c r="E7">
        <v>42041344</v>
      </c>
    </row>
    <row r="8" spans="1:5" x14ac:dyDescent="0.2">
      <c r="A8" s="2" t="s">
        <v>11</v>
      </c>
      <c r="B8" s="2" t="s">
        <v>12</v>
      </c>
      <c r="C8" s="2" t="s">
        <v>9</v>
      </c>
      <c r="D8">
        <v>1.2919708999999901E-2</v>
      </c>
      <c r="E8">
        <v>42008576</v>
      </c>
    </row>
    <row r="9" spans="1:5" x14ac:dyDescent="0.2">
      <c r="A9" s="2" t="s">
        <v>11</v>
      </c>
      <c r="B9" s="2" t="s">
        <v>12</v>
      </c>
      <c r="C9" s="2" t="s">
        <v>10</v>
      </c>
      <c r="D9">
        <v>0.31646966999999998</v>
      </c>
      <c r="E9">
        <v>42024960</v>
      </c>
    </row>
    <row r="10" spans="1:5" x14ac:dyDescent="0.2">
      <c r="A10" s="2" t="s">
        <v>13</v>
      </c>
      <c r="B10" s="2" t="s">
        <v>14</v>
      </c>
      <c r="C10" s="2" t="s">
        <v>7</v>
      </c>
      <c r="D10">
        <v>3.0891399999999298E-4</v>
      </c>
      <c r="E10">
        <v>245760</v>
      </c>
    </row>
    <row r="11" spans="1:5" x14ac:dyDescent="0.2">
      <c r="A11" s="2" t="s">
        <v>13</v>
      </c>
      <c r="B11" s="2" t="s">
        <v>14</v>
      </c>
      <c r="C11" s="2" t="s">
        <v>8</v>
      </c>
      <c r="D11">
        <v>2.2877889999999902E-3</v>
      </c>
      <c r="E11">
        <v>229376</v>
      </c>
    </row>
    <row r="12" spans="1:5" x14ac:dyDescent="0.2">
      <c r="A12" s="2" t="s">
        <v>13</v>
      </c>
      <c r="B12" s="2" t="s">
        <v>14</v>
      </c>
      <c r="C12" s="2" t="s">
        <v>9</v>
      </c>
      <c r="D12">
        <v>1.5799799999999901E-4</v>
      </c>
      <c r="E12">
        <v>360448</v>
      </c>
    </row>
    <row r="13" spans="1:5" x14ac:dyDescent="0.2">
      <c r="A13" s="2" t="s">
        <v>13</v>
      </c>
      <c r="B13" s="2" t="s">
        <v>14</v>
      </c>
      <c r="C13" s="2" t="s">
        <v>10</v>
      </c>
      <c r="D13">
        <v>3.1095350000000001E-3</v>
      </c>
      <c r="E13">
        <v>245760</v>
      </c>
    </row>
    <row r="14" spans="1:5" x14ac:dyDescent="0.2">
      <c r="A14" s="2" t="s">
        <v>15</v>
      </c>
      <c r="B14" s="2" t="s">
        <v>16</v>
      </c>
      <c r="C14" s="2" t="s">
        <v>7</v>
      </c>
      <c r="D14">
        <v>0.29234267999999902</v>
      </c>
      <c r="E14">
        <v>420954112</v>
      </c>
    </row>
    <row r="15" spans="1:5" x14ac:dyDescent="0.2">
      <c r="A15" s="2" t="s">
        <v>15</v>
      </c>
      <c r="B15" s="2" t="s">
        <v>16</v>
      </c>
      <c r="C15" s="2" t="s">
        <v>8</v>
      </c>
      <c r="D15">
        <v>2.352020338</v>
      </c>
      <c r="E15">
        <v>420970496</v>
      </c>
    </row>
    <row r="16" spans="1:5" x14ac:dyDescent="0.2">
      <c r="A16" s="2" t="s">
        <v>15</v>
      </c>
      <c r="B16" s="2" t="s">
        <v>16</v>
      </c>
      <c r="C16" s="2" t="s">
        <v>9</v>
      </c>
      <c r="D16">
        <v>0.138680042</v>
      </c>
      <c r="E16">
        <v>420937728</v>
      </c>
    </row>
    <row r="17" spans="1:5" x14ac:dyDescent="0.2">
      <c r="A17" s="2" t="s">
        <v>15</v>
      </c>
      <c r="B17" s="2" t="s">
        <v>16</v>
      </c>
      <c r="C17" s="2" t="s">
        <v>10</v>
      </c>
      <c r="D17">
        <v>3.1815980119999998</v>
      </c>
      <c r="E17">
        <v>420986880</v>
      </c>
    </row>
    <row r="18" spans="1:5" x14ac:dyDescent="0.2">
      <c r="A18" s="2" t="s">
        <v>17</v>
      </c>
      <c r="B18" s="2" t="s">
        <v>18</v>
      </c>
      <c r="C18" s="2" t="s">
        <v>7</v>
      </c>
      <c r="D18">
        <v>2.5865460999999899E-2</v>
      </c>
      <c r="E18">
        <v>39403520</v>
      </c>
    </row>
    <row r="19" spans="1:5" x14ac:dyDescent="0.2">
      <c r="A19" s="2" t="s">
        <v>17</v>
      </c>
      <c r="B19" s="2" t="s">
        <v>18</v>
      </c>
      <c r="C19" s="2" t="s">
        <v>8</v>
      </c>
      <c r="D19">
        <v>0.21840838800000001</v>
      </c>
      <c r="E19">
        <v>39419904</v>
      </c>
    </row>
    <row r="20" spans="1:5" x14ac:dyDescent="0.2">
      <c r="A20" s="2" t="s">
        <v>17</v>
      </c>
      <c r="B20" s="2" t="s">
        <v>18</v>
      </c>
      <c r="C20" s="2" t="s">
        <v>9</v>
      </c>
      <c r="D20">
        <v>1.2279709999999999E-2</v>
      </c>
      <c r="E20">
        <v>39387136</v>
      </c>
    </row>
    <row r="21" spans="1:5" x14ac:dyDescent="0.2">
      <c r="A21" s="2" t="s">
        <v>17</v>
      </c>
      <c r="B21" s="2" t="s">
        <v>18</v>
      </c>
      <c r="C21" s="2" t="s">
        <v>10</v>
      </c>
      <c r="D21">
        <v>0.29760098499999998</v>
      </c>
      <c r="E21">
        <v>39436288</v>
      </c>
    </row>
    <row r="22" spans="1:5" x14ac:dyDescent="0.2">
      <c r="A22" s="2" t="s">
        <v>19</v>
      </c>
      <c r="B22" s="2" t="s">
        <v>20</v>
      </c>
      <c r="C22" s="2" t="s">
        <v>7</v>
      </c>
      <c r="D22">
        <v>2.9252215600000002</v>
      </c>
      <c r="E22">
        <v>2063073280</v>
      </c>
    </row>
    <row r="23" spans="1:5" x14ac:dyDescent="0.2">
      <c r="A23" s="2" t="s">
        <v>19</v>
      </c>
      <c r="B23" s="2" t="s">
        <v>20</v>
      </c>
      <c r="C23" s="2" t="s">
        <v>8</v>
      </c>
      <c r="D23">
        <v>23.150181</v>
      </c>
      <c r="E23">
        <v>2062974976</v>
      </c>
    </row>
    <row r="24" spans="1:5" x14ac:dyDescent="0.2">
      <c r="A24" s="2" t="s">
        <v>19</v>
      </c>
      <c r="B24" s="2" t="s">
        <v>20</v>
      </c>
      <c r="C24" s="2" t="s">
        <v>9</v>
      </c>
      <c r="D24">
        <v>1.4683080479999999</v>
      </c>
      <c r="E24">
        <v>2063024128</v>
      </c>
    </row>
    <row r="25" spans="1:5" x14ac:dyDescent="0.2">
      <c r="A25" s="2" t="s">
        <v>19</v>
      </c>
      <c r="B25" s="2" t="s">
        <v>20</v>
      </c>
      <c r="C25" s="2" t="s">
        <v>10</v>
      </c>
      <c r="D25">
        <v>31.265964512</v>
      </c>
      <c r="E25">
        <v>2063024128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5"/>
  <sheetViews>
    <sheetView workbookViewId="0">
      <selection activeCell="N36" sqref="N36"/>
    </sheetView>
  </sheetViews>
  <sheetFormatPr baseColWidth="10" defaultColWidth="8.83203125" defaultRowHeight="15" x14ac:dyDescent="0.2"/>
  <cols>
    <col min="1" max="1" width="13.33203125" bestFit="1" customWidth="1"/>
    <col min="2" max="2" width="12.83203125" bestFit="1" customWidth="1"/>
    <col min="3" max="3" width="9" bestFit="1" customWidth="1"/>
    <col min="4" max="4" width="23" bestFit="1" customWidth="1"/>
    <col min="5" max="5" width="18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6</v>
      </c>
      <c r="C2" t="s">
        <v>7</v>
      </c>
      <c r="D2">
        <v>7.2257000000000904E-5</v>
      </c>
      <c r="E2">
        <v>49152</v>
      </c>
    </row>
    <row r="3" spans="1:5" x14ac:dyDescent="0.2">
      <c r="A3" t="s">
        <v>5</v>
      </c>
      <c r="B3" t="s">
        <v>6</v>
      </c>
      <c r="C3" t="s">
        <v>8</v>
      </c>
      <c r="D3">
        <v>2.6253799999999402E-4</v>
      </c>
      <c r="E3">
        <v>16384</v>
      </c>
    </row>
    <row r="4" spans="1:5" x14ac:dyDescent="0.2">
      <c r="A4" t="s">
        <v>5</v>
      </c>
      <c r="B4" t="s">
        <v>6</v>
      </c>
      <c r="C4" t="s">
        <v>9</v>
      </c>
      <c r="D4">
        <v>6.0041999999994503E-5</v>
      </c>
      <c r="E4">
        <v>16384</v>
      </c>
    </row>
    <row r="5" spans="1:5" x14ac:dyDescent="0.2">
      <c r="A5" t="s">
        <v>5</v>
      </c>
      <c r="B5" t="s">
        <v>6</v>
      </c>
      <c r="C5" t="s">
        <v>10</v>
      </c>
      <c r="D5">
        <v>3.4745599999999903E-4</v>
      </c>
      <c r="E5">
        <v>32768</v>
      </c>
    </row>
    <row r="6" spans="1:5" x14ac:dyDescent="0.2">
      <c r="A6" t="s">
        <v>11</v>
      </c>
      <c r="B6" t="s">
        <v>12</v>
      </c>
      <c r="C6" t="s">
        <v>7</v>
      </c>
      <c r="D6">
        <v>2.7954833999999901E-2</v>
      </c>
      <c r="E6">
        <v>42057728</v>
      </c>
    </row>
    <row r="7" spans="1:5" x14ac:dyDescent="0.2">
      <c r="A7" t="s">
        <v>11</v>
      </c>
      <c r="B7" t="s">
        <v>12</v>
      </c>
      <c r="C7" t="s">
        <v>8</v>
      </c>
      <c r="D7">
        <v>0.23301883200000001</v>
      </c>
      <c r="E7">
        <v>42041344</v>
      </c>
    </row>
    <row r="8" spans="1:5" x14ac:dyDescent="0.2">
      <c r="A8" t="s">
        <v>11</v>
      </c>
      <c r="B8" t="s">
        <v>12</v>
      </c>
      <c r="C8" t="s">
        <v>9</v>
      </c>
      <c r="D8">
        <v>1.2917876E-2</v>
      </c>
      <c r="E8">
        <v>42008576</v>
      </c>
    </row>
    <row r="9" spans="1:5" x14ac:dyDescent="0.2">
      <c r="A9" t="s">
        <v>11</v>
      </c>
      <c r="B9" t="s">
        <v>12</v>
      </c>
      <c r="C9" t="s">
        <v>10</v>
      </c>
      <c r="D9">
        <v>0.31543001100000001</v>
      </c>
      <c r="E9">
        <v>42057728</v>
      </c>
    </row>
    <row r="10" spans="1:5" x14ac:dyDescent="0.2">
      <c r="A10" t="s">
        <v>13</v>
      </c>
      <c r="B10" t="s">
        <v>14</v>
      </c>
      <c r="C10" t="s">
        <v>7</v>
      </c>
      <c r="D10">
        <v>2.7191800000000098E-4</v>
      </c>
      <c r="E10">
        <v>131072</v>
      </c>
    </row>
    <row r="11" spans="1:5" x14ac:dyDescent="0.2">
      <c r="A11" t="s">
        <v>13</v>
      </c>
      <c r="B11" t="s">
        <v>14</v>
      </c>
      <c r="C11" t="s">
        <v>8</v>
      </c>
      <c r="D11">
        <v>2.2795770000000101E-3</v>
      </c>
      <c r="E11">
        <v>229376</v>
      </c>
    </row>
    <row r="12" spans="1:5" x14ac:dyDescent="0.2">
      <c r="A12" t="s">
        <v>13</v>
      </c>
      <c r="B12" t="s">
        <v>14</v>
      </c>
      <c r="C12" t="s">
        <v>9</v>
      </c>
      <c r="D12">
        <v>1.7220599999999899E-4</v>
      </c>
      <c r="E12">
        <v>491520</v>
      </c>
    </row>
    <row r="13" spans="1:5" x14ac:dyDescent="0.2">
      <c r="A13" t="s">
        <v>13</v>
      </c>
      <c r="B13" t="s">
        <v>14</v>
      </c>
      <c r="C13" t="s">
        <v>10</v>
      </c>
      <c r="D13">
        <v>3.1672520000000002E-3</v>
      </c>
      <c r="E13">
        <v>475136</v>
      </c>
    </row>
    <row r="14" spans="1:5" x14ac:dyDescent="0.2">
      <c r="A14" t="s">
        <v>15</v>
      </c>
      <c r="B14" t="s">
        <v>16</v>
      </c>
      <c r="C14" t="s">
        <v>7</v>
      </c>
      <c r="D14">
        <v>0.29798059399999999</v>
      </c>
      <c r="E14">
        <v>420954112</v>
      </c>
    </row>
    <row r="15" spans="1:5" x14ac:dyDescent="0.2">
      <c r="A15" t="s">
        <v>15</v>
      </c>
      <c r="B15" t="s">
        <v>16</v>
      </c>
      <c r="C15" t="s">
        <v>8</v>
      </c>
      <c r="D15">
        <v>2.349637231</v>
      </c>
      <c r="E15">
        <v>420937728</v>
      </c>
    </row>
    <row r="16" spans="1:5" x14ac:dyDescent="0.2">
      <c r="A16" t="s">
        <v>15</v>
      </c>
      <c r="B16" t="s">
        <v>16</v>
      </c>
      <c r="C16" t="s">
        <v>9</v>
      </c>
      <c r="D16">
        <v>0.139568252</v>
      </c>
      <c r="E16">
        <v>420937728</v>
      </c>
    </row>
    <row r="17" spans="1:5" x14ac:dyDescent="0.2">
      <c r="A17" t="s">
        <v>15</v>
      </c>
      <c r="B17" t="s">
        <v>16</v>
      </c>
      <c r="C17" t="s">
        <v>10</v>
      </c>
      <c r="D17">
        <v>3.1814485549999998</v>
      </c>
      <c r="E17">
        <v>421003264</v>
      </c>
    </row>
    <row r="18" spans="1:5" x14ac:dyDescent="0.2">
      <c r="A18" t="s">
        <v>17</v>
      </c>
      <c r="B18" t="s">
        <v>18</v>
      </c>
      <c r="C18" t="s">
        <v>7</v>
      </c>
      <c r="D18">
        <v>2.5263423E-2</v>
      </c>
      <c r="E18">
        <v>39403520</v>
      </c>
    </row>
    <row r="19" spans="1:5" x14ac:dyDescent="0.2">
      <c r="A19" t="s">
        <v>17</v>
      </c>
      <c r="B19" t="s">
        <v>18</v>
      </c>
      <c r="C19" t="s">
        <v>8</v>
      </c>
      <c r="D19">
        <v>0.21872777299999999</v>
      </c>
      <c r="E19">
        <v>39419904</v>
      </c>
    </row>
    <row r="20" spans="1:5" x14ac:dyDescent="0.2">
      <c r="A20" t="s">
        <v>17</v>
      </c>
      <c r="B20" t="s">
        <v>18</v>
      </c>
      <c r="C20" t="s">
        <v>9</v>
      </c>
      <c r="D20">
        <v>1.21632099999999E-2</v>
      </c>
      <c r="E20">
        <v>39387136</v>
      </c>
    </row>
    <row r="21" spans="1:5" x14ac:dyDescent="0.2">
      <c r="A21" t="s">
        <v>17</v>
      </c>
      <c r="B21" t="s">
        <v>18</v>
      </c>
      <c r="C21" t="s">
        <v>10</v>
      </c>
      <c r="D21">
        <v>0.29768441800000001</v>
      </c>
      <c r="E21">
        <v>39469056</v>
      </c>
    </row>
    <row r="22" spans="1:5" x14ac:dyDescent="0.2">
      <c r="A22" t="s">
        <v>19</v>
      </c>
      <c r="B22" t="s">
        <v>20</v>
      </c>
      <c r="C22" t="s">
        <v>7</v>
      </c>
      <c r="D22">
        <v>2.9559538000000001</v>
      </c>
      <c r="E22">
        <v>2062991360</v>
      </c>
    </row>
    <row r="23" spans="1:5" x14ac:dyDescent="0.2">
      <c r="A23" t="s">
        <v>19</v>
      </c>
      <c r="B23" t="s">
        <v>20</v>
      </c>
      <c r="C23" t="s">
        <v>8</v>
      </c>
      <c r="D23">
        <v>23.147843527999999</v>
      </c>
      <c r="E23">
        <v>2063007744</v>
      </c>
    </row>
    <row r="24" spans="1:5" x14ac:dyDescent="0.2">
      <c r="A24" t="s">
        <v>19</v>
      </c>
      <c r="B24" t="s">
        <v>20</v>
      </c>
      <c r="C24" t="s">
        <v>9</v>
      </c>
      <c r="D24">
        <v>1.471628368</v>
      </c>
      <c r="E24">
        <v>2062991360</v>
      </c>
    </row>
    <row r="25" spans="1:5" x14ac:dyDescent="0.2">
      <c r="A25" t="s">
        <v>19</v>
      </c>
      <c r="B25" t="s">
        <v>20</v>
      </c>
      <c r="C25" t="s">
        <v>10</v>
      </c>
      <c r="D25">
        <v>31.203876703999999</v>
      </c>
      <c r="E25">
        <v>2063040512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8CC6-E233-A940-B7B7-35635AF70584}">
  <dimension ref="A1:AH38"/>
  <sheetViews>
    <sheetView tabSelected="1" topLeftCell="C1" zoomScale="90" workbookViewId="0">
      <selection activeCell="R34" sqref="R34"/>
    </sheetView>
  </sheetViews>
  <sheetFormatPr baseColWidth="10" defaultRowHeight="15" x14ac:dyDescent="0.2"/>
  <cols>
    <col min="1" max="1" width="5.83203125" bestFit="1" customWidth="1"/>
    <col min="2" max="2" width="9.6640625" bestFit="1" customWidth="1"/>
    <col min="3" max="3" width="6.5" bestFit="1" customWidth="1"/>
    <col min="4" max="4" width="10.1640625" bestFit="1" customWidth="1"/>
    <col min="5" max="5" width="11.6640625" bestFit="1" customWidth="1"/>
    <col min="7" max="7" width="8.33203125" bestFit="1" customWidth="1"/>
    <col min="8" max="8" width="12.33203125" bestFit="1" customWidth="1"/>
    <col min="9" max="9" width="12.6640625" bestFit="1" customWidth="1"/>
    <col min="10" max="10" width="15.5" bestFit="1" customWidth="1"/>
    <col min="12" max="12" width="7.6640625" bestFit="1" customWidth="1"/>
    <col min="13" max="13" width="12.33203125" bestFit="1" customWidth="1"/>
    <col min="14" max="14" width="12.6640625" bestFit="1" customWidth="1"/>
    <col min="15" max="15" width="15.5" bestFit="1" customWidth="1"/>
    <col min="17" max="17" width="7.6640625" bestFit="1" customWidth="1"/>
    <col min="18" max="18" width="12.33203125" bestFit="1" customWidth="1"/>
    <col min="19" max="19" width="12.6640625" bestFit="1" customWidth="1"/>
    <col min="20" max="20" width="15.5" bestFit="1" customWidth="1"/>
    <col min="22" max="22" width="8.83203125" bestFit="1" customWidth="1"/>
    <col min="23" max="23" width="12.33203125" bestFit="1" customWidth="1"/>
    <col min="24" max="24" width="12.6640625" bestFit="1" customWidth="1"/>
    <col min="25" max="25" width="15.5" bestFit="1" customWidth="1"/>
    <col min="27" max="27" width="9.6640625" bestFit="1" customWidth="1"/>
    <col min="28" max="31" width="12.1640625" bestFit="1" customWidth="1"/>
  </cols>
  <sheetData>
    <row r="1" spans="1:34" x14ac:dyDescent="0.2">
      <c r="G1" t="s">
        <v>7</v>
      </c>
      <c r="L1" t="s">
        <v>8</v>
      </c>
      <c r="Q1" t="s">
        <v>10</v>
      </c>
      <c r="V1" t="s">
        <v>9</v>
      </c>
    </row>
    <row r="2" spans="1:34" x14ac:dyDescent="0.2">
      <c r="A2" s="6" t="s">
        <v>21</v>
      </c>
      <c r="B2" s="6" t="s">
        <v>1</v>
      </c>
      <c r="C2" s="6" t="s">
        <v>2</v>
      </c>
      <c r="D2" s="6" t="s">
        <v>3</v>
      </c>
      <c r="E2" s="6" t="s">
        <v>51</v>
      </c>
      <c r="G2" s="22" t="s">
        <v>21</v>
      </c>
      <c r="H2" s="22" t="s">
        <v>54</v>
      </c>
      <c r="I2" s="22" t="s">
        <v>3</v>
      </c>
      <c r="J2" s="22" t="s">
        <v>51</v>
      </c>
      <c r="L2" s="22" t="s">
        <v>21</v>
      </c>
      <c r="M2" s="22" t="s">
        <v>54</v>
      </c>
      <c r="N2" s="22" t="s">
        <v>3</v>
      </c>
      <c r="O2" s="22" t="s">
        <v>51</v>
      </c>
      <c r="Q2" s="22" t="s">
        <v>21</v>
      </c>
      <c r="R2" s="22" t="s">
        <v>54</v>
      </c>
      <c r="S2" s="22" t="s">
        <v>3</v>
      </c>
      <c r="T2" s="22" t="s">
        <v>51</v>
      </c>
      <c r="V2" s="22" t="s">
        <v>21</v>
      </c>
      <c r="W2" s="22" t="s">
        <v>54</v>
      </c>
      <c r="X2" s="22" t="s">
        <v>3</v>
      </c>
      <c r="Y2" s="22" t="s">
        <v>51</v>
      </c>
      <c r="AA2" s="1" t="s">
        <v>27</v>
      </c>
      <c r="AB2" s="1" t="s">
        <v>22</v>
      </c>
      <c r="AC2" s="1" t="s">
        <v>23</v>
      </c>
      <c r="AD2" s="1" t="s">
        <v>24</v>
      </c>
      <c r="AE2" s="1" t="s">
        <v>25</v>
      </c>
      <c r="AG2" s="15" t="s">
        <v>27</v>
      </c>
      <c r="AH2" s="15" t="s">
        <v>25</v>
      </c>
    </row>
    <row r="3" spans="1:34" x14ac:dyDescent="0.2">
      <c r="A3" s="14" t="s">
        <v>22</v>
      </c>
      <c r="B3" s="14">
        <v>10240</v>
      </c>
      <c r="C3" s="14" t="s">
        <v>7</v>
      </c>
      <c r="D3" s="14">
        <f>AVERAGE('Run 1'!D2, 'Run 2'!D2, 'Run 3'!D2, 'Run 4'!D2, 'Run 5'!D2, 'Run 6'!D2, 'Run 7'!D2, 'Run 8'!D2, 'Run 9'!D2, 'Run 10'!D2)</f>
        <v>6.9024900000000166E-5</v>
      </c>
      <c r="E3" s="14">
        <v>28.8</v>
      </c>
      <c r="G3" s="20" t="s">
        <v>22</v>
      </c>
      <c r="H3" s="24">
        <v>10</v>
      </c>
      <c r="I3" s="25">
        <v>6.9024900000000166E-5</v>
      </c>
      <c r="J3" s="20">
        <v>28.8</v>
      </c>
      <c r="L3" s="20" t="s">
        <v>22</v>
      </c>
      <c r="M3" s="24">
        <v>10</v>
      </c>
      <c r="N3" s="25">
        <v>2.6856549999999997E-4</v>
      </c>
      <c r="O3" s="20">
        <v>25.6</v>
      </c>
      <c r="Q3" s="20" t="s">
        <v>22</v>
      </c>
      <c r="R3" s="24">
        <v>10</v>
      </c>
      <c r="S3" s="25">
        <v>3.4889560000000048E-4</v>
      </c>
      <c r="T3" s="20">
        <v>32</v>
      </c>
      <c r="V3" s="20" t="s">
        <v>22</v>
      </c>
      <c r="W3" s="24">
        <v>10</v>
      </c>
      <c r="X3" s="25">
        <v>5.7930800000000723E-5</v>
      </c>
      <c r="Y3" s="20">
        <v>28.8</v>
      </c>
      <c r="AA3" s="16" t="s">
        <v>7</v>
      </c>
      <c r="AB3" s="19">
        <f>(H3+H6)/(I3+I6)</f>
        <v>372689.79097618605</v>
      </c>
      <c r="AC3" s="19">
        <f>(H4+H7)/(I4+I7)</f>
        <v>350580.53414149699</v>
      </c>
      <c r="AD3" s="19">
        <f>(H5+H8)/(I5+I8)</f>
        <v>342286.63545725931</v>
      </c>
      <c r="AE3" s="19">
        <f>(H9)/(I9)</f>
        <v>343279.89192821062</v>
      </c>
      <c r="AG3" s="15" t="s">
        <v>7</v>
      </c>
      <c r="AH3" s="15">
        <f>H9/J9</f>
        <v>0.45099198097250082</v>
      </c>
    </row>
    <row r="4" spans="1:34" x14ac:dyDescent="0.2">
      <c r="A4" s="14" t="s">
        <v>23</v>
      </c>
      <c r="B4" s="14">
        <v>102117</v>
      </c>
      <c r="C4" s="14" t="s">
        <v>7</v>
      </c>
      <c r="D4" s="14">
        <f>AVERAGE('Run 1'!D10, 'Run 2'!D10, 'Run 3'!D10, 'Run 4'!D10, 'Run 5'!D10, 'Run 6'!D10, 'Run 7'!D10, 'Run 8'!D10, 'Run 9'!D10, 'Run 10'!D10)</f>
        <v>3.0441989999999966E-4</v>
      </c>
      <c r="E4" s="14">
        <v>316.8</v>
      </c>
      <c r="G4" s="20" t="s">
        <v>23</v>
      </c>
      <c r="H4" s="24">
        <v>99.7236328125</v>
      </c>
      <c r="I4" s="25">
        <v>3.0441989999999966E-4</v>
      </c>
      <c r="J4" s="20">
        <v>316.8</v>
      </c>
      <c r="L4" s="20" t="s">
        <v>23</v>
      </c>
      <c r="M4" s="24">
        <v>99.7236328125</v>
      </c>
      <c r="N4" s="25">
        <v>2.3031119999999961E-3</v>
      </c>
      <c r="O4" s="20">
        <v>264</v>
      </c>
      <c r="Q4" s="20" t="s">
        <v>23</v>
      </c>
      <c r="R4" s="24">
        <v>99.7236328125</v>
      </c>
      <c r="S4" s="25">
        <v>3.1208701999999979E-3</v>
      </c>
      <c r="T4" s="20">
        <v>412.8</v>
      </c>
      <c r="V4" s="20" t="s">
        <v>23</v>
      </c>
      <c r="W4" s="24">
        <v>99.7236328125</v>
      </c>
      <c r="X4" s="25">
        <v>1.7258199999999865E-4</v>
      </c>
      <c r="Y4" s="20">
        <v>438.4</v>
      </c>
      <c r="AA4" s="16" t="s">
        <v>8</v>
      </c>
      <c r="AB4" s="19">
        <f>(M3+M6)/(N3+N6)</f>
        <v>43858.486281759993</v>
      </c>
      <c r="AC4" s="19">
        <f>(M4+M7)/(N4+N7)</f>
        <v>43692.818770112106</v>
      </c>
      <c r="AD4" s="19">
        <f>(M5+M8)/(N5+N8)</f>
        <v>43529.309356635065</v>
      </c>
      <c r="AE4" s="19">
        <f>(M9)/(N9)</f>
        <v>43547.108050493705</v>
      </c>
      <c r="AG4" s="15" t="s">
        <v>8</v>
      </c>
      <c r="AH4" s="15">
        <f>M9/O9</f>
        <v>0.45100263672330232</v>
      </c>
    </row>
    <row r="5" spans="1:34" x14ac:dyDescent="0.2">
      <c r="A5" s="14" t="s">
        <v>24</v>
      </c>
      <c r="B5" s="14">
        <v>9840497</v>
      </c>
      <c r="C5" s="14" t="s">
        <v>7</v>
      </c>
      <c r="D5" s="14">
        <f>AVERAGE('Run 1'!D18, 'Run 2'!D18, 'Run 3'!D18, 'Run 4'!D18, 'Run 5'!D18, 'Run 6'!D18, 'Run 7'!D18, 'Run 8'!D18, 'Run 9'!D18, 'Run 10'!D18)</f>
        <v>2.5573209199999936E-2</v>
      </c>
      <c r="E5" s="14">
        <v>38480</v>
      </c>
      <c r="G5" s="20" t="s">
        <v>24</v>
      </c>
      <c r="H5" s="24">
        <v>9609.8603515625</v>
      </c>
      <c r="I5" s="25">
        <v>2.5573209199999936E-2</v>
      </c>
      <c r="J5" s="20">
        <v>38480</v>
      </c>
      <c r="L5" s="20" t="s">
        <v>24</v>
      </c>
      <c r="M5" s="24">
        <v>9609.8603515625</v>
      </c>
      <c r="N5" s="25">
        <v>0.21874914449999952</v>
      </c>
      <c r="O5" s="20">
        <v>38483.199999999997</v>
      </c>
      <c r="Q5" s="20" t="s">
        <v>24</v>
      </c>
      <c r="R5" s="24">
        <v>9609.8603515625</v>
      </c>
      <c r="S5" s="25">
        <v>0.29705274049999997</v>
      </c>
      <c r="T5" s="20">
        <v>38505.599999999999</v>
      </c>
      <c r="V5" s="20" t="s">
        <v>24</v>
      </c>
      <c r="W5" s="24">
        <v>9609.8603515625</v>
      </c>
      <c r="X5" s="25">
        <v>1.2137535099999959E-2</v>
      </c>
      <c r="Y5" s="20">
        <v>38467.199999999997</v>
      </c>
      <c r="AA5" s="16" t="s">
        <v>10</v>
      </c>
      <c r="AB5" s="19">
        <f>(R3+R6)/(S3+S6)</f>
        <v>32302.452650603223</v>
      </c>
      <c r="AC5" s="19">
        <f>(R4+R7)/(S4+S7)</f>
        <v>32293.116341027169</v>
      </c>
      <c r="AD5" s="19">
        <f>(R5+R8)/(S5+S8)</f>
        <v>32250.604125933594</v>
      </c>
      <c r="AE5" s="19">
        <f>(R9)/(S9)</f>
        <v>32254.938894569426</v>
      </c>
      <c r="AG5" s="15" t="s">
        <v>10</v>
      </c>
      <c r="AH5" s="15">
        <f>R9/T9</f>
        <v>0.45095771318766731</v>
      </c>
    </row>
    <row r="6" spans="1:34" x14ac:dyDescent="0.2">
      <c r="A6" s="14" t="s">
        <v>22</v>
      </c>
      <c r="B6" s="14">
        <v>10485760</v>
      </c>
      <c r="C6" s="14" t="s">
        <v>7</v>
      </c>
      <c r="D6" s="14">
        <f>AVERAGE('Run 1'!D6, 'Run 2'!D6, 'Run 3'!D6, 'Run 4'!D6, 'Run 5'!D6, 'Run 6'!D6, 'Run 7'!D6, 'Run 8'!D6, 'Run 9'!D6, 'Run 10'!D6)</f>
        <v>2.743374079999995E-2</v>
      </c>
      <c r="E6" s="14">
        <v>41043.199999999997</v>
      </c>
      <c r="G6" s="20" t="s">
        <v>22</v>
      </c>
      <c r="H6" s="24">
        <v>10240</v>
      </c>
      <c r="I6" s="25">
        <v>2.743374079999995E-2</v>
      </c>
      <c r="J6" s="20">
        <v>41043.199999999997</v>
      </c>
      <c r="L6" s="20" t="s">
        <v>22</v>
      </c>
      <c r="M6" s="24">
        <v>10240</v>
      </c>
      <c r="N6" s="25">
        <v>0.23343763069999976</v>
      </c>
      <c r="O6" s="20">
        <v>41046.400000000001</v>
      </c>
      <c r="Q6" s="20" t="s">
        <v>22</v>
      </c>
      <c r="R6" s="24">
        <v>10240</v>
      </c>
      <c r="S6" s="25">
        <v>0.31696447099999991</v>
      </c>
      <c r="T6" s="20">
        <v>41072</v>
      </c>
      <c r="V6" s="20" t="s">
        <v>22</v>
      </c>
      <c r="W6" s="24">
        <v>10240</v>
      </c>
      <c r="X6" s="25">
        <v>1.298438649999995E-2</v>
      </c>
      <c r="Y6" s="20">
        <v>41024</v>
      </c>
      <c r="AA6" s="16" t="s">
        <v>9</v>
      </c>
      <c r="AB6" s="19">
        <f>(W3+W6)/(X3+X6)</f>
        <v>785903.2842269555</v>
      </c>
      <c r="AC6" s="19">
        <f>(W4+W7)/(X4+X7)</f>
        <v>737768.68020381953</v>
      </c>
      <c r="AD6" s="19">
        <f>(W5+W8)/(X5+X8)</f>
        <v>682313.84126793465</v>
      </c>
      <c r="AE6" s="19">
        <f>(W9)/(X9)</f>
        <v>687842.48200481455</v>
      </c>
      <c r="AG6" s="15" t="s">
        <v>9</v>
      </c>
      <c r="AH6" s="15">
        <f>W9/Y9</f>
        <v>0.45097959789471409</v>
      </c>
    </row>
    <row r="7" spans="1:34" x14ac:dyDescent="0.2">
      <c r="A7" s="14" t="s">
        <v>23</v>
      </c>
      <c r="B7" s="14">
        <v>105228120</v>
      </c>
      <c r="C7" s="14" t="s">
        <v>7</v>
      </c>
      <c r="D7" s="14">
        <f>AVERAGE('Run 1'!D14, 'Run 2'!D14, 'Run 3'!D14, 'Run 4'!D14, 'Run 5'!D14, 'Run 6'!D14, 'Run 7'!D14, 'Run 8'!D14, 'Run 9'!D14, 'Run 10'!D14)</f>
        <v>0.29309909099999987</v>
      </c>
      <c r="E7" s="14">
        <v>411100.8</v>
      </c>
      <c r="G7" s="20" t="s">
        <v>23</v>
      </c>
      <c r="H7" s="24">
        <v>102761.8359375</v>
      </c>
      <c r="I7" s="25">
        <v>0.29309909099999987</v>
      </c>
      <c r="J7" s="20">
        <v>411100.8</v>
      </c>
      <c r="L7" s="20" t="s">
        <v>23</v>
      </c>
      <c r="M7" s="24">
        <v>102761.8359375</v>
      </c>
      <c r="N7" s="25">
        <v>2.3518951856999997</v>
      </c>
      <c r="O7" s="20">
        <v>411091.20000000001</v>
      </c>
      <c r="Q7" s="20" t="s">
        <v>23</v>
      </c>
      <c r="R7" s="24">
        <v>102761.8359375</v>
      </c>
      <c r="S7" s="25">
        <v>3.182126365899999</v>
      </c>
      <c r="T7" s="20">
        <v>411128</v>
      </c>
      <c r="V7" s="20" t="s">
        <v>23</v>
      </c>
      <c r="W7" s="24">
        <v>102761.8359375</v>
      </c>
      <c r="X7" s="25">
        <v>0.13924992579999967</v>
      </c>
      <c r="Y7" s="20">
        <v>411076.8</v>
      </c>
    </row>
    <row r="8" spans="1:34" ht="16" thickBot="1" x14ac:dyDescent="0.25">
      <c r="A8" s="14" t="s">
        <v>24</v>
      </c>
      <c r="B8" s="14">
        <v>1031472206</v>
      </c>
      <c r="C8" s="14" t="s">
        <v>7</v>
      </c>
      <c r="D8" s="14">
        <f>AVERAGE('Run 1'!D22, 'Run 2'!D22, 'Run 3'!D22, 'Run 4'!D22, 'Run 5'!D22, 'Run 6'!D22, 'Run 7'!D22, 'Run 8'!D22, 'Run 9'!D22, 'Run 10'!D22)</f>
        <v>2.9453489103999977</v>
      </c>
      <c r="E8" s="14">
        <v>2014659.2</v>
      </c>
      <c r="G8" s="21" t="s">
        <v>24</v>
      </c>
      <c r="H8" s="26">
        <v>1007297.07617187</v>
      </c>
      <c r="I8" s="27">
        <v>2.9453489103999977</v>
      </c>
      <c r="J8" s="21">
        <v>2014659.2</v>
      </c>
      <c r="L8" s="21" t="s">
        <v>24</v>
      </c>
      <c r="M8" s="26">
        <v>1007297.076171875</v>
      </c>
      <c r="N8" s="27">
        <v>23.142681384799978</v>
      </c>
      <c r="O8" s="21">
        <v>2014659.2</v>
      </c>
      <c r="Q8" s="21" t="s">
        <v>24</v>
      </c>
      <c r="R8" s="26">
        <v>1007297.076171875</v>
      </c>
      <c r="S8" s="27">
        <v>31.234354626399984</v>
      </c>
      <c r="T8" s="21">
        <v>2014668.8</v>
      </c>
      <c r="V8" s="21" t="s">
        <v>24</v>
      </c>
      <c r="W8" s="26">
        <v>1007297.076171875</v>
      </c>
      <c r="X8" s="27">
        <v>1.4782425143999971</v>
      </c>
      <c r="Y8" s="21">
        <v>2014662.4</v>
      </c>
    </row>
    <row r="9" spans="1:34" ht="16" thickTop="1" x14ac:dyDescent="0.2">
      <c r="A9" s="14" t="s">
        <v>22</v>
      </c>
      <c r="B9" s="14">
        <v>10240</v>
      </c>
      <c r="C9" s="14" t="s">
        <v>8</v>
      </c>
      <c r="D9" s="14">
        <f>AVERAGE('Run 1'!D3, 'Run 2'!D3, 'Run 3'!D3, 'Run 4'!D3, 'Run 5'!D3, 'Run 6'!D3, 'Run 7'!D3, 'Run 8'!D3, 'Run 9'!D3, 'Run 10'!D3)</f>
        <v>2.6856549999999997E-4</v>
      </c>
      <c r="E9" s="14">
        <v>25.6</v>
      </c>
      <c r="G9" s="28" t="s">
        <v>26</v>
      </c>
      <c r="H9" s="29">
        <v>1130018.49609375</v>
      </c>
      <c r="I9" s="30">
        <f>SUM(I3:I8)</f>
        <v>3.2918283961999975</v>
      </c>
      <c r="J9" s="22">
        <f>SUM(J3:J8)</f>
        <v>2505628.7999999998</v>
      </c>
      <c r="L9" s="31" t="s">
        <v>26</v>
      </c>
      <c r="M9" s="32">
        <v>1130018.49609375</v>
      </c>
      <c r="N9" s="33">
        <f>SUM(N3:N8)</f>
        <v>25.949335023199978</v>
      </c>
      <c r="O9" s="34">
        <f>SUM(O3:O8)</f>
        <v>2505569.6</v>
      </c>
      <c r="Q9" s="31" t="s">
        <v>53</v>
      </c>
      <c r="R9" s="32">
        <v>1130018.49609375</v>
      </c>
      <c r="S9" s="33">
        <f>SUM(S3:S8)</f>
        <v>35.033967969599985</v>
      </c>
      <c r="T9" s="34">
        <f>SUM(T3:T8)</f>
        <v>2505819.2000000002</v>
      </c>
      <c r="V9" s="34" t="s">
        <v>26</v>
      </c>
      <c r="W9" s="32">
        <v>1130018.49609375</v>
      </c>
      <c r="X9" s="33">
        <f>SUM(X3:X8)</f>
        <v>1.6428448745999966</v>
      </c>
      <c r="Y9" s="34">
        <f>SUM(Y3:Y8)</f>
        <v>2505697.5999999996</v>
      </c>
    </row>
    <row r="10" spans="1:34" x14ac:dyDescent="0.2">
      <c r="A10" s="14" t="s">
        <v>23</v>
      </c>
      <c r="B10" s="14">
        <v>102117</v>
      </c>
      <c r="C10" s="14" t="s">
        <v>8</v>
      </c>
      <c r="D10" s="14">
        <f>AVERAGE('Run 1'!D11, 'Run 2'!D11, 'Run 3'!D11, 'Run 4'!D11, 'Run 5'!D11, 'Run 6'!D11, 'Run 7'!D11, 'Run 8'!D11, 'Run 9'!D11, 'Run 10'!D11)</f>
        <v>2.3031119999999961E-3</v>
      </c>
      <c r="E10" s="14">
        <v>264</v>
      </c>
    </row>
    <row r="11" spans="1:34" x14ac:dyDescent="0.2">
      <c r="A11" s="14" t="s">
        <v>24</v>
      </c>
      <c r="B11" s="14">
        <v>9840497</v>
      </c>
      <c r="C11" s="14" t="s">
        <v>8</v>
      </c>
      <c r="D11" s="14">
        <f>AVERAGE('Run 1'!D19, 'Run 2'!D19, 'Run 3'!D19, 'Run 4'!D19, 'Run 5'!D19, 'Run 6'!D19, 'Run 7'!D19, 'Run 8'!D19, 'Run 9'!D19, 'Run 10'!D19)</f>
        <v>0.21874914449999952</v>
      </c>
      <c r="E11" s="14">
        <v>38483.199999999997</v>
      </c>
      <c r="G11" s="17"/>
    </row>
    <row r="12" spans="1:34" x14ac:dyDescent="0.2">
      <c r="A12" s="14" t="s">
        <v>22</v>
      </c>
      <c r="B12" s="14">
        <v>10485760</v>
      </c>
      <c r="C12" s="14" t="s">
        <v>8</v>
      </c>
      <c r="D12" s="14">
        <f>AVERAGE('Run 1'!D7, 'Run 2'!D7, 'Run 3'!D7, 'Run 4'!D7, 'Run 5'!D7, 'Run 6'!D7, 'Run 7'!D7, 'Run 8'!D7, 'Run 9'!D7, 'Run 10'!D7)</f>
        <v>0.23343763069999976</v>
      </c>
      <c r="E12" s="14">
        <v>41046.400000000001</v>
      </c>
      <c r="G12" s="18"/>
    </row>
    <row r="13" spans="1:34" x14ac:dyDescent="0.2">
      <c r="A13" s="14" t="s">
        <v>23</v>
      </c>
      <c r="B13" s="14">
        <v>105228120</v>
      </c>
      <c r="C13" s="14" t="s">
        <v>8</v>
      </c>
      <c r="D13" s="14">
        <f>AVERAGE('Run 1'!D15, 'Run 2'!D15, 'Run 3'!D15, 'Run 4'!D15, 'Run 5'!D15, 'Run 6'!D15, 'Run 7'!D15, 'Run 8'!D15, 'Run 9'!D15, 'Run 10'!D15)</f>
        <v>2.3518951856999997</v>
      </c>
      <c r="E13" s="14">
        <v>411091.20000000001</v>
      </c>
      <c r="G13" s="18"/>
    </row>
    <row r="14" spans="1:34" x14ac:dyDescent="0.2">
      <c r="A14" s="14" t="s">
        <v>24</v>
      </c>
      <c r="B14" s="14">
        <v>1031472206</v>
      </c>
      <c r="C14" s="14" t="s">
        <v>8</v>
      </c>
      <c r="D14" s="14">
        <f>AVERAGE('Run 1'!D23, 'Run 2'!D23, 'Run 3'!D23, 'Run 4'!D23, 'Run 5'!D23, 'Run 6'!D23, 'Run 7'!D23, 'Run 8'!D23, 'Run 9'!D23, 'Run 10'!D23)</f>
        <v>23.142681384799978</v>
      </c>
      <c r="E14" s="14">
        <v>2014659.2</v>
      </c>
    </row>
    <row r="15" spans="1:34" x14ac:dyDescent="0.2">
      <c r="A15" s="14" t="s">
        <v>22</v>
      </c>
      <c r="B15" s="14">
        <v>10240</v>
      </c>
      <c r="C15" s="14" t="s">
        <v>10</v>
      </c>
      <c r="D15" s="14">
        <f>AVERAGE('Run 1'!D5, 'Run 2'!D5, 'Run 3'!D5, 'Run 4'!D5, 'Run 5'!D5, 'Run 6'!D5, 'Run 7'!D5, 'Run 8'!D5, 'Run 9'!D5, 'Run 10'!D5)</f>
        <v>3.4889560000000048E-4</v>
      </c>
      <c r="E15" s="14">
        <v>32</v>
      </c>
    </row>
    <row r="16" spans="1:34" x14ac:dyDescent="0.2">
      <c r="A16" s="14" t="s">
        <v>23</v>
      </c>
      <c r="B16" s="14">
        <v>102117</v>
      </c>
      <c r="C16" s="14" t="s">
        <v>10</v>
      </c>
      <c r="D16" s="14">
        <f>AVERAGE('Run 1'!D13, 'Run 2'!D13, 'Run 3'!D13, 'Run 4'!D13, 'Run 5'!D13, 'Run 6'!D13, 'Run 7'!D13, 'Run 8'!D13, 'Run 9'!D13, 'Run 10'!D13)</f>
        <v>3.1208701999999979E-3</v>
      </c>
      <c r="E16" s="14">
        <v>412.8</v>
      </c>
    </row>
    <row r="17" spans="1:10" x14ac:dyDescent="0.2">
      <c r="A17" s="14" t="s">
        <v>24</v>
      </c>
      <c r="B17" s="14">
        <v>9840497</v>
      </c>
      <c r="C17" s="14" t="s">
        <v>10</v>
      </c>
      <c r="D17" s="14">
        <f>AVERAGE('Run 1'!D21, 'Run 2'!D21, 'Run 3'!D21, 'Run 4'!D21, 'Run 5'!D21, 'Run 6'!D21, 'Run 7'!D21, 'Run 8'!D21, 'Run 9'!D21, 'Run 10'!D21)</f>
        <v>0.29705274049999997</v>
      </c>
      <c r="E17" s="14">
        <v>38505.599999999999</v>
      </c>
    </row>
    <row r="18" spans="1:10" x14ac:dyDescent="0.2">
      <c r="A18" s="14" t="s">
        <v>22</v>
      </c>
      <c r="B18" s="14">
        <v>10485760</v>
      </c>
      <c r="C18" s="14" t="s">
        <v>10</v>
      </c>
      <c r="D18" s="14">
        <f>AVERAGE('Run 1'!D9, 'Run 2'!D9, 'Run 3'!D9, 'Run 4'!D9, 'Run 5'!D9, 'Run 6'!D9, 'Run 7'!D9, 'Run 8'!D9, 'Run 9'!D9, 'Run 10'!D9)</f>
        <v>0.31696447099999991</v>
      </c>
      <c r="E18" s="14">
        <v>41072</v>
      </c>
    </row>
    <row r="19" spans="1:10" x14ac:dyDescent="0.2">
      <c r="A19" s="14" t="s">
        <v>23</v>
      </c>
      <c r="B19" s="14">
        <v>105228120</v>
      </c>
      <c r="C19" s="14" t="s">
        <v>10</v>
      </c>
      <c r="D19" s="14">
        <f>AVERAGE('Run 1'!D17, 'Run 2'!D17, 'Run 3'!D17, 'Run 4'!D17, 'Run 5'!D17, 'Run 6'!D17, 'Run 7'!D17, 'Run 8'!D17, 'Run 9'!D17, 'Run 10'!D17)</f>
        <v>3.182126365899999</v>
      </c>
      <c r="E19" s="14">
        <v>411128</v>
      </c>
    </row>
    <row r="20" spans="1:10" x14ac:dyDescent="0.2">
      <c r="A20" s="14" t="s">
        <v>24</v>
      </c>
      <c r="B20" s="14">
        <v>1031472206</v>
      </c>
      <c r="C20" s="14" t="s">
        <v>10</v>
      </c>
      <c r="D20" s="14">
        <f>AVERAGE('Run 1'!D25, 'Run 2'!D25, 'Run 3'!D25, 'Run 4'!D25, 'Run 5'!D25, 'Run 6'!D25, 'Run 7'!D25, 'Run 8'!D25, 'Run 9'!D25, 'Run 10'!D25)</f>
        <v>31.234354626399984</v>
      </c>
      <c r="E20" s="14">
        <v>2014668.8</v>
      </c>
    </row>
    <row r="21" spans="1:10" x14ac:dyDescent="0.2">
      <c r="A21" s="14" t="s">
        <v>22</v>
      </c>
      <c r="B21" s="14">
        <v>10240</v>
      </c>
      <c r="C21" s="14" t="s">
        <v>9</v>
      </c>
      <c r="D21" s="14">
        <f>AVERAGE('Run 1'!D4, 'Run 2'!D4, 'Run 3'!D4, 'Run 4'!D4, 'Run 5'!D4, 'Run 6'!D4, 'Run 7'!D4, 'Run 8'!D4, 'Run 9'!D4, 'Run 10'!D4)</f>
        <v>5.7930800000000723E-5</v>
      </c>
      <c r="E21" s="14">
        <v>28.8</v>
      </c>
    </row>
    <row r="22" spans="1:10" x14ac:dyDescent="0.2">
      <c r="A22" s="14" t="s">
        <v>23</v>
      </c>
      <c r="B22" s="14">
        <v>102117</v>
      </c>
      <c r="C22" s="14" t="s">
        <v>9</v>
      </c>
      <c r="D22" s="14">
        <f>AVERAGE('Run 1'!D12, 'Run 2'!D12, 'Run 3'!D12, 'Run 4'!D12, 'Run 5'!D12, 'Run 6'!D12, 'Run 7'!D12, 'Run 8'!D12, 'Run 9'!D12, 'Run 10'!D12)</f>
        <v>1.7258199999999865E-4</v>
      </c>
      <c r="E22" s="14">
        <v>438.4</v>
      </c>
    </row>
    <row r="23" spans="1:10" x14ac:dyDescent="0.2">
      <c r="A23" s="14" t="s">
        <v>24</v>
      </c>
      <c r="B23" s="14">
        <v>9840497</v>
      </c>
      <c r="C23" s="14" t="s">
        <v>9</v>
      </c>
      <c r="D23" s="14">
        <f>AVERAGE('Run 1'!D20, 'Run 2'!D20, 'Run 3'!D20, 'Run 4'!D20, 'Run 5'!D20, 'Run 6'!D20, 'Run 7'!D20, 'Run 8'!D20, 'Run 9'!D20, 'Run 10'!D20)</f>
        <v>1.2137535099999959E-2</v>
      </c>
      <c r="E23" s="14">
        <v>38467.199999999997</v>
      </c>
    </row>
    <row r="24" spans="1:10" x14ac:dyDescent="0.2">
      <c r="A24" s="14" t="s">
        <v>22</v>
      </c>
      <c r="B24" s="14">
        <v>10485760</v>
      </c>
      <c r="C24" s="14" t="s">
        <v>9</v>
      </c>
      <c r="D24" s="14">
        <f>AVERAGE('Run 1'!D8, 'Run 2'!D8, 'Run 3'!D8, 'Run 4'!D8, 'Run 5'!D8, 'Run 6'!D8, 'Run 7'!D8, 'Run 8'!D8, 'Run 9'!D8, 'Run 10'!D8)</f>
        <v>1.298438649999995E-2</v>
      </c>
      <c r="E24" s="14">
        <v>41024</v>
      </c>
    </row>
    <row r="25" spans="1:10" x14ac:dyDescent="0.2">
      <c r="A25" s="14" t="s">
        <v>23</v>
      </c>
      <c r="B25" s="14">
        <v>105228120</v>
      </c>
      <c r="C25" s="14" t="s">
        <v>9</v>
      </c>
      <c r="D25" s="14">
        <f>AVERAGE('Run 1'!D16, 'Run 2'!D16, 'Run 3'!D16, 'Run 4'!D16, 'Run 5'!D16, 'Run 6'!D16, 'Run 7'!D16, 'Run 8'!D16, 'Run 9'!D16, 'Run 10'!D16)</f>
        <v>0.13924992579999967</v>
      </c>
      <c r="E25" s="14">
        <v>411076.8</v>
      </c>
    </row>
    <row r="26" spans="1:10" x14ac:dyDescent="0.2">
      <c r="A26" s="14" t="s">
        <v>24</v>
      </c>
      <c r="B26" s="14">
        <v>1031472206</v>
      </c>
      <c r="C26" s="14" t="s">
        <v>9</v>
      </c>
      <c r="D26" s="14">
        <f>AVERAGE('Run 1'!D24, 'Run 2'!D24, 'Run 3'!D24, 'Run 4'!D24, 'Run 5'!D24, 'Run 6'!D24, 'Run 7'!D24, 'Run 8'!D24, 'Run 9'!D24, 'Run 10'!D24)</f>
        <v>1.4782425143999971</v>
      </c>
      <c r="E26" s="14">
        <v>2014662.4</v>
      </c>
    </row>
    <row r="30" spans="1:10" x14ac:dyDescent="0.2">
      <c r="I30" s="22" t="s">
        <v>49</v>
      </c>
      <c r="J30" s="22" t="s">
        <v>55</v>
      </c>
    </row>
    <row r="31" spans="1:10" x14ac:dyDescent="0.2">
      <c r="H31" s="18"/>
      <c r="I31" s="10" t="s">
        <v>3</v>
      </c>
      <c r="J31" s="35">
        <f>VAR(I8,N8,S8,X8)</f>
        <v>219.21681500821259</v>
      </c>
    </row>
    <row r="32" spans="1:10" x14ac:dyDescent="0.2">
      <c r="H32" s="18"/>
      <c r="I32" s="22" t="s">
        <v>51</v>
      </c>
      <c r="J32" s="22">
        <f>VAR(J8,O8,T8,Y8)</f>
        <v>20.480000000397364</v>
      </c>
    </row>
    <row r="33" spans="8:10" x14ac:dyDescent="0.2">
      <c r="H33" s="18"/>
    </row>
    <row r="34" spans="8:10" x14ac:dyDescent="0.2">
      <c r="H34" s="18"/>
    </row>
    <row r="35" spans="8:10" x14ac:dyDescent="0.2">
      <c r="H35" s="18"/>
    </row>
    <row r="36" spans="8:10" x14ac:dyDescent="0.2">
      <c r="H36" s="18"/>
      <c r="I36" s="22"/>
      <c r="J36" s="22"/>
    </row>
    <row r="37" spans="8:10" x14ac:dyDescent="0.2">
      <c r="I37" s="10"/>
      <c r="J37" s="10"/>
    </row>
    <row r="38" spans="8:10" x14ac:dyDescent="0.2">
      <c r="I38" s="22"/>
      <c r="J38" s="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selection activeCell="G18" sqref="G18"/>
    </sheetView>
  </sheetViews>
  <sheetFormatPr baseColWidth="10" defaultColWidth="9" defaultRowHeight="15" x14ac:dyDescent="0.2"/>
  <cols>
    <col min="1" max="1" width="13.33203125" bestFit="1" customWidth="1"/>
    <col min="2" max="2" width="12.83203125" bestFit="1" customWidth="1"/>
    <col min="4" max="4" width="23" bestFit="1" customWidth="1"/>
    <col min="5" max="5" width="18.3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9" x14ac:dyDescent="0.2">
      <c r="A2" s="2" t="s">
        <v>5</v>
      </c>
      <c r="B2">
        <v>10240</v>
      </c>
      <c r="C2" s="2" t="s">
        <v>7</v>
      </c>
      <c r="D2">
        <v>8.0247000000007202E-5</v>
      </c>
      <c r="E2">
        <v>49152</v>
      </c>
      <c r="G2" s="3"/>
    </row>
    <row r="3" spans="1:9" x14ac:dyDescent="0.2">
      <c r="A3" s="2" t="s">
        <v>5</v>
      </c>
      <c r="B3">
        <v>10240</v>
      </c>
      <c r="C3" s="2" t="s">
        <v>8</v>
      </c>
      <c r="D3">
        <v>2.7354099999999802E-4</v>
      </c>
      <c r="E3">
        <v>16384</v>
      </c>
    </row>
    <row r="4" spans="1:9" x14ac:dyDescent="0.2">
      <c r="A4" s="2" t="s">
        <v>5</v>
      </c>
      <c r="B4">
        <v>10240</v>
      </c>
      <c r="C4" s="2" t="s">
        <v>9</v>
      </c>
      <c r="D4">
        <v>5.5915999999992598E-5</v>
      </c>
      <c r="E4">
        <v>16384</v>
      </c>
    </row>
    <row r="5" spans="1:9" x14ac:dyDescent="0.2">
      <c r="A5" s="2" t="s">
        <v>5</v>
      </c>
      <c r="B5">
        <v>10240</v>
      </c>
      <c r="C5" s="2" t="s">
        <v>10</v>
      </c>
      <c r="D5">
        <v>3.50418000000003E-4</v>
      </c>
      <c r="E5">
        <v>49152</v>
      </c>
    </row>
    <row r="6" spans="1:9" x14ac:dyDescent="0.2">
      <c r="A6" s="2" t="s">
        <v>11</v>
      </c>
      <c r="B6">
        <v>10485760</v>
      </c>
      <c r="C6" s="2" t="s">
        <v>7</v>
      </c>
      <c r="D6">
        <v>2.7028625999999899E-2</v>
      </c>
      <c r="E6">
        <v>42024960</v>
      </c>
    </row>
    <row r="7" spans="1:9" x14ac:dyDescent="0.2">
      <c r="A7" s="2" t="s">
        <v>11</v>
      </c>
      <c r="B7">
        <v>10485760</v>
      </c>
      <c r="C7" s="2" t="s">
        <v>8</v>
      </c>
      <c r="D7">
        <v>0.233566844999999</v>
      </c>
      <c r="E7">
        <v>42041344</v>
      </c>
    </row>
    <row r="8" spans="1:9" x14ac:dyDescent="0.2">
      <c r="A8" s="2" t="s">
        <v>11</v>
      </c>
      <c r="B8">
        <v>10485760</v>
      </c>
      <c r="C8" s="2" t="s">
        <v>9</v>
      </c>
      <c r="D8">
        <v>1.2919414000000001E-2</v>
      </c>
      <c r="E8">
        <v>42008576</v>
      </c>
      <c r="I8">
        <v>1</v>
      </c>
    </row>
    <row r="9" spans="1:9" x14ac:dyDescent="0.2">
      <c r="A9" s="2" t="s">
        <v>11</v>
      </c>
      <c r="B9">
        <v>10485760</v>
      </c>
      <c r="C9" s="2" t="s">
        <v>10</v>
      </c>
      <c r="D9">
        <v>0.31616325299999998</v>
      </c>
      <c r="E9">
        <v>42057728</v>
      </c>
    </row>
    <row r="10" spans="1:9" x14ac:dyDescent="0.2">
      <c r="A10" s="2" t="s">
        <v>13</v>
      </c>
      <c r="B10">
        <v>102117</v>
      </c>
      <c r="C10" s="2" t="s">
        <v>7</v>
      </c>
      <c r="D10">
        <v>3.0429400000000101E-4</v>
      </c>
      <c r="E10">
        <v>245760</v>
      </c>
    </row>
    <row r="11" spans="1:9" x14ac:dyDescent="0.2">
      <c r="A11" s="2" t="s">
        <v>13</v>
      </c>
      <c r="B11">
        <v>102117</v>
      </c>
      <c r="C11" s="2" t="s">
        <v>8</v>
      </c>
      <c r="D11">
        <v>2.3080869999999999E-3</v>
      </c>
      <c r="E11">
        <v>229376</v>
      </c>
    </row>
    <row r="12" spans="1:9" x14ac:dyDescent="0.2">
      <c r="A12" s="2" t="s">
        <v>13</v>
      </c>
      <c r="B12">
        <v>102117</v>
      </c>
      <c r="C12" s="2" t="s">
        <v>9</v>
      </c>
      <c r="D12">
        <v>1.78880000000001E-4</v>
      </c>
      <c r="E12">
        <v>491520</v>
      </c>
    </row>
    <row r="13" spans="1:9" x14ac:dyDescent="0.2">
      <c r="A13" s="2" t="s">
        <v>13</v>
      </c>
      <c r="B13">
        <v>102117</v>
      </c>
      <c r="C13" s="2" t="s">
        <v>10</v>
      </c>
      <c r="D13">
        <v>3.1267509999999901E-3</v>
      </c>
      <c r="E13">
        <v>507904</v>
      </c>
    </row>
    <row r="14" spans="1:9" x14ac:dyDescent="0.2">
      <c r="A14" s="2" t="s">
        <v>15</v>
      </c>
      <c r="B14">
        <v>105228120</v>
      </c>
      <c r="C14" s="2" t="s">
        <v>7</v>
      </c>
      <c r="D14">
        <v>0.29929636399999998</v>
      </c>
      <c r="E14">
        <v>420954112</v>
      </c>
    </row>
    <row r="15" spans="1:9" x14ac:dyDescent="0.2">
      <c r="A15" s="2" t="s">
        <v>15</v>
      </c>
      <c r="B15">
        <v>105228120</v>
      </c>
      <c r="C15" s="2" t="s">
        <v>8</v>
      </c>
      <c r="D15">
        <v>2.351598504</v>
      </c>
      <c r="E15">
        <v>420970496</v>
      </c>
    </row>
    <row r="16" spans="1:9" x14ac:dyDescent="0.2">
      <c r="A16" s="2" t="s">
        <v>15</v>
      </c>
      <c r="B16">
        <v>105228120</v>
      </c>
      <c r="C16" s="2" t="s">
        <v>9</v>
      </c>
      <c r="D16">
        <v>0.138129789999999</v>
      </c>
      <c r="E16">
        <v>420937728</v>
      </c>
    </row>
    <row r="17" spans="1:5" x14ac:dyDescent="0.2">
      <c r="A17" s="2" t="s">
        <v>15</v>
      </c>
      <c r="B17">
        <v>105228120</v>
      </c>
      <c r="C17" s="2" t="s">
        <v>10</v>
      </c>
      <c r="D17">
        <v>3.1781354080000002</v>
      </c>
      <c r="E17">
        <v>420986880</v>
      </c>
    </row>
    <row r="18" spans="1:5" x14ac:dyDescent="0.2">
      <c r="A18" s="2" t="s">
        <v>17</v>
      </c>
      <c r="B18">
        <v>9840497</v>
      </c>
      <c r="C18" s="2" t="s">
        <v>7</v>
      </c>
      <c r="D18">
        <v>2.5138582999999999E-2</v>
      </c>
      <c r="E18">
        <v>39403520</v>
      </c>
    </row>
    <row r="19" spans="1:5" x14ac:dyDescent="0.2">
      <c r="A19" s="2" t="s">
        <v>17</v>
      </c>
      <c r="B19">
        <v>9840497</v>
      </c>
      <c r="C19" s="2" t="s">
        <v>8</v>
      </c>
      <c r="D19">
        <v>0.21844446300000001</v>
      </c>
      <c r="E19">
        <v>39387136</v>
      </c>
    </row>
    <row r="20" spans="1:5" x14ac:dyDescent="0.2">
      <c r="A20" s="2" t="s">
        <v>17</v>
      </c>
      <c r="B20">
        <v>9840497</v>
      </c>
      <c r="C20" s="2" t="s">
        <v>9</v>
      </c>
      <c r="D20">
        <v>1.2094086999999899E-2</v>
      </c>
      <c r="E20">
        <v>39387136</v>
      </c>
    </row>
    <row r="21" spans="1:5" x14ac:dyDescent="0.2">
      <c r="A21" s="2" t="s">
        <v>17</v>
      </c>
      <c r="B21">
        <v>9840497</v>
      </c>
      <c r="C21" s="2" t="s">
        <v>10</v>
      </c>
      <c r="D21">
        <v>0.29627454199999997</v>
      </c>
      <c r="E21">
        <v>39469056</v>
      </c>
    </row>
    <row r="22" spans="1:5" x14ac:dyDescent="0.2">
      <c r="A22" s="2" t="s">
        <v>19</v>
      </c>
      <c r="B22">
        <v>1031472206</v>
      </c>
      <c r="C22" s="2" t="s">
        <v>7</v>
      </c>
      <c r="D22">
        <v>2.9364174639999998</v>
      </c>
      <c r="E22">
        <v>2062991360</v>
      </c>
    </row>
    <row r="23" spans="1:5" x14ac:dyDescent="0.2">
      <c r="A23" s="2" t="s">
        <v>19</v>
      </c>
      <c r="B23">
        <v>1031472206</v>
      </c>
      <c r="C23" s="2" t="s">
        <v>8</v>
      </c>
      <c r="D23">
        <v>23.121324112</v>
      </c>
      <c r="E23">
        <v>2062974976</v>
      </c>
    </row>
    <row r="24" spans="1:5" x14ac:dyDescent="0.2">
      <c r="A24" s="2" t="s">
        <v>19</v>
      </c>
      <c r="B24">
        <v>1031472206</v>
      </c>
      <c r="C24" s="2" t="s">
        <v>9</v>
      </c>
      <c r="D24">
        <v>1.472966824</v>
      </c>
      <c r="E24">
        <v>2063007744</v>
      </c>
    </row>
    <row r="25" spans="1:5" x14ac:dyDescent="0.2">
      <c r="A25" s="2" t="s">
        <v>19</v>
      </c>
      <c r="B25">
        <v>1031472206</v>
      </c>
      <c r="C25" s="2" t="s">
        <v>10</v>
      </c>
      <c r="D25">
        <v>31.253324687999999</v>
      </c>
      <c r="E25">
        <v>2063024128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workbookViewId="0">
      <selection activeCell="F21" sqref="F21"/>
    </sheetView>
  </sheetViews>
  <sheetFormatPr baseColWidth="10" defaultColWidth="8.83203125" defaultRowHeight="15" x14ac:dyDescent="0.2"/>
  <cols>
    <col min="1" max="1" width="13.33203125" bestFit="1" customWidth="1"/>
    <col min="2" max="2" width="12.83203125" bestFit="1" customWidth="1"/>
    <col min="3" max="3" width="9" bestFit="1" customWidth="1"/>
    <col min="4" max="4" width="23" bestFit="1" customWidth="1"/>
    <col min="5" max="5" width="18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10240</v>
      </c>
      <c r="C2" t="s">
        <v>7</v>
      </c>
      <c r="D2">
        <v>6.6911999999995296E-5</v>
      </c>
      <c r="E2">
        <v>16384</v>
      </c>
    </row>
    <row r="3" spans="1:5" x14ac:dyDescent="0.2">
      <c r="A3" t="s">
        <v>5</v>
      </c>
      <c r="B3">
        <v>10240</v>
      </c>
      <c r="C3" t="s">
        <v>8</v>
      </c>
      <c r="D3">
        <v>2.69663999999992E-4</v>
      </c>
      <c r="E3">
        <v>49152</v>
      </c>
    </row>
    <row r="4" spans="1:5" x14ac:dyDescent="0.2">
      <c r="A4" t="s">
        <v>5</v>
      </c>
      <c r="B4">
        <v>10240</v>
      </c>
      <c r="C4" t="s">
        <v>9</v>
      </c>
      <c r="D4">
        <v>5.7456999999996797E-5</v>
      </c>
      <c r="E4">
        <v>32768</v>
      </c>
    </row>
    <row r="5" spans="1:5" x14ac:dyDescent="0.2">
      <c r="A5" t="s">
        <v>5</v>
      </c>
      <c r="B5">
        <v>10240</v>
      </c>
      <c r="C5" t="s">
        <v>10</v>
      </c>
      <c r="D5">
        <v>3.5200100000000201E-4</v>
      </c>
      <c r="E5">
        <v>49152</v>
      </c>
    </row>
    <row r="6" spans="1:5" x14ac:dyDescent="0.2">
      <c r="A6" t="s">
        <v>11</v>
      </c>
      <c r="B6">
        <v>10485760</v>
      </c>
      <c r="C6" t="s">
        <v>7</v>
      </c>
      <c r="D6">
        <v>2.7926500999999999E-2</v>
      </c>
      <c r="E6">
        <v>42024960</v>
      </c>
    </row>
    <row r="7" spans="1:5" x14ac:dyDescent="0.2">
      <c r="A7" t="s">
        <v>11</v>
      </c>
      <c r="B7">
        <v>10485760</v>
      </c>
      <c r="C7" t="s">
        <v>8</v>
      </c>
      <c r="D7">
        <v>0.23383673799999999</v>
      </c>
      <c r="E7">
        <v>42008576</v>
      </c>
    </row>
    <row r="8" spans="1:5" x14ac:dyDescent="0.2">
      <c r="A8" t="s">
        <v>11</v>
      </c>
      <c r="B8">
        <v>10485760</v>
      </c>
      <c r="C8" t="s">
        <v>9</v>
      </c>
      <c r="D8">
        <v>1.2954086999999901E-2</v>
      </c>
      <c r="E8">
        <v>42008576</v>
      </c>
    </row>
    <row r="9" spans="1:5" x14ac:dyDescent="0.2">
      <c r="A9" t="s">
        <v>11</v>
      </c>
      <c r="B9">
        <v>10485760</v>
      </c>
      <c r="C9" t="s">
        <v>10</v>
      </c>
      <c r="D9">
        <v>0.31900688499999902</v>
      </c>
      <c r="E9">
        <v>42024960</v>
      </c>
    </row>
    <row r="10" spans="1:5" x14ac:dyDescent="0.2">
      <c r="A10" t="s">
        <v>13</v>
      </c>
      <c r="B10">
        <v>102117</v>
      </c>
      <c r="C10" t="s">
        <v>7</v>
      </c>
      <c r="D10">
        <v>3.3203700000000301E-4</v>
      </c>
      <c r="E10">
        <v>507904</v>
      </c>
    </row>
    <row r="11" spans="1:5" x14ac:dyDescent="0.2">
      <c r="A11" t="s">
        <v>13</v>
      </c>
      <c r="B11">
        <v>102117</v>
      </c>
      <c r="C11" t="s">
        <v>8</v>
      </c>
      <c r="D11">
        <v>2.2764159999999899E-3</v>
      </c>
      <c r="E11">
        <v>229376</v>
      </c>
    </row>
    <row r="12" spans="1:5" x14ac:dyDescent="0.2">
      <c r="A12" t="s">
        <v>13</v>
      </c>
      <c r="B12">
        <v>102117</v>
      </c>
      <c r="C12" t="s">
        <v>9</v>
      </c>
      <c r="D12">
        <v>1.7082900000000599E-4</v>
      </c>
      <c r="E12">
        <v>491520</v>
      </c>
    </row>
    <row r="13" spans="1:5" x14ac:dyDescent="0.2">
      <c r="A13" t="s">
        <v>13</v>
      </c>
      <c r="B13">
        <v>102117</v>
      </c>
      <c r="C13" t="s">
        <v>10</v>
      </c>
      <c r="D13">
        <v>3.1207050000000001E-3</v>
      </c>
      <c r="E13">
        <v>507904</v>
      </c>
    </row>
    <row r="14" spans="1:5" x14ac:dyDescent="0.2">
      <c r="A14" t="s">
        <v>15</v>
      </c>
      <c r="B14">
        <v>105228120</v>
      </c>
      <c r="C14" t="s">
        <v>7</v>
      </c>
      <c r="D14">
        <v>0.29027771999999902</v>
      </c>
      <c r="E14">
        <v>420954112</v>
      </c>
    </row>
    <row r="15" spans="1:5" x14ac:dyDescent="0.2">
      <c r="A15" t="s">
        <v>15</v>
      </c>
      <c r="B15">
        <v>105228120</v>
      </c>
      <c r="C15" t="s">
        <v>8</v>
      </c>
      <c r="D15">
        <v>2.362468056</v>
      </c>
      <c r="E15">
        <v>420937728</v>
      </c>
    </row>
    <row r="16" spans="1:5" x14ac:dyDescent="0.2">
      <c r="A16" t="s">
        <v>15</v>
      </c>
      <c r="B16">
        <v>105228120</v>
      </c>
      <c r="C16" t="s">
        <v>9</v>
      </c>
      <c r="D16">
        <v>0.14056033699999901</v>
      </c>
      <c r="E16">
        <v>420937728</v>
      </c>
    </row>
    <row r="17" spans="1:5" x14ac:dyDescent="0.2">
      <c r="A17" t="s">
        <v>15</v>
      </c>
      <c r="B17">
        <v>105228120</v>
      </c>
      <c r="C17" t="s">
        <v>10</v>
      </c>
      <c r="D17">
        <v>3.1803425660000002</v>
      </c>
      <c r="E17">
        <v>421019648</v>
      </c>
    </row>
    <row r="18" spans="1:5" x14ac:dyDescent="0.2">
      <c r="A18" t="s">
        <v>17</v>
      </c>
      <c r="B18">
        <v>9840497</v>
      </c>
      <c r="C18" t="s">
        <v>7</v>
      </c>
      <c r="D18">
        <v>2.61910429999999E-2</v>
      </c>
      <c r="E18">
        <v>39403520</v>
      </c>
    </row>
    <row r="19" spans="1:5" x14ac:dyDescent="0.2">
      <c r="A19" t="s">
        <v>17</v>
      </c>
      <c r="B19">
        <v>9840497</v>
      </c>
      <c r="C19" t="s">
        <v>8</v>
      </c>
      <c r="D19">
        <v>0.21883830299999901</v>
      </c>
      <c r="E19">
        <v>39419904</v>
      </c>
    </row>
    <row r="20" spans="1:5" x14ac:dyDescent="0.2">
      <c r="A20" t="s">
        <v>17</v>
      </c>
      <c r="B20">
        <v>9840497</v>
      </c>
      <c r="C20" t="s">
        <v>9</v>
      </c>
      <c r="D20">
        <v>1.19654199999999E-2</v>
      </c>
      <c r="E20">
        <v>39387136</v>
      </c>
    </row>
    <row r="21" spans="1:5" x14ac:dyDescent="0.2">
      <c r="A21" t="s">
        <v>17</v>
      </c>
      <c r="B21">
        <v>9840497</v>
      </c>
      <c r="C21" t="s">
        <v>10</v>
      </c>
      <c r="D21">
        <v>0.297412703</v>
      </c>
      <c r="E21">
        <v>39403520</v>
      </c>
    </row>
    <row r="22" spans="1:5" x14ac:dyDescent="0.2">
      <c r="A22" t="s">
        <v>19</v>
      </c>
      <c r="B22">
        <v>1031472206</v>
      </c>
      <c r="C22" t="s">
        <v>7</v>
      </c>
      <c r="D22">
        <v>2.9551566720000002</v>
      </c>
      <c r="E22">
        <v>2062991360</v>
      </c>
    </row>
    <row r="23" spans="1:5" x14ac:dyDescent="0.2">
      <c r="A23" t="s">
        <v>19</v>
      </c>
      <c r="B23">
        <v>1031472206</v>
      </c>
      <c r="C23" t="s">
        <v>8</v>
      </c>
      <c r="D23">
        <v>23.151532599999999</v>
      </c>
      <c r="E23">
        <v>2063040512</v>
      </c>
    </row>
    <row r="24" spans="1:5" x14ac:dyDescent="0.2">
      <c r="A24" t="s">
        <v>19</v>
      </c>
      <c r="B24">
        <v>1031472206</v>
      </c>
      <c r="C24" t="s">
        <v>9</v>
      </c>
      <c r="D24">
        <v>1.4850138959999899</v>
      </c>
      <c r="E24">
        <v>2062974976</v>
      </c>
    </row>
    <row r="25" spans="1:5" x14ac:dyDescent="0.2">
      <c r="A25" t="s">
        <v>19</v>
      </c>
      <c r="B25">
        <v>1031472206</v>
      </c>
      <c r="C25" t="s">
        <v>10</v>
      </c>
      <c r="D25">
        <v>31.221286303999999</v>
      </c>
      <c r="E25">
        <v>2063024128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13.33203125" bestFit="1" customWidth="1"/>
    <col min="2" max="2" width="12.83203125" bestFit="1" customWidth="1"/>
    <col min="3" max="3" width="9" bestFit="1" customWidth="1"/>
    <col min="4" max="4" width="23" bestFit="1" customWidth="1"/>
    <col min="5" max="5" width="18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10240</v>
      </c>
      <c r="C2" t="s">
        <v>7</v>
      </c>
      <c r="D2">
        <v>6.3166000000001597E-5</v>
      </c>
      <c r="E2">
        <v>16384</v>
      </c>
    </row>
    <row r="3" spans="1:5" x14ac:dyDescent="0.2">
      <c r="A3" t="s">
        <v>5</v>
      </c>
      <c r="B3">
        <v>10240</v>
      </c>
      <c r="C3" t="s">
        <v>8</v>
      </c>
      <c r="D3">
        <v>2.8716600000001002E-4</v>
      </c>
      <c r="E3">
        <v>49152</v>
      </c>
    </row>
    <row r="4" spans="1:5" x14ac:dyDescent="0.2">
      <c r="A4" t="s">
        <v>5</v>
      </c>
      <c r="B4">
        <v>10240</v>
      </c>
      <c r="C4" t="s">
        <v>9</v>
      </c>
      <c r="D4">
        <v>6.3001000000008703E-5</v>
      </c>
      <c r="E4">
        <v>65536</v>
      </c>
    </row>
    <row r="5" spans="1:5" x14ac:dyDescent="0.2">
      <c r="A5" t="s">
        <v>5</v>
      </c>
      <c r="B5">
        <v>10240</v>
      </c>
      <c r="C5" t="s">
        <v>10</v>
      </c>
      <c r="D5">
        <v>3.4412100000000598E-4</v>
      </c>
      <c r="E5">
        <v>16384</v>
      </c>
    </row>
    <row r="6" spans="1:5" x14ac:dyDescent="0.2">
      <c r="A6" t="s">
        <v>11</v>
      </c>
      <c r="B6">
        <v>10485760</v>
      </c>
      <c r="C6" t="s">
        <v>7</v>
      </c>
      <c r="D6">
        <v>2.7706370000000001E-2</v>
      </c>
      <c r="E6">
        <v>42024960</v>
      </c>
    </row>
    <row r="7" spans="1:5" x14ac:dyDescent="0.2">
      <c r="A7" t="s">
        <v>11</v>
      </c>
      <c r="B7">
        <v>10485760</v>
      </c>
      <c r="C7" t="s">
        <v>8</v>
      </c>
      <c r="D7">
        <v>0.233420777</v>
      </c>
      <c r="E7">
        <v>42041344</v>
      </c>
    </row>
    <row r="8" spans="1:5" x14ac:dyDescent="0.2">
      <c r="A8" t="s">
        <v>11</v>
      </c>
      <c r="B8">
        <v>10485760</v>
      </c>
      <c r="C8" t="s">
        <v>9</v>
      </c>
      <c r="D8">
        <v>1.28486999999999E-2</v>
      </c>
      <c r="E8">
        <v>42008576</v>
      </c>
    </row>
    <row r="9" spans="1:5" x14ac:dyDescent="0.2">
      <c r="A9" t="s">
        <v>11</v>
      </c>
      <c r="B9">
        <v>10485760</v>
      </c>
      <c r="C9" t="s">
        <v>10</v>
      </c>
      <c r="D9">
        <v>0.31663634099999999</v>
      </c>
      <c r="E9">
        <v>42090496</v>
      </c>
    </row>
    <row r="10" spans="1:5" x14ac:dyDescent="0.2">
      <c r="A10" t="s">
        <v>13</v>
      </c>
      <c r="B10">
        <v>102117</v>
      </c>
      <c r="C10" t="s">
        <v>7</v>
      </c>
      <c r="D10">
        <v>3.0641800000000198E-4</v>
      </c>
      <c r="E10">
        <v>245760</v>
      </c>
    </row>
    <row r="11" spans="1:5" x14ac:dyDescent="0.2">
      <c r="A11" t="s">
        <v>13</v>
      </c>
      <c r="B11">
        <v>102117</v>
      </c>
      <c r="C11" t="s">
        <v>8</v>
      </c>
      <c r="D11">
        <v>2.3064129999999898E-3</v>
      </c>
      <c r="E11">
        <v>229376</v>
      </c>
    </row>
    <row r="12" spans="1:5" x14ac:dyDescent="0.2">
      <c r="A12" t="s">
        <v>13</v>
      </c>
      <c r="B12">
        <v>102117</v>
      </c>
      <c r="C12" t="s">
        <v>9</v>
      </c>
      <c r="D12">
        <v>1.67457000000006E-4</v>
      </c>
      <c r="E12">
        <v>229376</v>
      </c>
    </row>
    <row r="13" spans="1:5" x14ac:dyDescent="0.2">
      <c r="A13" t="s">
        <v>13</v>
      </c>
      <c r="B13">
        <v>102117</v>
      </c>
      <c r="C13" t="s">
        <v>10</v>
      </c>
      <c r="D13">
        <v>3.132087E-3</v>
      </c>
      <c r="E13">
        <v>376832</v>
      </c>
    </row>
    <row r="14" spans="1:5" x14ac:dyDescent="0.2">
      <c r="A14" t="s">
        <v>15</v>
      </c>
      <c r="B14">
        <v>105228120</v>
      </c>
      <c r="C14" t="s">
        <v>7</v>
      </c>
      <c r="D14">
        <v>0.29276940400000001</v>
      </c>
      <c r="E14">
        <v>420986880</v>
      </c>
    </row>
    <row r="15" spans="1:5" x14ac:dyDescent="0.2">
      <c r="A15" t="s">
        <v>15</v>
      </c>
      <c r="B15">
        <v>105228120</v>
      </c>
      <c r="C15" t="s">
        <v>8</v>
      </c>
      <c r="D15">
        <v>2.3492185600000002</v>
      </c>
      <c r="E15">
        <v>420937728</v>
      </c>
    </row>
    <row r="16" spans="1:5" x14ac:dyDescent="0.2">
      <c r="A16" t="s">
        <v>15</v>
      </c>
      <c r="B16">
        <v>105228120</v>
      </c>
      <c r="C16" t="s">
        <v>9</v>
      </c>
      <c r="D16">
        <v>0.14104983399999901</v>
      </c>
      <c r="E16">
        <v>420954112</v>
      </c>
    </row>
    <row r="17" spans="1:5" x14ac:dyDescent="0.2">
      <c r="A17" t="s">
        <v>15</v>
      </c>
      <c r="B17">
        <v>105228120</v>
      </c>
      <c r="C17" t="s">
        <v>10</v>
      </c>
      <c r="D17">
        <v>3.1771326739999899</v>
      </c>
      <c r="E17">
        <v>420986880</v>
      </c>
    </row>
    <row r="18" spans="1:5" x14ac:dyDescent="0.2">
      <c r="A18" t="s">
        <v>17</v>
      </c>
      <c r="B18">
        <v>9840497</v>
      </c>
      <c r="C18" t="s">
        <v>7</v>
      </c>
      <c r="D18">
        <v>2.5417791999999901E-2</v>
      </c>
      <c r="E18">
        <v>39403520</v>
      </c>
    </row>
    <row r="19" spans="1:5" x14ac:dyDescent="0.2">
      <c r="A19" t="s">
        <v>17</v>
      </c>
      <c r="B19">
        <v>9840497</v>
      </c>
      <c r="C19" t="s">
        <v>8</v>
      </c>
      <c r="D19">
        <v>0.21844677899999901</v>
      </c>
      <c r="E19">
        <v>39387136</v>
      </c>
    </row>
    <row r="20" spans="1:5" x14ac:dyDescent="0.2">
      <c r="A20" t="s">
        <v>17</v>
      </c>
      <c r="B20">
        <v>9840497</v>
      </c>
      <c r="C20" t="s">
        <v>9</v>
      </c>
      <c r="D20">
        <v>1.21782879999999E-2</v>
      </c>
      <c r="E20">
        <v>39387136</v>
      </c>
    </row>
    <row r="21" spans="1:5" x14ac:dyDescent="0.2">
      <c r="A21" t="s">
        <v>17</v>
      </c>
      <c r="B21">
        <v>9840497</v>
      </c>
      <c r="C21" t="s">
        <v>10</v>
      </c>
      <c r="D21">
        <v>0.29740812</v>
      </c>
      <c r="E21">
        <v>39403520</v>
      </c>
    </row>
    <row r="22" spans="1:5" x14ac:dyDescent="0.2">
      <c r="A22" t="s">
        <v>19</v>
      </c>
      <c r="B22">
        <v>1031472206</v>
      </c>
      <c r="C22" t="s">
        <v>7</v>
      </c>
      <c r="D22">
        <v>2.918247064</v>
      </c>
      <c r="E22">
        <v>2062991360</v>
      </c>
    </row>
    <row r="23" spans="1:5" x14ac:dyDescent="0.2">
      <c r="A23" t="s">
        <v>19</v>
      </c>
      <c r="B23">
        <v>1031472206</v>
      </c>
      <c r="C23" t="s">
        <v>8</v>
      </c>
      <c r="D23">
        <v>23.162089232</v>
      </c>
      <c r="E23">
        <v>2063007744</v>
      </c>
    </row>
    <row r="24" spans="1:5" x14ac:dyDescent="0.2">
      <c r="A24" t="s">
        <v>19</v>
      </c>
      <c r="B24">
        <v>1031472206</v>
      </c>
      <c r="C24" t="s">
        <v>9</v>
      </c>
      <c r="D24">
        <v>1.4875762639999901</v>
      </c>
      <c r="E24">
        <v>2063040512</v>
      </c>
    </row>
    <row r="25" spans="1:5" x14ac:dyDescent="0.2">
      <c r="A25" t="s">
        <v>19</v>
      </c>
      <c r="B25">
        <v>1031472206</v>
      </c>
      <c r="C25" t="s">
        <v>10</v>
      </c>
      <c r="D25">
        <v>31.229351688000001</v>
      </c>
      <c r="E25">
        <v>2063040512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"/>
  <sheetViews>
    <sheetView workbookViewId="0">
      <selection activeCell="B2" sqref="B2:B25"/>
    </sheetView>
  </sheetViews>
  <sheetFormatPr baseColWidth="10" defaultColWidth="8.83203125" defaultRowHeight="15" x14ac:dyDescent="0.2"/>
  <cols>
    <col min="1" max="1" width="13.33203125" bestFit="1" customWidth="1"/>
    <col min="2" max="2" width="12.83203125" bestFit="1" customWidth="1"/>
    <col min="3" max="3" width="9" bestFit="1" customWidth="1"/>
    <col min="4" max="4" width="23" bestFit="1" customWidth="1"/>
    <col min="5" max="5" width="18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10240</v>
      </c>
      <c r="C2" t="s">
        <v>7</v>
      </c>
      <c r="D2">
        <v>7.0462999999998E-5</v>
      </c>
      <c r="E2">
        <v>32768</v>
      </c>
    </row>
    <row r="3" spans="1:5" x14ac:dyDescent="0.2">
      <c r="A3" t="s">
        <v>5</v>
      </c>
      <c r="B3">
        <v>10240</v>
      </c>
      <c r="C3" t="s">
        <v>8</v>
      </c>
      <c r="D3">
        <v>2.6258500000000002E-4</v>
      </c>
      <c r="E3">
        <v>16384</v>
      </c>
    </row>
    <row r="4" spans="1:5" x14ac:dyDescent="0.2">
      <c r="A4" t="s">
        <v>5</v>
      </c>
      <c r="B4">
        <v>10240</v>
      </c>
      <c r="C4" t="s">
        <v>9</v>
      </c>
      <c r="D4">
        <v>5.3292000000003297E-5</v>
      </c>
      <c r="E4">
        <v>16384</v>
      </c>
    </row>
    <row r="5" spans="1:5" x14ac:dyDescent="0.2">
      <c r="A5" t="s">
        <v>5</v>
      </c>
      <c r="B5">
        <v>10240</v>
      </c>
      <c r="C5" t="s">
        <v>10</v>
      </c>
      <c r="D5">
        <v>3.4920800000000298E-4</v>
      </c>
      <c r="E5">
        <v>32768</v>
      </c>
    </row>
    <row r="6" spans="1:5" x14ac:dyDescent="0.2">
      <c r="A6" t="s">
        <v>11</v>
      </c>
      <c r="B6">
        <v>10485760</v>
      </c>
      <c r="C6" t="s">
        <v>7</v>
      </c>
      <c r="D6">
        <v>2.71556679999999E-2</v>
      </c>
      <c r="E6">
        <v>42024960</v>
      </c>
    </row>
    <row r="7" spans="1:5" x14ac:dyDescent="0.2">
      <c r="A7" t="s">
        <v>11</v>
      </c>
      <c r="B7">
        <v>10485760</v>
      </c>
      <c r="C7" t="s">
        <v>8</v>
      </c>
      <c r="D7">
        <v>0.23363008499999999</v>
      </c>
      <c r="E7">
        <v>42041344</v>
      </c>
    </row>
    <row r="8" spans="1:5" x14ac:dyDescent="0.2">
      <c r="A8" t="s">
        <v>11</v>
      </c>
      <c r="B8">
        <v>10485760</v>
      </c>
      <c r="C8" t="s">
        <v>9</v>
      </c>
      <c r="D8">
        <v>1.29447049999999E-2</v>
      </c>
      <c r="E8">
        <v>42008576</v>
      </c>
    </row>
    <row r="9" spans="1:5" x14ac:dyDescent="0.2">
      <c r="A9" t="s">
        <v>11</v>
      </c>
      <c r="B9">
        <v>10485760</v>
      </c>
      <c r="C9" t="s">
        <v>10</v>
      </c>
      <c r="D9">
        <v>0.31735071799999998</v>
      </c>
      <c r="E9">
        <v>42057728</v>
      </c>
    </row>
    <row r="10" spans="1:5" x14ac:dyDescent="0.2">
      <c r="A10" t="s">
        <v>13</v>
      </c>
      <c r="B10">
        <v>102117</v>
      </c>
      <c r="C10" t="s">
        <v>7</v>
      </c>
      <c r="D10">
        <v>3.2191999999999399E-4</v>
      </c>
      <c r="E10">
        <v>360448</v>
      </c>
    </row>
    <row r="11" spans="1:5" x14ac:dyDescent="0.2">
      <c r="A11" t="s">
        <v>13</v>
      </c>
      <c r="B11">
        <v>102117</v>
      </c>
      <c r="C11" t="s">
        <v>8</v>
      </c>
      <c r="D11">
        <v>2.306083E-3</v>
      </c>
      <c r="E11">
        <v>229376</v>
      </c>
    </row>
    <row r="12" spans="1:5" x14ac:dyDescent="0.2">
      <c r="A12" t="s">
        <v>13</v>
      </c>
      <c r="B12">
        <v>102117</v>
      </c>
      <c r="C12" t="s">
        <v>9</v>
      </c>
      <c r="D12">
        <v>1.64330999999996E-4</v>
      </c>
      <c r="E12">
        <v>458752</v>
      </c>
    </row>
    <row r="13" spans="1:5" x14ac:dyDescent="0.2">
      <c r="A13" t="s">
        <v>13</v>
      </c>
      <c r="B13">
        <v>102117</v>
      </c>
      <c r="C13" t="s">
        <v>10</v>
      </c>
      <c r="D13">
        <v>3.108202E-3</v>
      </c>
      <c r="E13">
        <v>475136</v>
      </c>
    </row>
    <row r="14" spans="1:5" x14ac:dyDescent="0.2">
      <c r="A14" t="s">
        <v>15</v>
      </c>
      <c r="B14">
        <v>105228120</v>
      </c>
      <c r="C14" t="s">
        <v>7</v>
      </c>
      <c r="D14">
        <v>0.29378794400000002</v>
      </c>
      <c r="E14">
        <v>420986880</v>
      </c>
    </row>
    <row r="15" spans="1:5" x14ac:dyDescent="0.2">
      <c r="A15" t="s">
        <v>15</v>
      </c>
      <c r="B15">
        <v>105228120</v>
      </c>
      <c r="C15" t="s">
        <v>8</v>
      </c>
      <c r="D15">
        <v>2.3506133760000001</v>
      </c>
      <c r="E15">
        <v>420937728</v>
      </c>
    </row>
    <row r="16" spans="1:5" x14ac:dyDescent="0.2">
      <c r="A16" t="s">
        <v>15</v>
      </c>
      <c r="B16">
        <v>105228120</v>
      </c>
      <c r="C16" t="s">
        <v>9</v>
      </c>
      <c r="D16">
        <v>0.138008296</v>
      </c>
      <c r="E16">
        <v>420937728</v>
      </c>
    </row>
    <row r="17" spans="1:5" x14ac:dyDescent="0.2">
      <c r="A17" t="s">
        <v>15</v>
      </c>
      <c r="B17">
        <v>105228120</v>
      </c>
      <c r="C17" t="s">
        <v>10</v>
      </c>
      <c r="D17">
        <v>3.188138973</v>
      </c>
      <c r="E17">
        <v>420986880</v>
      </c>
    </row>
    <row r="18" spans="1:5" x14ac:dyDescent="0.2">
      <c r="A18" t="s">
        <v>17</v>
      </c>
      <c r="B18">
        <v>9840497</v>
      </c>
      <c r="C18" t="s">
        <v>7</v>
      </c>
      <c r="D18">
        <v>2.56842459999999E-2</v>
      </c>
      <c r="E18">
        <v>39403520</v>
      </c>
    </row>
    <row r="19" spans="1:5" x14ac:dyDescent="0.2">
      <c r="A19" t="s">
        <v>17</v>
      </c>
      <c r="B19">
        <v>9840497</v>
      </c>
      <c r="C19" t="s">
        <v>8</v>
      </c>
      <c r="D19">
        <v>0.21848715799999999</v>
      </c>
      <c r="E19">
        <v>39419904</v>
      </c>
    </row>
    <row r="20" spans="1:5" x14ac:dyDescent="0.2">
      <c r="A20" t="s">
        <v>17</v>
      </c>
      <c r="B20">
        <v>9840497</v>
      </c>
      <c r="C20" t="s">
        <v>9</v>
      </c>
      <c r="D20">
        <v>1.2153129E-2</v>
      </c>
      <c r="E20">
        <v>39387136</v>
      </c>
    </row>
    <row r="21" spans="1:5" x14ac:dyDescent="0.2">
      <c r="A21" t="s">
        <v>17</v>
      </c>
      <c r="B21">
        <v>9840497</v>
      </c>
      <c r="C21" t="s">
        <v>10</v>
      </c>
      <c r="D21">
        <v>0.29757315499999998</v>
      </c>
      <c r="E21">
        <v>39403520</v>
      </c>
    </row>
    <row r="22" spans="1:5" x14ac:dyDescent="0.2">
      <c r="A22" t="s">
        <v>19</v>
      </c>
      <c r="B22">
        <v>1031472206</v>
      </c>
      <c r="C22" t="s">
        <v>7</v>
      </c>
      <c r="D22">
        <v>2.9673798480000002</v>
      </c>
      <c r="E22">
        <v>2063024128</v>
      </c>
    </row>
    <row r="23" spans="1:5" x14ac:dyDescent="0.2">
      <c r="A23" t="s">
        <v>19</v>
      </c>
      <c r="B23">
        <v>1031472206</v>
      </c>
      <c r="C23" t="s">
        <v>8</v>
      </c>
      <c r="D23">
        <v>23.1244899279999</v>
      </c>
      <c r="E23">
        <v>2063024128</v>
      </c>
    </row>
    <row r="24" spans="1:5" x14ac:dyDescent="0.2">
      <c r="A24" t="s">
        <v>19</v>
      </c>
      <c r="B24">
        <v>1031472206</v>
      </c>
      <c r="C24" t="s">
        <v>9</v>
      </c>
      <c r="D24">
        <v>1.46021964</v>
      </c>
      <c r="E24">
        <v>2063007744</v>
      </c>
    </row>
    <row r="25" spans="1:5" x14ac:dyDescent="0.2">
      <c r="A25" t="s">
        <v>19</v>
      </c>
      <c r="B25">
        <v>1031472206</v>
      </c>
      <c r="C25" t="s">
        <v>10</v>
      </c>
      <c r="D25">
        <v>31.247222047999902</v>
      </c>
      <c r="E25">
        <v>2062991360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"/>
  <sheetViews>
    <sheetView workbookViewId="0">
      <selection activeCell="E38" sqref="E38"/>
    </sheetView>
  </sheetViews>
  <sheetFormatPr baseColWidth="10" defaultColWidth="8.83203125" defaultRowHeight="15" x14ac:dyDescent="0.2"/>
  <cols>
    <col min="1" max="1" width="13.33203125" bestFit="1" customWidth="1"/>
    <col min="2" max="2" width="12.83203125" bestFit="1" customWidth="1"/>
    <col min="3" max="3" width="9" bestFit="1" customWidth="1"/>
    <col min="4" max="4" width="23" bestFit="1" customWidth="1"/>
    <col min="5" max="5" width="18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5</v>
      </c>
      <c r="B2">
        <v>10240</v>
      </c>
      <c r="C2" s="2" t="s">
        <v>7</v>
      </c>
      <c r="D2">
        <v>6.4914999999998697E-5</v>
      </c>
      <c r="E2">
        <v>49152</v>
      </c>
    </row>
    <row r="3" spans="1:5" x14ac:dyDescent="0.2">
      <c r="A3" s="2" t="s">
        <v>5</v>
      </c>
      <c r="B3">
        <v>10240</v>
      </c>
      <c r="C3" s="2" t="s">
        <v>8</v>
      </c>
      <c r="D3">
        <v>2.5887699999999899E-4</v>
      </c>
      <c r="E3">
        <v>16384</v>
      </c>
    </row>
    <row r="4" spans="1:5" x14ac:dyDescent="0.2">
      <c r="A4" s="2" t="s">
        <v>5</v>
      </c>
      <c r="B4">
        <v>10240</v>
      </c>
      <c r="C4" s="2" t="s">
        <v>9</v>
      </c>
      <c r="D4">
        <v>5.2128999999997901E-5</v>
      </c>
      <c r="E4">
        <v>16384</v>
      </c>
    </row>
    <row r="5" spans="1:5" x14ac:dyDescent="0.2">
      <c r="A5" s="2" t="s">
        <v>5</v>
      </c>
      <c r="B5">
        <v>10240</v>
      </c>
      <c r="C5" s="2" t="s">
        <v>10</v>
      </c>
      <c r="D5">
        <v>3.4645900000000198E-4</v>
      </c>
      <c r="E5">
        <v>16384</v>
      </c>
    </row>
    <row r="6" spans="1:5" x14ac:dyDescent="0.2">
      <c r="A6" s="2" t="s">
        <v>11</v>
      </c>
      <c r="B6">
        <v>10485760</v>
      </c>
      <c r="C6" s="2" t="s">
        <v>7</v>
      </c>
      <c r="D6">
        <v>2.7070916E-2</v>
      </c>
      <c r="E6">
        <v>42024960</v>
      </c>
    </row>
    <row r="7" spans="1:5" x14ac:dyDescent="0.2">
      <c r="A7" s="2" t="s">
        <v>11</v>
      </c>
      <c r="B7">
        <v>10485760</v>
      </c>
      <c r="C7" s="2" t="s">
        <v>8</v>
      </c>
      <c r="D7">
        <v>0.23348322199999899</v>
      </c>
      <c r="E7">
        <v>42008576</v>
      </c>
    </row>
    <row r="8" spans="1:5" x14ac:dyDescent="0.2">
      <c r="A8" s="2" t="s">
        <v>11</v>
      </c>
      <c r="B8">
        <v>10485760</v>
      </c>
      <c r="C8" s="2" t="s">
        <v>9</v>
      </c>
      <c r="D8">
        <v>1.29285829999999E-2</v>
      </c>
      <c r="E8">
        <v>42008576</v>
      </c>
    </row>
    <row r="9" spans="1:5" x14ac:dyDescent="0.2">
      <c r="A9" s="2" t="s">
        <v>11</v>
      </c>
      <c r="B9">
        <v>10485760</v>
      </c>
      <c r="C9" s="2" t="s">
        <v>10</v>
      </c>
      <c r="D9">
        <v>0.31661605900000001</v>
      </c>
      <c r="E9">
        <v>42057728</v>
      </c>
    </row>
    <row r="10" spans="1:5" x14ac:dyDescent="0.2">
      <c r="A10" s="2" t="s">
        <v>13</v>
      </c>
      <c r="B10">
        <v>102117</v>
      </c>
      <c r="C10" s="2" t="s">
        <v>7</v>
      </c>
      <c r="D10">
        <v>3.08415000000006E-4</v>
      </c>
      <c r="E10">
        <v>507904</v>
      </c>
    </row>
    <row r="11" spans="1:5" x14ac:dyDescent="0.2">
      <c r="A11" s="2" t="s">
        <v>13</v>
      </c>
      <c r="B11">
        <v>102117</v>
      </c>
      <c r="C11" s="2" t="s">
        <v>8</v>
      </c>
      <c r="D11">
        <v>2.283214E-3</v>
      </c>
      <c r="E11">
        <v>229376</v>
      </c>
    </row>
    <row r="12" spans="1:5" x14ac:dyDescent="0.2">
      <c r="A12" s="2" t="s">
        <v>13</v>
      </c>
      <c r="B12">
        <v>102117</v>
      </c>
      <c r="C12" s="2" t="s">
        <v>9</v>
      </c>
      <c r="D12">
        <v>1.8216699999999101E-4</v>
      </c>
      <c r="E12">
        <v>491520</v>
      </c>
    </row>
    <row r="13" spans="1:5" x14ac:dyDescent="0.2">
      <c r="A13" s="2" t="s">
        <v>13</v>
      </c>
      <c r="B13">
        <v>102117</v>
      </c>
      <c r="C13" s="2" t="s">
        <v>10</v>
      </c>
      <c r="D13">
        <v>3.1174169999999999E-3</v>
      </c>
      <c r="E13">
        <v>376832</v>
      </c>
    </row>
    <row r="14" spans="1:5" x14ac:dyDescent="0.2">
      <c r="A14" s="2" t="s">
        <v>15</v>
      </c>
      <c r="B14">
        <v>105228120</v>
      </c>
      <c r="C14" s="2" t="s">
        <v>7</v>
      </c>
      <c r="D14">
        <v>0.29480188200000002</v>
      </c>
      <c r="E14">
        <v>420954112</v>
      </c>
    </row>
    <row r="15" spans="1:5" x14ac:dyDescent="0.2">
      <c r="A15" s="2" t="s">
        <v>15</v>
      </c>
      <c r="B15">
        <v>105228120</v>
      </c>
      <c r="C15" s="2" t="s">
        <v>8</v>
      </c>
      <c r="D15">
        <v>2.3504405519999998</v>
      </c>
      <c r="E15">
        <v>420970496</v>
      </c>
    </row>
    <row r="16" spans="1:5" x14ac:dyDescent="0.2">
      <c r="A16" s="2" t="s">
        <v>15</v>
      </c>
      <c r="B16">
        <v>105228120</v>
      </c>
      <c r="C16" s="2" t="s">
        <v>9</v>
      </c>
      <c r="D16">
        <v>0.13989020199999999</v>
      </c>
      <c r="E16">
        <v>420937728</v>
      </c>
    </row>
    <row r="17" spans="1:5" x14ac:dyDescent="0.2">
      <c r="A17" s="2" t="s">
        <v>15</v>
      </c>
      <c r="B17">
        <v>105228120</v>
      </c>
      <c r="C17" s="2" t="s">
        <v>10</v>
      </c>
      <c r="D17">
        <v>3.1793945319999999</v>
      </c>
      <c r="E17">
        <v>420986880</v>
      </c>
    </row>
    <row r="18" spans="1:5" x14ac:dyDescent="0.2">
      <c r="A18" s="2" t="s">
        <v>17</v>
      </c>
      <c r="B18">
        <v>9840497</v>
      </c>
      <c r="C18" s="2" t="s">
        <v>7</v>
      </c>
      <c r="D18">
        <v>2.54109589999999E-2</v>
      </c>
      <c r="E18">
        <v>39403520</v>
      </c>
    </row>
    <row r="19" spans="1:5" x14ac:dyDescent="0.2">
      <c r="A19" s="2" t="s">
        <v>17</v>
      </c>
      <c r="B19">
        <v>9840497</v>
      </c>
      <c r="C19" s="2" t="s">
        <v>8</v>
      </c>
      <c r="D19">
        <v>0.21989878499999899</v>
      </c>
      <c r="E19">
        <v>39419904</v>
      </c>
    </row>
    <row r="20" spans="1:5" x14ac:dyDescent="0.2">
      <c r="A20" s="2" t="s">
        <v>17</v>
      </c>
      <c r="B20">
        <v>9840497</v>
      </c>
      <c r="C20" s="2" t="s">
        <v>9</v>
      </c>
      <c r="D20">
        <v>1.2190247E-2</v>
      </c>
      <c r="E20">
        <v>39387136</v>
      </c>
    </row>
    <row r="21" spans="1:5" x14ac:dyDescent="0.2">
      <c r="A21" s="2" t="s">
        <v>17</v>
      </c>
      <c r="B21">
        <v>9840497</v>
      </c>
      <c r="C21" s="2" t="s">
        <v>10</v>
      </c>
      <c r="D21">
        <v>0.296594203</v>
      </c>
      <c r="E21">
        <v>39436288</v>
      </c>
    </row>
    <row r="22" spans="1:5" x14ac:dyDescent="0.2">
      <c r="A22" s="2" t="s">
        <v>19</v>
      </c>
      <c r="B22">
        <v>1031472206</v>
      </c>
      <c r="C22" s="2" t="s">
        <v>7</v>
      </c>
      <c r="D22">
        <v>2.9573986400000001</v>
      </c>
      <c r="E22">
        <v>2062991360</v>
      </c>
    </row>
    <row r="23" spans="1:5" x14ac:dyDescent="0.2">
      <c r="A23" s="2" t="s">
        <v>19</v>
      </c>
      <c r="B23">
        <v>1031472206</v>
      </c>
      <c r="C23" s="2" t="s">
        <v>8</v>
      </c>
      <c r="D23">
        <v>23.124869464</v>
      </c>
      <c r="E23">
        <v>2063007744</v>
      </c>
    </row>
    <row r="24" spans="1:5" x14ac:dyDescent="0.2">
      <c r="A24" s="2" t="s">
        <v>19</v>
      </c>
      <c r="B24">
        <v>1031472206</v>
      </c>
      <c r="C24" s="2" t="s">
        <v>9</v>
      </c>
      <c r="D24">
        <v>1.47108244</v>
      </c>
      <c r="E24">
        <v>2063040512</v>
      </c>
    </row>
    <row r="25" spans="1:5" x14ac:dyDescent="0.2">
      <c r="A25" s="2" t="s">
        <v>19</v>
      </c>
      <c r="B25">
        <v>1031472206</v>
      </c>
      <c r="C25" s="2" t="s">
        <v>10</v>
      </c>
      <c r="D25">
        <v>31.217706688</v>
      </c>
      <c r="E25">
        <v>2062991360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"/>
  <sheetViews>
    <sheetView workbookViewId="0">
      <selection activeCell="B2" sqref="B2:B25"/>
    </sheetView>
  </sheetViews>
  <sheetFormatPr baseColWidth="10" defaultColWidth="8.83203125" defaultRowHeight="15" x14ac:dyDescent="0.2"/>
  <cols>
    <col min="1" max="1" width="13.33203125" bestFit="1" customWidth="1"/>
    <col min="2" max="2" width="12.83203125" bestFit="1" customWidth="1"/>
    <col min="3" max="3" width="9" bestFit="1" customWidth="1"/>
    <col min="4" max="4" width="23" bestFit="1" customWidth="1"/>
    <col min="5" max="5" width="18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10240</v>
      </c>
      <c r="C2" t="s">
        <v>7</v>
      </c>
      <c r="D2">
        <v>7.0993999999994299E-5</v>
      </c>
      <c r="E2">
        <v>16384</v>
      </c>
    </row>
    <row r="3" spans="1:5" x14ac:dyDescent="0.2">
      <c r="A3" t="s">
        <v>5</v>
      </c>
      <c r="B3">
        <v>10240</v>
      </c>
      <c r="C3" t="s">
        <v>8</v>
      </c>
      <c r="D3">
        <v>2.9028800000000101E-4</v>
      </c>
      <c r="E3">
        <v>49152</v>
      </c>
    </row>
    <row r="4" spans="1:5" x14ac:dyDescent="0.2">
      <c r="A4" t="s">
        <v>5</v>
      </c>
      <c r="B4">
        <v>10240</v>
      </c>
      <c r="C4" t="s">
        <v>9</v>
      </c>
      <c r="D4">
        <v>6.7545000000003894E-5</v>
      </c>
      <c r="E4">
        <v>32768</v>
      </c>
    </row>
    <row r="5" spans="1:5" x14ac:dyDescent="0.2">
      <c r="A5" t="s">
        <v>5</v>
      </c>
      <c r="B5">
        <v>10240</v>
      </c>
      <c r="C5" t="s">
        <v>10</v>
      </c>
      <c r="D5">
        <v>3.58585000000001E-4</v>
      </c>
      <c r="E5">
        <v>49152</v>
      </c>
    </row>
    <row r="6" spans="1:5" x14ac:dyDescent="0.2">
      <c r="A6" t="s">
        <v>11</v>
      </c>
      <c r="B6">
        <v>10485760</v>
      </c>
      <c r="C6" t="s">
        <v>7</v>
      </c>
      <c r="D6">
        <v>2.7284667999999901E-2</v>
      </c>
      <c r="E6">
        <v>42024960</v>
      </c>
    </row>
    <row r="7" spans="1:5" x14ac:dyDescent="0.2">
      <c r="A7" t="s">
        <v>11</v>
      </c>
      <c r="B7">
        <v>10485760</v>
      </c>
      <c r="C7" t="s">
        <v>8</v>
      </c>
      <c r="D7">
        <v>0.233366043</v>
      </c>
      <c r="E7">
        <v>42008576</v>
      </c>
    </row>
    <row r="8" spans="1:5" x14ac:dyDescent="0.2">
      <c r="A8" t="s">
        <v>11</v>
      </c>
      <c r="B8">
        <v>10485760</v>
      </c>
      <c r="C8" t="s">
        <v>9</v>
      </c>
      <c r="D8">
        <v>1.3086037999999999E-2</v>
      </c>
      <c r="E8">
        <v>42008576</v>
      </c>
    </row>
    <row r="9" spans="1:5" x14ac:dyDescent="0.2">
      <c r="A9" t="s">
        <v>11</v>
      </c>
      <c r="B9">
        <v>10485760</v>
      </c>
      <c r="C9" t="s">
        <v>10</v>
      </c>
      <c r="D9">
        <v>0.31576433599999998</v>
      </c>
      <c r="E9">
        <v>42057728</v>
      </c>
    </row>
    <row r="10" spans="1:5" x14ac:dyDescent="0.2">
      <c r="A10" t="s">
        <v>13</v>
      </c>
      <c r="B10">
        <v>102117</v>
      </c>
      <c r="C10" t="s">
        <v>7</v>
      </c>
      <c r="D10">
        <v>2.8678800000000402E-4</v>
      </c>
      <c r="E10">
        <v>245760</v>
      </c>
    </row>
    <row r="11" spans="1:5" x14ac:dyDescent="0.2">
      <c r="A11" t="s">
        <v>13</v>
      </c>
      <c r="B11">
        <v>102117</v>
      </c>
      <c r="C11" t="s">
        <v>8</v>
      </c>
      <c r="D11">
        <v>2.3188759999999901E-3</v>
      </c>
      <c r="E11">
        <v>491520</v>
      </c>
    </row>
    <row r="12" spans="1:5" x14ac:dyDescent="0.2">
      <c r="A12" t="s">
        <v>13</v>
      </c>
      <c r="B12">
        <v>102117</v>
      </c>
      <c r="C12" t="s">
        <v>9</v>
      </c>
      <c r="D12">
        <v>1.7837000000000199E-4</v>
      </c>
      <c r="E12">
        <v>491520</v>
      </c>
    </row>
    <row r="13" spans="1:5" x14ac:dyDescent="0.2">
      <c r="A13" t="s">
        <v>13</v>
      </c>
      <c r="B13">
        <v>102117</v>
      </c>
      <c r="C13" t="s">
        <v>10</v>
      </c>
      <c r="D13">
        <v>3.095998E-3</v>
      </c>
      <c r="E13">
        <v>245760</v>
      </c>
    </row>
    <row r="14" spans="1:5" x14ac:dyDescent="0.2">
      <c r="A14" t="s">
        <v>15</v>
      </c>
      <c r="B14">
        <v>105228120</v>
      </c>
      <c r="C14" t="s">
        <v>7</v>
      </c>
      <c r="D14">
        <v>0.28576175799999998</v>
      </c>
      <c r="E14">
        <v>420986880</v>
      </c>
    </row>
    <row r="15" spans="1:5" x14ac:dyDescent="0.2">
      <c r="A15" t="s">
        <v>15</v>
      </c>
      <c r="B15">
        <v>105228120</v>
      </c>
      <c r="C15" t="s">
        <v>8</v>
      </c>
      <c r="D15">
        <v>2.3511340359999999</v>
      </c>
      <c r="E15">
        <v>420970496</v>
      </c>
    </row>
    <row r="16" spans="1:5" x14ac:dyDescent="0.2">
      <c r="A16" t="s">
        <v>15</v>
      </c>
      <c r="B16">
        <v>105228120</v>
      </c>
      <c r="C16" t="s">
        <v>9</v>
      </c>
      <c r="D16">
        <v>0.14139300799999999</v>
      </c>
      <c r="E16">
        <v>420970496</v>
      </c>
    </row>
    <row r="17" spans="1:5" x14ac:dyDescent="0.2">
      <c r="A17" t="s">
        <v>15</v>
      </c>
      <c r="B17">
        <v>105228120</v>
      </c>
      <c r="C17" t="s">
        <v>10</v>
      </c>
      <c r="D17">
        <v>3.182048537</v>
      </c>
      <c r="E17">
        <v>420986880</v>
      </c>
    </row>
    <row r="18" spans="1:5" x14ac:dyDescent="0.2">
      <c r="A18" t="s">
        <v>17</v>
      </c>
      <c r="B18">
        <v>9840497</v>
      </c>
      <c r="C18" t="s">
        <v>7</v>
      </c>
      <c r="D18">
        <v>2.5191129E-2</v>
      </c>
      <c r="E18">
        <v>39403520</v>
      </c>
    </row>
    <row r="19" spans="1:5" x14ac:dyDescent="0.2">
      <c r="A19" t="s">
        <v>17</v>
      </c>
      <c r="B19">
        <v>9840497</v>
      </c>
      <c r="C19" t="s">
        <v>8</v>
      </c>
      <c r="D19">
        <v>0.219082578999999</v>
      </c>
      <c r="E19">
        <v>39387136</v>
      </c>
    </row>
    <row r="20" spans="1:5" x14ac:dyDescent="0.2">
      <c r="A20" t="s">
        <v>17</v>
      </c>
      <c r="B20">
        <v>9840497</v>
      </c>
      <c r="C20" t="s">
        <v>9</v>
      </c>
      <c r="D20">
        <v>1.202713E-2</v>
      </c>
      <c r="E20">
        <v>39387136</v>
      </c>
    </row>
    <row r="21" spans="1:5" x14ac:dyDescent="0.2">
      <c r="A21" t="s">
        <v>17</v>
      </c>
      <c r="B21">
        <v>9840497</v>
      </c>
      <c r="C21" t="s">
        <v>10</v>
      </c>
      <c r="D21">
        <v>0.296493962</v>
      </c>
      <c r="E21">
        <v>39403520</v>
      </c>
    </row>
    <row r="22" spans="1:5" x14ac:dyDescent="0.2">
      <c r="A22" t="s">
        <v>19</v>
      </c>
      <c r="B22">
        <v>1031472206</v>
      </c>
      <c r="C22" t="s">
        <v>7</v>
      </c>
      <c r="D22">
        <v>2.9568188799999899</v>
      </c>
      <c r="E22">
        <v>2063024128</v>
      </c>
    </row>
    <row r="23" spans="1:5" x14ac:dyDescent="0.2">
      <c r="A23" t="s">
        <v>19</v>
      </c>
      <c r="B23">
        <v>1031472206</v>
      </c>
      <c r="C23" t="s">
        <v>8</v>
      </c>
      <c r="D23">
        <v>23.1474464</v>
      </c>
      <c r="E23">
        <v>2063056896</v>
      </c>
    </row>
    <row r="24" spans="1:5" x14ac:dyDescent="0.2">
      <c r="A24" t="s">
        <v>19</v>
      </c>
      <c r="B24">
        <v>1031472206</v>
      </c>
      <c r="C24" t="s">
        <v>9</v>
      </c>
      <c r="D24">
        <v>1.4871519279999901</v>
      </c>
      <c r="E24">
        <v>2063007744</v>
      </c>
    </row>
    <row r="25" spans="1:5" x14ac:dyDescent="0.2">
      <c r="A25" t="s">
        <v>19</v>
      </c>
      <c r="B25">
        <v>1031472206</v>
      </c>
      <c r="C25" t="s">
        <v>10</v>
      </c>
      <c r="D25">
        <v>31.259958032</v>
      </c>
      <c r="E25">
        <v>2063040512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workbookViewId="0">
      <selection activeCell="D2" sqref="D2:D25"/>
    </sheetView>
  </sheetViews>
  <sheetFormatPr baseColWidth="10" defaultColWidth="9" defaultRowHeight="15" x14ac:dyDescent="0.2"/>
  <cols>
    <col min="1" max="1" width="13.33203125" bestFit="1" customWidth="1"/>
    <col min="2" max="2" width="12.83203125" bestFit="1" customWidth="1"/>
    <col min="4" max="4" width="23" bestFit="1" customWidth="1"/>
    <col min="5" max="5" width="18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5</v>
      </c>
      <c r="B2" s="2" t="s">
        <v>6</v>
      </c>
      <c r="C2" s="2" t="s">
        <v>7</v>
      </c>
      <c r="D2">
        <v>6.8335999999998703E-5</v>
      </c>
      <c r="E2">
        <v>16384</v>
      </c>
    </row>
    <row r="3" spans="1:5" x14ac:dyDescent="0.2">
      <c r="A3" s="2" t="s">
        <v>5</v>
      </c>
      <c r="B3" s="2" t="s">
        <v>6</v>
      </c>
      <c r="C3" s="2" t="s">
        <v>8</v>
      </c>
      <c r="D3">
        <v>2.6075500000000297E-4</v>
      </c>
      <c r="E3">
        <v>16384</v>
      </c>
    </row>
    <row r="4" spans="1:5" x14ac:dyDescent="0.2">
      <c r="A4" s="2" t="s">
        <v>5</v>
      </c>
      <c r="B4" s="2" t="s">
        <v>6</v>
      </c>
      <c r="C4" s="2" t="s">
        <v>9</v>
      </c>
      <c r="D4">
        <v>5.87930000000014E-5</v>
      </c>
      <c r="E4">
        <v>32768</v>
      </c>
    </row>
    <row r="5" spans="1:5" x14ac:dyDescent="0.2">
      <c r="A5" s="2" t="s">
        <v>5</v>
      </c>
      <c r="B5" s="2" t="s">
        <v>6</v>
      </c>
      <c r="C5" s="2" t="s">
        <v>10</v>
      </c>
      <c r="D5">
        <v>3.5266900000000098E-4</v>
      </c>
      <c r="E5">
        <v>49152</v>
      </c>
    </row>
    <row r="6" spans="1:5" x14ac:dyDescent="0.2">
      <c r="A6" s="2" t="s">
        <v>11</v>
      </c>
      <c r="B6" s="2" t="s">
        <v>12</v>
      </c>
      <c r="C6" s="2" t="s">
        <v>7</v>
      </c>
      <c r="D6">
        <v>2.83454519999999E-2</v>
      </c>
      <c r="E6">
        <v>42024960</v>
      </c>
    </row>
    <row r="7" spans="1:5" x14ac:dyDescent="0.2">
      <c r="A7" s="2" t="s">
        <v>11</v>
      </c>
      <c r="B7" s="2" t="s">
        <v>12</v>
      </c>
      <c r="C7" s="2" t="s">
        <v>8</v>
      </c>
      <c r="D7">
        <v>0.23368977899999999</v>
      </c>
      <c r="E7">
        <v>42074112</v>
      </c>
    </row>
    <row r="8" spans="1:5" x14ac:dyDescent="0.2">
      <c r="A8" s="2" t="s">
        <v>11</v>
      </c>
      <c r="B8" s="2" t="s">
        <v>12</v>
      </c>
      <c r="C8" s="2" t="s">
        <v>9</v>
      </c>
      <c r="D8">
        <v>1.320021E-2</v>
      </c>
      <c r="E8">
        <v>42008576</v>
      </c>
    </row>
    <row r="9" spans="1:5" x14ac:dyDescent="0.2">
      <c r="A9" s="2" t="s">
        <v>11</v>
      </c>
      <c r="B9" s="2" t="s">
        <v>12</v>
      </c>
      <c r="C9" s="2" t="s">
        <v>10</v>
      </c>
      <c r="D9">
        <v>0.31759017899999997</v>
      </c>
      <c r="E9">
        <v>42057728</v>
      </c>
    </row>
    <row r="10" spans="1:5" x14ac:dyDescent="0.2">
      <c r="A10" s="2" t="s">
        <v>13</v>
      </c>
      <c r="B10" s="2" t="s">
        <v>14</v>
      </c>
      <c r="C10" s="2" t="s">
        <v>7</v>
      </c>
      <c r="D10">
        <v>3.0012399999999499E-4</v>
      </c>
      <c r="E10">
        <v>245760</v>
      </c>
    </row>
    <row r="11" spans="1:5" x14ac:dyDescent="0.2">
      <c r="A11" s="2" t="s">
        <v>13</v>
      </c>
      <c r="B11" s="2" t="s">
        <v>14</v>
      </c>
      <c r="C11" s="2" t="s">
        <v>8</v>
      </c>
      <c r="D11">
        <v>2.2857109999999902E-3</v>
      </c>
      <c r="E11">
        <v>229376</v>
      </c>
    </row>
    <row r="12" spans="1:5" x14ac:dyDescent="0.2">
      <c r="A12" s="2" t="s">
        <v>13</v>
      </c>
      <c r="B12" s="2" t="s">
        <v>14</v>
      </c>
      <c r="C12" s="2" t="s">
        <v>9</v>
      </c>
      <c r="D12">
        <v>1.7495399999999399E-4</v>
      </c>
      <c r="E12">
        <v>491520</v>
      </c>
    </row>
    <row r="13" spans="1:5" x14ac:dyDescent="0.2">
      <c r="A13" s="2" t="s">
        <v>13</v>
      </c>
      <c r="B13" s="2" t="s">
        <v>14</v>
      </c>
      <c r="C13" s="2" t="s">
        <v>10</v>
      </c>
      <c r="D13">
        <v>3.1139190000000001E-3</v>
      </c>
      <c r="E13">
        <v>507904</v>
      </c>
    </row>
    <row r="14" spans="1:5" x14ac:dyDescent="0.2">
      <c r="A14" s="2" t="s">
        <v>15</v>
      </c>
      <c r="B14" s="2" t="s">
        <v>16</v>
      </c>
      <c r="C14" s="2" t="s">
        <v>7</v>
      </c>
      <c r="D14">
        <v>0.29504378399999998</v>
      </c>
      <c r="E14">
        <v>420986880</v>
      </c>
    </row>
    <row r="15" spans="1:5" x14ac:dyDescent="0.2">
      <c r="A15" s="2" t="s">
        <v>15</v>
      </c>
      <c r="B15" s="2" t="s">
        <v>16</v>
      </c>
      <c r="C15" s="2" t="s">
        <v>8</v>
      </c>
      <c r="D15">
        <v>2.353021128</v>
      </c>
      <c r="E15">
        <v>420970496</v>
      </c>
    </row>
    <row r="16" spans="1:5" x14ac:dyDescent="0.2">
      <c r="A16" s="2" t="s">
        <v>15</v>
      </c>
      <c r="B16" s="2" t="s">
        <v>16</v>
      </c>
      <c r="C16" s="2" t="s">
        <v>9</v>
      </c>
      <c r="D16">
        <v>0.13745041899999999</v>
      </c>
      <c r="E16">
        <v>420937728</v>
      </c>
    </row>
    <row r="17" spans="1:5" x14ac:dyDescent="0.2">
      <c r="A17" s="2" t="s">
        <v>15</v>
      </c>
      <c r="B17" s="2" t="s">
        <v>16</v>
      </c>
      <c r="C17" s="2" t="s">
        <v>10</v>
      </c>
      <c r="D17">
        <v>3.1825459440000001</v>
      </c>
      <c r="E17">
        <v>421019648</v>
      </c>
    </row>
    <row r="18" spans="1:5" x14ac:dyDescent="0.2">
      <c r="A18" s="2" t="s">
        <v>17</v>
      </c>
      <c r="B18" s="2" t="s">
        <v>18</v>
      </c>
      <c r="C18" s="2" t="s">
        <v>7</v>
      </c>
      <c r="D18">
        <v>2.5198915999999998E-2</v>
      </c>
      <c r="E18">
        <v>39403520</v>
      </c>
    </row>
    <row r="19" spans="1:5" x14ac:dyDescent="0.2">
      <c r="A19" s="2" t="s">
        <v>17</v>
      </c>
      <c r="B19" s="2" t="s">
        <v>18</v>
      </c>
      <c r="C19" s="2" t="s">
        <v>8</v>
      </c>
      <c r="D19">
        <v>0.218633620999999</v>
      </c>
      <c r="E19">
        <v>39419904</v>
      </c>
    </row>
    <row r="20" spans="1:5" x14ac:dyDescent="0.2">
      <c r="A20" s="2" t="s">
        <v>17</v>
      </c>
      <c r="B20" s="2" t="s">
        <v>18</v>
      </c>
      <c r="C20" s="2" t="s">
        <v>9</v>
      </c>
      <c r="D20">
        <v>1.2183707E-2</v>
      </c>
      <c r="E20">
        <v>39419904</v>
      </c>
    </row>
    <row r="21" spans="1:5" x14ac:dyDescent="0.2">
      <c r="A21" s="2" t="s">
        <v>17</v>
      </c>
      <c r="B21" s="2" t="s">
        <v>18</v>
      </c>
      <c r="C21" s="2" t="s">
        <v>10</v>
      </c>
      <c r="D21">
        <v>0.29647839199999998</v>
      </c>
      <c r="E21">
        <v>39436288</v>
      </c>
    </row>
    <row r="22" spans="1:5" x14ac:dyDescent="0.2">
      <c r="A22" s="2" t="s">
        <v>19</v>
      </c>
      <c r="B22" s="2" t="s">
        <v>20</v>
      </c>
      <c r="C22" s="2" t="s">
        <v>7</v>
      </c>
      <c r="D22">
        <v>2.9554348559999899</v>
      </c>
      <c r="E22">
        <v>2063024128</v>
      </c>
    </row>
    <row r="23" spans="1:5" x14ac:dyDescent="0.2">
      <c r="A23" s="2" t="s">
        <v>19</v>
      </c>
      <c r="B23" s="2" t="s">
        <v>20</v>
      </c>
      <c r="C23" s="2" t="s">
        <v>8</v>
      </c>
      <c r="D23">
        <v>23.1285063599999</v>
      </c>
      <c r="E23">
        <v>2063007744</v>
      </c>
    </row>
    <row r="24" spans="1:5" x14ac:dyDescent="0.2">
      <c r="A24" s="2" t="s">
        <v>19</v>
      </c>
      <c r="B24" s="2" t="s">
        <v>20</v>
      </c>
      <c r="C24" s="2" t="s">
        <v>9</v>
      </c>
      <c r="D24">
        <v>1.4868420959999999</v>
      </c>
      <c r="E24">
        <v>2063007744</v>
      </c>
    </row>
    <row r="25" spans="1:5" x14ac:dyDescent="0.2">
      <c r="A25" s="2" t="s">
        <v>19</v>
      </c>
      <c r="B25" s="2" t="s">
        <v>20</v>
      </c>
      <c r="C25" s="2" t="s">
        <v>10</v>
      </c>
      <c r="D25">
        <v>31.233981536000002</v>
      </c>
      <c r="E25">
        <v>2063024128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  <vt:lpstr>Run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Kariniemi, Brendan P</cp:lastModifiedBy>
  <dcterms:created xsi:type="dcterms:W3CDTF">2024-04-26T08:20:11Z</dcterms:created>
  <dcterms:modified xsi:type="dcterms:W3CDTF">2024-04-29T04:57:39Z</dcterms:modified>
</cp:coreProperties>
</file>