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guel" sheetId="1" r:id="rId3"/>
    <sheet state="visible" name="Iosefa" sheetId="2" r:id="rId4"/>
    <sheet state="visible" name="Lorelei" sheetId="3" r:id="rId5"/>
    <sheet state="visible" name="Brendan" sheetId="4" r:id="rId6"/>
    <sheet state="visible" name="Ethan" sheetId="5" r:id="rId7"/>
    <sheet state="visible" name="Cristina" sheetId="6" r:id="rId8"/>
    <sheet state="visible" name="Daniel" sheetId="7" r:id="rId9"/>
    <sheet state="visible" name="Kevin" sheetId="8" r:id="rId10"/>
    <sheet state="visible" name="Nate" sheetId="9" r:id="rId11"/>
    <sheet state="visible" name="Players  Head-to-Head" sheetId="10" r:id="rId12"/>
    <sheet state="visible" name="Players Head-to-Head" sheetId="11" r:id="rId13"/>
  </sheets>
  <definedNames/>
  <calcPr/>
</workbook>
</file>

<file path=xl/sharedStrings.xml><?xml version="1.0" encoding="utf-8"?>
<sst xmlns="http://schemas.openxmlformats.org/spreadsheetml/2006/main" count="644" uniqueCount="46">
  <si>
    <t>Date</t>
  </si>
  <si>
    <t>Round</t>
  </si>
  <si>
    <t>Military</t>
  </si>
  <si>
    <t>t</t>
  </si>
  <si>
    <t>Miguel</t>
  </si>
  <si>
    <t>Gold</t>
  </si>
  <si>
    <t>Wonder</t>
  </si>
  <si>
    <t>Civic</t>
  </si>
  <si>
    <t>Commercial</t>
  </si>
  <si>
    <t>Scientific</t>
  </si>
  <si>
    <t>Guilds</t>
  </si>
  <si>
    <t>City</t>
  </si>
  <si>
    <t>Total Score</t>
  </si>
  <si>
    <t>Rank</t>
  </si>
  <si>
    <t>Total Players</t>
  </si>
  <si>
    <t>Left Player</t>
  </si>
  <si>
    <t>Right Player</t>
  </si>
  <si>
    <t>Arena</t>
  </si>
  <si>
    <t>Iosefa</t>
  </si>
  <si>
    <t>Lorelei</t>
  </si>
  <si>
    <t>Brendan</t>
  </si>
  <si>
    <t>Ethan</t>
  </si>
  <si>
    <t>Cristina</t>
  </si>
  <si>
    <t>Kevin</t>
  </si>
  <si>
    <t>Nate</t>
  </si>
  <si>
    <t>Games played</t>
  </si>
  <si>
    <t>Number of wins</t>
  </si>
  <si>
    <t>Mode Rank</t>
  </si>
  <si>
    <t>Brendo's</t>
  </si>
  <si>
    <t>N/A</t>
  </si>
  <si>
    <t>Avg Rank</t>
  </si>
  <si>
    <t>M&amp;L's</t>
  </si>
  <si>
    <t>Avg Score</t>
  </si>
  <si>
    <t>Highest Score</t>
  </si>
  <si>
    <t>Lowest Score</t>
  </si>
  <si>
    <t>Highest Military</t>
  </si>
  <si>
    <t>Highest Gold</t>
  </si>
  <si>
    <t>Highest Wonder</t>
  </si>
  <si>
    <t>Highest Civic</t>
  </si>
  <si>
    <t>Highest Commercial</t>
  </si>
  <si>
    <t>Highest Scientific</t>
  </si>
  <si>
    <t>Highest Guild</t>
  </si>
  <si>
    <t>Highest City</t>
  </si>
  <si>
    <t>Total Score (all time)</t>
  </si>
  <si>
    <t>Daniel</t>
  </si>
  <si>
    <t>Sefa's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</si>
</sst>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</font>
    <font/>
    <font>
      <sz val="10.0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0" fontId="3" numFmtId="0" xfId="0" applyAlignment="1" applyFont="1">
      <alignment/>
    </xf>
    <xf borderId="0" fillId="0" fontId="4" numFmtId="14" xfId="0" applyAlignment="1" applyFont="1" applyNumberFormat="1">
      <alignment horizontal="right"/>
    </xf>
    <xf borderId="0" fillId="0" fontId="1" numFmtId="0" xfId="0" applyAlignment="1" applyFont="1">
      <alignment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0" fontId="4" numFmtId="0" xfId="0" applyAlignment="1" applyFont="1">
      <alignment/>
    </xf>
    <xf borderId="0" fillId="2" fontId="1" numFmtId="0" xfId="0" applyAlignment="1" applyFont="1">
      <alignment horizontal="center"/>
    </xf>
    <xf borderId="0" fillId="0" fontId="4" numFmtId="14" xfId="0" applyAlignment="1" applyFont="1" applyNumberFormat="1">
      <alignment horizontal="right"/>
    </xf>
    <xf borderId="0" fillId="3" fontId="1" numFmtId="0" xfId="0" applyAlignment="1" applyFont="1">
      <alignment horizontal="center"/>
    </xf>
    <xf borderId="0" fillId="9" fontId="4" numFmtId="0" xfId="0" applyAlignment="1" applyFill="1" applyFont="1">
      <alignment/>
    </xf>
    <xf borderId="0" fillId="4" fontId="1" numFmtId="0" xfId="0" applyAlignment="1" applyFont="1">
      <alignment horizontal="center"/>
    </xf>
    <xf borderId="0" fillId="10" fontId="4" numFmtId="0" xfId="0" applyAlignment="1" applyFill="1" applyFont="1">
      <alignment/>
    </xf>
    <xf borderId="0" fillId="5" fontId="1" numFmtId="0" xfId="0" applyAlignment="1" applyFont="1">
      <alignment horizontal="center"/>
    </xf>
    <xf borderId="0" fillId="11" fontId="4" numFmtId="0" xfId="0" applyAlignment="1" applyFill="1" applyFont="1">
      <alignment/>
    </xf>
    <xf borderId="0" fillId="6" fontId="1" numFmtId="0" xfId="0" applyAlignment="1" applyFont="1">
      <alignment horizontal="center"/>
    </xf>
    <xf borderId="0" fillId="12" fontId="4" numFmtId="0" xfId="0" applyAlignment="1" applyFill="1" applyFont="1">
      <alignment/>
    </xf>
    <xf borderId="0" fillId="7" fontId="1" numFmtId="0" xfId="0" applyAlignment="1" applyFont="1">
      <alignment horizontal="center"/>
    </xf>
    <xf borderId="0" fillId="13" fontId="4" numFmtId="0" xfId="0" applyAlignment="1" applyFill="1" applyFont="1">
      <alignment/>
    </xf>
    <xf borderId="0" fillId="8" fontId="1" numFmtId="0" xfId="0" applyAlignment="1" applyFont="1">
      <alignment horizontal="center"/>
    </xf>
    <xf borderId="0" fillId="14" fontId="4" numFmtId="0" xfId="0" applyAlignment="1" applyFill="1" applyFont="1">
      <alignment/>
    </xf>
    <xf borderId="0" fillId="0" fontId="3" numFmtId="14" xfId="0" applyAlignment="1" applyFont="1" applyNumberFormat="1">
      <alignment/>
    </xf>
    <xf borderId="0" fillId="15" fontId="4" numFmtId="0" xfId="0" applyAlignment="1" applyFill="1" applyFont="1">
      <alignment/>
    </xf>
    <xf borderId="0" fillId="9" fontId="3" numFmtId="0" xfId="0" applyAlignment="1" applyFont="1">
      <alignment/>
    </xf>
    <xf borderId="0" fillId="1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9" fontId="4" numFmtId="0" xfId="0" applyAlignment="1" applyFont="1">
      <alignment horizontal="right"/>
    </xf>
    <xf borderId="0" fillId="10" fontId="4" numFmtId="0" xfId="0" applyAlignment="1" applyFont="1">
      <alignment horizontal="right"/>
    </xf>
    <xf borderId="0" fillId="11" fontId="4" numFmtId="0" xfId="0" applyAlignment="1" applyFont="1">
      <alignment horizontal="right"/>
    </xf>
    <xf borderId="0" fillId="12" fontId="4" numFmtId="0" xfId="0" applyAlignment="1" applyFont="1">
      <alignment horizontal="right"/>
    </xf>
    <xf borderId="0" fillId="13" fontId="4" numFmtId="0" xfId="0" applyAlignment="1" applyFont="1">
      <alignment horizontal="right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9" fontId="4" numFmtId="0" xfId="0" applyAlignment="1" applyFont="1">
      <alignment horizontal="right"/>
    </xf>
    <xf borderId="0" fillId="10" fontId="4" numFmtId="0" xfId="0" applyAlignment="1" applyFont="1">
      <alignment horizontal="right"/>
    </xf>
    <xf borderId="0" fillId="0" fontId="4" numFmtId="0" xfId="0" applyAlignment="1" applyFont="1">
      <alignment/>
    </xf>
    <xf borderId="0" fillId="9" fontId="4" numFmtId="0" xfId="0" applyAlignment="1" applyFont="1">
      <alignment horizontal="right"/>
    </xf>
    <xf borderId="0" fillId="10" fontId="4" numFmtId="0" xfId="0" applyAlignment="1" applyFont="1">
      <alignment horizontal="right"/>
    </xf>
    <xf borderId="0" fillId="11" fontId="4" numFmtId="0" xfId="0" applyAlignment="1" applyFont="1">
      <alignment horizontal="right"/>
    </xf>
    <xf borderId="0" fillId="12" fontId="4" numFmtId="0" xfId="0" applyAlignment="1" applyFont="1">
      <alignment horizontal="right"/>
    </xf>
    <xf borderId="0" fillId="13" fontId="4" numFmtId="0" xfId="0" applyAlignment="1" applyFont="1">
      <alignment horizontal="right"/>
    </xf>
    <xf borderId="0" fillId="14" fontId="4" numFmtId="0" xfId="0" applyAlignment="1" applyFont="1">
      <alignment horizontal="right"/>
    </xf>
    <xf borderId="0" fillId="15" fontId="4" numFmtId="0" xfId="0" applyAlignment="1" applyFont="1">
      <alignment horizontal="right"/>
    </xf>
    <xf borderId="0" fillId="4" fontId="2" numFmtId="0" xfId="0" applyAlignment="1" applyFont="1">
      <alignment horizontal="center"/>
    </xf>
    <xf borderId="0" fillId="14" fontId="4" numFmtId="0" xfId="0" applyAlignment="1" applyFont="1">
      <alignment horizontal="right"/>
    </xf>
    <xf borderId="0" fillId="5" fontId="2" numFmtId="0" xfId="0" applyAlignment="1" applyFont="1">
      <alignment horizontal="center"/>
    </xf>
    <xf borderId="0" fillId="8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15" fontId="4" numFmtId="0" xfId="0" applyAlignment="1" applyFont="1">
      <alignment horizontal="right"/>
    </xf>
    <xf borderId="0" fillId="11" fontId="3" numFmtId="0" xfId="0" applyAlignment="1" applyFont="1">
      <alignment/>
    </xf>
    <xf borderId="0" fillId="11" fontId="4" numFmtId="0" xfId="0" applyAlignment="1" applyFont="1">
      <alignment horizontal="right"/>
    </xf>
    <xf borderId="0" fillId="12" fontId="4" numFmtId="0" xfId="0" applyAlignment="1" applyFont="1">
      <alignment horizontal="right"/>
    </xf>
    <xf borderId="0" fillId="13" fontId="4" numFmtId="0" xfId="0" applyAlignment="1" applyFont="1">
      <alignment horizontal="right"/>
    </xf>
    <xf borderId="0" fillId="14" fontId="4" numFmtId="0" xfId="0" applyAlignment="1" applyFont="1">
      <alignment horizontal="right"/>
    </xf>
    <xf borderId="0" fillId="12" fontId="3" numFmtId="0" xfId="0" applyAlignment="1" applyFont="1">
      <alignment/>
    </xf>
    <xf borderId="0" fillId="15" fontId="4" numFmtId="0" xfId="0" applyAlignment="1" applyFont="1">
      <alignment horizontal="right"/>
    </xf>
    <xf borderId="0" fillId="13" fontId="3" numFmtId="0" xfId="0" applyAlignment="1" applyFont="1">
      <alignment/>
    </xf>
    <xf borderId="0" fillId="14" fontId="3" numFmtId="0" xfId="0" applyAlignment="1" applyFont="1">
      <alignment/>
    </xf>
    <xf borderId="0" fillId="15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5.xml"/><Relationship Id="rId13" Type="http://schemas.openxmlformats.org/officeDocument/2006/relationships/worksheet" Target="worksheets/sheet4.xml"/><Relationship Id="rId12" Type="http://schemas.openxmlformats.org/officeDocument/2006/relationships/worksheet" Target="worksheets/sheet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8.xml"/><Relationship Id="rId4" Type="http://schemas.openxmlformats.org/officeDocument/2006/relationships/worksheet" Target="worksheets/sheet9.xml"/><Relationship Id="rId9" Type="http://schemas.openxmlformats.org/officeDocument/2006/relationships/worksheet" Target="worksheets/sheet1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9">
        <v>42220.0</v>
      </c>
      <c r="B2" s="17">
        <v>1.0</v>
      </c>
      <c r="C2" s="21">
        <v>16.0</v>
      </c>
      <c r="D2" s="23">
        <v>5.0</v>
      </c>
      <c r="E2" s="25">
        <v>7.0</v>
      </c>
      <c r="F2" s="27">
        <v>22.0</v>
      </c>
      <c r="G2" s="23">
        <v>0.0</v>
      </c>
      <c r="H2" s="29">
        <v>0.0</v>
      </c>
      <c r="I2" s="31">
        <v>0.0</v>
      </c>
      <c r="J2" s="33">
        <v>4.0</v>
      </c>
      <c r="K2" s="17">
        <v>54.0</v>
      </c>
      <c r="L2" s="17">
        <v>5.0</v>
      </c>
      <c r="M2" s="17">
        <v>6.0</v>
      </c>
      <c r="N2" s="17" t="s">
        <v>18</v>
      </c>
      <c r="O2" s="17" t="s">
        <v>20</v>
      </c>
      <c r="P2" s="12" t="s">
        <v>28</v>
      </c>
    </row>
    <row r="3">
      <c r="A3" s="19">
        <v>42220.0</v>
      </c>
      <c r="B3" s="17">
        <v>2.0</v>
      </c>
      <c r="C3" s="21">
        <v>7.0</v>
      </c>
      <c r="D3" s="23">
        <v>5.0</v>
      </c>
      <c r="E3" s="25">
        <v>10.0</v>
      </c>
      <c r="F3" s="27">
        <v>26.0</v>
      </c>
      <c r="G3" s="23">
        <v>8.0</v>
      </c>
      <c r="H3" s="29">
        <v>0.0</v>
      </c>
      <c r="I3" s="31">
        <v>5.0</v>
      </c>
      <c r="J3" s="33">
        <v>12.0</v>
      </c>
      <c r="K3" s="17">
        <v>73.0</v>
      </c>
      <c r="L3" s="17">
        <v>1.0</v>
      </c>
      <c r="M3" s="17">
        <v>6.0</v>
      </c>
      <c r="N3" s="17" t="s">
        <v>20</v>
      </c>
      <c r="O3" s="17" t="s">
        <v>18</v>
      </c>
      <c r="P3" s="12" t="s">
        <v>28</v>
      </c>
    </row>
    <row r="4">
      <c r="A4" s="19">
        <v>42220.0</v>
      </c>
      <c r="B4" s="17">
        <v>3.0</v>
      </c>
      <c r="C4" s="21">
        <v>12.0</v>
      </c>
      <c r="D4" s="23">
        <v>2.0</v>
      </c>
      <c r="E4" s="25">
        <v>10.0</v>
      </c>
      <c r="F4" s="27">
        <v>21.0</v>
      </c>
      <c r="G4" s="23">
        <v>0.0</v>
      </c>
      <c r="H4" s="29">
        <v>0.0</v>
      </c>
      <c r="I4" s="31">
        <v>6.0</v>
      </c>
      <c r="J4" s="33">
        <v>11.0</v>
      </c>
      <c r="K4" s="17">
        <v>62.0</v>
      </c>
      <c r="L4" s="17">
        <v>1.0</v>
      </c>
      <c r="M4" s="17">
        <v>6.0</v>
      </c>
      <c r="N4" s="17" t="s">
        <v>22</v>
      </c>
      <c r="O4" s="17" t="s">
        <v>19</v>
      </c>
      <c r="P4" s="12" t="s">
        <v>28</v>
      </c>
    </row>
    <row r="5">
      <c r="A5" s="19">
        <v>42220.0</v>
      </c>
      <c r="B5" s="17">
        <v>4.0</v>
      </c>
      <c r="C5" s="21">
        <v>16.0</v>
      </c>
      <c r="D5" s="23">
        <v>11.0</v>
      </c>
      <c r="E5" s="25">
        <v>10.0</v>
      </c>
      <c r="F5" s="27">
        <v>11.0</v>
      </c>
      <c r="G5" s="23">
        <v>11.0</v>
      </c>
      <c r="H5" s="29">
        <v>1.0</v>
      </c>
      <c r="I5" s="31">
        <v>5.0</v>
      </c>
      <c r="J5" s="33">
        <v>8.0</v>
      </c>
      <c r="K5" s="17" t="str">
        <f>SUM(C5:J5)</f>
        <v>73</v>
      </c>
      <c r="L5" s="17">
        <v>1.0</v>
      </c>
      <c r="M5" s="17">
        <v>6.0</v>
      </c>
      <c r="N5" s="17" t="s">
        <v>22</v>
      </c>
      <c r="O5" s="17" t="s">
        <v>19</v>
      </c>
      <c r="P5" s="12" t="s">
        <v>28</v>
      </c>
    </row>
    <row r="10">
      <c r="L10" t="str">
        <f>VAR(L2:L5)</f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2"/>
      <c r="B1" s="14" t="s">
        <v>4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</row>
    <row r="2">
      <c r="A2" s="12" t="s">
        <v>25</v>
      </c>
      <c r="B2" t="str">
        <f>COUNT(Miguel!B2:B202)</f>
        <v>23</v>
      </c>
      <c r="C2" t="str">
        <f>COUNT(Iosefa!B2:B202)</f>
        <v>23</v>
      </c>
      <c r="D2" t="str">
        <f>COUNT(Lorelei!B2:B202)</f>
        <v>20</v>
      </c>
      <c r="E2" t="str">
        <f>COUNT(Brendan!B2:B202)</f>
        <v>19</v>
      </c>
      <c r="F2" t="str">
        <f>COUNT(Ethan!C2:C200)</f>
        <v>10</v>
      </c>
      <c r="G2" t="str">
        <f>COUNT(Cristina!D2:D200)</f>
        <v>9</v>
      </c>
      <c r="H2" t="str">
        <f>COUNT(Kevin!E2:E200)</f>
        <v>13</v>
      </c>
      <c r="I2" t="str">
        <f>COUNT(Nate!F2:F200)</f>
        <v>1</v>
      </c>
    </row>
    <row r="3">
      <c r="A3" s="12" t="s">
        <v>26</v>
      </c>
      <c r="B3" t="str">
        <f>COUNTIF(Miguel!L2:L202, 1)</f>
        <v>4</v>
      </c>
      <c r="C3" t="str">
        <f>COUNTIF(Iosefa!L2:L202, 1)</f>
        <v>7</v>
      </c>
      <c r="D3" t="str">
        <f>COUNTIF(Lorelei!L2:L202, 1)</f>
        <v>0</v>
      </c>
      <c r="E3" t="str">
        <f>COUNTIF(Brendan!L2:L202, 1)</f>
        <v>2</v>
      </c>
      <c r="F3" t="str">
        <f>COUNTIF(Ethan!L2:L200, 1)</f>
        <v>1</v>
      </c>
      <c r="G3" t="str">
        <f>COUNTIF(Cristina!L2:L200, 1)</f>
        <v>0</v>
      </c>
      <c r="H3" t="str">
        <f>COUNTIF(Kevin!L2:L200, 1)</f>
        <v>6</v>
      </c>
      <c r="I3" t="str">
        <f>COUNTIF(Nate!L2:L200, 1)</f>
        <v>0</v>
      </c>
    </row>
    <row r="4">
      <c r="A4" s="12" t="s">
        <v>27</v>
      </c>
      <c r="B4" t="str">
        <f>MODE(Miguel!L2:L202)</f>
        <v>4</v>
      </c>
      <c r="C4" t="str">
        <f>MODE(Iosefa!L2:L202)</f>
        <v>1</v>
      </c>
      <c r="D4" t="str">
        <f>MODE(Lorelei!L2:L202)</f>
        <v>3</v>
      </c>
      <c r="E4" t="str">
        <f>MODE(Brendan!L2:L202)</f>
        <v>3</v>
      </c>
      <c r="F4" t="str">
        <f>MODE(Ethan!L2:L200)</f>
        <v>5</v>
      </c>
      <c r="G4" t="str">
        <f>MODE(Cristina!L2:L200)</f>
        <v>2</v>
      </c>
      <c r="H4" t="str">
        <f>MODE(Kevin!L2:L200)</f>
        <v>1</v>
      </c>
      <c r="I4" t="str">
        <f>MODE(Nate!L2:L200)</f>
        <v>#N/A</v>
      </c>
    </row>
    <row r="5">
      <c r="A5" s="37" t="s">
        <v>30</v>
      </c>
      <c r="B5" t="str">
        <f>AVERAGE(Miguel!L2:L202)</f>
        <v>3.347826087</v>
      </c>
      <c r="C5" t="str">
        <f>AVERAGE(Iosefa!L2:L202)</f>
        <v>2.652173913</v>
      </c>
      <c r="D5" s="12" t="str">
        <f>AVERAGE(Lorelei!L2:L202)</f>
        <v>3.9</v>
      </c>
      <c r="E5" t="str">
        <f>AVERAGE(Brendan!L2:L202)</f>
        <v>2.789473684</v>
      </c>
      <c r="F5" t="str">
        <f>AVERAGE(Ethan!L2:L200)</f>
        <v>3.9</v>
      </c>
      <c r="G5" t="str">
        <f>Average(Cristina!L2:L200)</f>
        <v>4.333333333</v>
      </c>
      <c r="H5" t="str">
        <f>AVERAGE(Kevin!L2:L200)</f>
        <v>2.615384615</v>
      </c>
      <c r="I5" t="str">
        <f>Average(Nate!L2:L200)</f>
        <v>8</v>
      </c>
    </row>
    <row r="6">
      <c r="A6" s="12" t="s">
        <v>32</v>
      </c>
      <c r="B6" t="str">
        <f>Average(Miguel!K2:K202)</f>
        <v>50.13043478</v>
      </c>
      <c r="C6" t="str">
        <f>Average(Iosefa!K2:K202)</f>
        <v>54.56521739</v>
      </c>
      <c r="D6" t="str">
        <f>Average(Lorelei!K2:K202)</f>
        <v>48.55</v>
      </c>
      <c r="E6" t="str">
        <f>Average(Brendan!K2:K202)</f>
        <v>57.05263158</v>
      </c>
      <c r="F6" t="str">
        <f>Average(Ethan!K2:K200)</f>
        <v>44.5</v>
      </c>
      <c r="G6" t="str">
        <f>Average(Cristina!G2:G200)</f>
        <v>2.777777778</v>
      </c>
      <c r="H6" t="str">
        <f>Average(Kevin!K2:K200)</f>
        <v>52.15384615</v>
      </c>
      <c r="I6" t="str">
        <f>Average(Nate!K2:K200)</f>
        <v>27</v>
      </c>
    </row>
    <row r="7">
      <c r="A7" s="12" t="s">
        <v>33</v>
      </c>
      <c r="B7" t="str">
        <f>MAX(Miguel!K2:K202)</f>
        <v>69</v>
      </c>
      <c r="C7" t="str">
        <f>MAX(Iosefa!K2:K202)</f>
        <v>80</v>
      </c>
    </row>
    <row r="8">
      <c r="A8" s="12" t="s">
        <v>34</v>
      </c>
      <c r="B8" t="str">
        <f>MIN(Miguel!K2:K202)</f>
        <v>35</v>
      </c>
      <c r="C8" t="str">
        <f>MIN(Iosefa!K2:K202)</f>
        <v>36</v>
      </c>
    </row>
    <row r="9">
      <c r="A9" s="12" t="s">
        <v>35</v>
      </c>
      <c r="B9" t="str">
        <f>MAX(Miguel!C2:C203)</f>
        <v>17</v>
      </c>
      <c r="C9" t="str">
        <f>MAX(Iosefa!C2:C202)</f>
        <v>18</v>
      </c>
    </row>
    <row r="10">
      <c r="A10" s="12" t="s">
        <v>36</v>
      </c>
      <c r="B10" t="str">
        <f>MAX(Miguel!D2:D202)</f>
        <v>9</v>
      </c>
      <c r="C10" t="str">
        <f>MAX(Iosefa!D2:D202)</f>
        <v>13</v>
      </c>
    </row>
    <row r="11">
      <c r="A11" s="12" t="s">
        <v>37</v>
      </c>
      <c r="B11" t="str">
        <f>MAX(Miguel!E2:E203)</f>
        <v>20</v>
      </c>
      <c r="C11" t="str">
        <f>MAX(Iosefa!E2:E203)</f>
        <v>20</v>
      </c>
    </row>
    <row r="12">
      <c r="A12" s="12" t="s">
        <v>38</v>
      </c>
      <c r="B12" t="str">
        <f>MAX(Miguel!F2:F202)</f>
        <v>33</v>
      </c>
      <c r="C12" t="str">
        <f>MAX(Iosefa!F2:F202)</f>
        <v>40</v>
      </c>
    </row>
    <row r="13">
      <c r="A13" s="12" t="s">
        <v>39</v>
      </c>
      <c r="B13" t="str">
        <f>MAX(Miguel!G2:G204)</f>
        <v>9</v>
      </c>
      <c r="C13" t="str">
        <f>MAX(Iosefa!G2:G202)</f>
        <v>12</v>
      </c>
      <c r="E13" s="12"/>
    </row>
    <row r="14">
      <c r="A14" s="12" t="s">
        <v>40</v>
      </c>
      <c r="B14" t="str">
        <f>MAX(Miguel!H2:H202)</f>
        <v>70</v>
      </c>
      <c r="C14" t="str">
        <f>MAX(Iosefa!H2:H202)</f>
        <v>55</v>
      </c>
      <c r="E14" s="12"/>
    </row>
    <row r="15">
      <c r="A15" s="12" t="s">
        <v>41</v>
      </c>
      <c r="B15" t="str">
        <f>MAX(Miguel!I2:I202)</f>
        <v>20</v>
      </c>
      <c r="C15" t="str">
        <f>MAX(Iosefa!I2:I202)</f>
        <v>15</v>
      </c>
      <c r="E15" s="12"/>
      <c r="G15" s="12"/>
    </row>
    <row r="16">
      <c r="A16" s="12" t="s">
        <v>42</v>
      </c>
      <c r="B16" t="str">
        <f>MAX(Miguel!J2:J202)</f>
        <v>14</v>
      </c>
      <c r="C16" t="str">
        <f>MAX(Iosefa!J2:J202)</f>
        <v>13</v>
      </c>
      <c r="G16" s="12"/>
    </row>
    <row r="17">
      <c r="A17" s="12"/>
    </row>
    <row r="18">
      <c r="A18" s="12" t="s">
        <v>43</v>
      </c>
      <c r="B18" t="str">
        <f>SUM(Miguel!K2:K202)</f>
        <v>1153</v>
      </c>
      <c r="C18" t="str">
        <f>SUM(Iosefa!K2:K202)</f>
        <v>1255</v>
      </c>
      <c r="G18" s="12"/>
    </row>
    <row r="19">
      <c r="G19" s="12"/>
      <c r="I19" s="12"/>
    </row>
    <row r="20">
      <c r="G20" s="12"/>
      <c r="I20" s="12"/>
    </row>
    <row r="21">
      <c r="F21" s="12"/>
      <c r="I21" s="12"/>
    </row>
    <row r="22">
      <c r="F22" s="12"/>
      <c r="I22" s="12"/>
    </row>
    <row r="23">
      <c r="I23" s="12"/>
    </row>
    <row r="24">
      <c r="F24" s="12"/>
      <c r="I24" s="12"/>
    </row>
    <row r="25">
      <c r="F25" s="12"/>
      <c r="I25" s="12"/>
    </row>
    <row r="26">
      <c r="F26" s="12"/>
      <c r="J26" s="12"/>
    </row>
    <row r="27">
      <c r="F27" s="12"/>
      <c r="J27" s="12"/>
    </row>
    <row r="28">
      <c r="J2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3">
        <v>42197.0</v>
      </c>
      <c r="B2" s="17">
        <v>1.0</v>
      </c>
      <c r="C2" s="21">
        <v>-4.0</v>
      </c>
      <c r="D2" s="23">
        <v>2.0</v>
      </c>
      <c r="E2" s="25">
        <v>3.0</v>
      </c>
      <c r="F2" s="27">
        <v>0.0</v>
      </c>
      <c r="G2" s="23">
        <v>2.0</v>
      </c>
      <c r="H2" s="29">
        <v>28.0</v>
      </c>
      <c r="I2" s="31">
        <v>25.0</v>
      </c>
      <c r="J2" s="33" t="s">
        <v>29</v>
      </c>
      <c r="K2" s="17" t="str">
        <f t="shared" ref="K2:K6" si="1">SUM(C2:J2)</f>
        <v>56</v>
      </c>
      <c r="L2" s="17">
        <v>2.0</v>
      </c>
      <c r="M2" s="17">
        <v>7.0</v>
      </c>
      <c r="N2" s="17" t="s">
        <v>20</v>
      </c>
      <c r="O2" s="17" t="s">
        <v>21</v>
      </c>
      <c r="P2" s="12" t="s">
        <v>28</v>
      </c>
    </row>
    <row r="3">
      <c r="A3" s="13">
        <v>42197.0</v>
      </c>
      <c r="B3" s="17">
        <v>2.0</v>
      </c>
      <c r="C3" s="21">
        <v>16.0</v>
      </c>
      <c r="D3" s="23">
        <v>6.0</v>
      </c>
      <c r="E3" s="25">
        <v>10.0</v>
      </c>
      <c r="F3" s="27">
        <v>0.0</v>
      </c>
      <c r="G3" s="23">
        <v>0.0</v>
      </c>
      <c r="H3" s="29">
        <v>11.0</v>
      </c>
      <c r="I3" s="31">
        <v>12.0</v>
      </c>
      <c r="J3" s="33" t="s">
        <v>29</v>
      </c>
      <c r="K3" s="17" t="str">
        <f t="shared" si="1"/>
        <v>55</v>
      </c>
      <c r="L3" s="17">
        <v>2.0</v>
      </c>
      <c r="M3" s="17">
        <v>7.0</v>
      </c>
      <c r="N3" s="17" t="s">
        <v>18</v>
      </c>
      <c r="O3" s="17" t="s">
        <v>21</v>
      </c>
      <c r="P3" s="12" t="s">
        <v>28</v>
      </c>
    </row>
    <row r="4">
      <c r="A4" s="19">
        <v>42205.0</v>
      </c>
      <c r="B4" s="17">
        <v>1.0</v>
      </c>
      <c r="C4" s="21">
        <v>-3.0</v>
      </c>
      <c r="D4" s="23">
        <v>5.0</v>
      </c>
      <c r="E4" s="25">
        <v>5.0</v>
      </c>
      <c r="F4" s="27">
        <v>3.0</v>
      </c>
      <c r="G4" s="23">
        <v>2.0</v>
      </c>
      <c r="H4" s="29">
        <v>28.0</v>
      </c>
      <c r="I4" s="31">
        <v>0.0</v>
      </c>
      <c r="J4" s="33" t="s">
        <v>29</v>
      </c>
      <c r="K4" s="17" t="str">
        <f t="shared" si="1"/>
        <v>40</v>
      </c>
      <c r="L4" s="17">
        <v>6.0</v>
      </c>
      <c r="M4" s="17">
        <v>6.0</v>
      </c>
      <c r="N4" s="17" t="s">
        <v>20</v>
      </c>
      <c r="O4" s="17" t="s">
        <v>23</v>
      </c>
      <c r="P4" s="12" t="s">
        <v>31</v>
      </c>
    </row>
    <row r="5">
      <c r="A5" s="19">
        <v>42205.0</v>
      </c>
      <c r="B5" s="17">
        <v>2.0</v>
      </c>
      <c r="C5" s="21">
        <v>17.0</v>
      </c>
      <c r="D5" s="23">
        <v>7.0</v>
      </c>
      <c r="E5" s="25">
        <v>3.0</v>
      </c>
      <c r="F5" s="27">
        <v>23.0</v>
      </c>
      <c r="G5" s="23">
        <v>4.0</v>
      </c>
      <c r="H5" s="29">
        <v>1.0</v>
      </c>
      <c r="I5" s="31">
        <v>0.0</v>
      </c>
      <c r="J5" s="33" t="s">
        <v>29</v>
      </c>
      <c r="K5" s="17" t="str">
        <f t="shared" si="1"/>
        <v>55</v>
      </c>
      <c r="L5" s="17">
        <v>3.0</v>
      </c>
      <c r="M5" s="17">
        <v>6.0</v>
      </c>
      <c r="N5" s="17" t="s">
        <v>23</v>
      </c>
      <c r="O5" s="17" t="s">
        <v>20</v>
      </c>
      <c r="P5" s="12" t="s">
        <v>31</v>
      </c>
    </row>
    <row r="6">
      <c r="A6" s="13">
        <v>42213.0</v>
      </c>
      <c r="B6" s="47">
        <v>1.0</v>
      </c>
      <c r="C6" s="51">
        <v>-3.0</v>
      </c>
      <c r="D6" s="52">
        <v>6.0</v>
      </c>
      <c r="E6" s="53">
        <v>12.0</v>
      </c>
      <c r="F6" s="54">
        <v>8.0</v>
      </c>
      <c r="G6" s="52">
        <v>0.0</v>
      </c>
      <c r="H6" s="55">
        <v>1.0</v>
      </c>
      <c r="I6" s="56">
        <v>0.0</v>
      </c>
      <c r="J6" s="57">
        <v>5.0</v>
      </c>
      <c r="K6" s="17" t="str">
        <f t="shared" si="1"/>
        <v>29</v>
      </c>
      <c r="L6" s="38">
        <v>7.0</v>
      </c>
      <c r="M6" s="38">
        <v>8.0</v>
      </c>
      <c r="N6" s="36" t="s">
        <v>20</v>
      </c>
      <c r="O6" s="36" t="s">
        <v>18</v>
      </c>
      <c r="P6" s="12" t="s">
        <v>28</v>
      </c>
    </row>
    <row r="7">
      <c r="A7" s="32">
        <v>42220.0</v>
      </c>
      <c r="B7" s="12">
        <v>1.0</v>
      </c>
      <c r="C7" s="12">
        <v>14.0</v>
      </c>
      <c r="D7" s="12">
        <v>2.0</v>
      </c>
      <c r="E7" s="12">
        <v>8.0</v>
      </c>
      <c r="F7" s="12">
        <v>27.0</v>
      </c>
      <c r="G7" s="12">
        <v>2.0</v>
      </c>
      <c r="H7" s="12">
        <v>0.0</v>
      </c>
      <c r="I7" s="12">
        <v>0.0</v>
      </c>
      <c r="J7" s="12">
        <v>0.0</v>
      </c>
      <c r="K7" s="12">
        <v>53.0</v>
      </c>
      <c r="L7" s="12">
        <v>6.0</v>
      </c>
      <c r="M7" s="12">
        <v>6.0</v>
      </c>
      <c r="N7" s="12" t="s">
        <v>20</v>
      </c>
      <c r="O7" s="12" t="s">
        <v>19</v>
      </c>
      <c r="P7" s="12" t="s">
        <v>28</v>
      </c>
    </row>
    <row r="8">
      <c r="A8" s="32">
        <v>42220.0</v>
      </c>
      <c r="B8" s="12">
        <v>2.0</v>
      </c>
      <c r="C8" s="12">
        <v>12.0</v>
      </c>
      <c r="D8" s="12">
        <v>1.0</v>
      </c>
      <c r="E8" s="12">
        <v>7.0</v>
      </c>
      <c r="F8" s="12">
        <v>0.0</v>
      </c>
      <c r="G8" s="12">
        <v>6.0</v>
      </c>
      <c r="H8" s="12">
        <v>12.0</v>
      </c>
      <c r="I8" s="12">
        <v>8.0</v>
      </c>
      <c r="J8" s="12">
        <v>11.0</v>
      </c>
      <c r="K8" s="12">
        <v>57.0</v>
      </c>
      <c r="L8" s="12">
        <v>2.0</v>
      </c>
      <c r="M8" s="12">
        <v>6.0</v>
      </c>
      <c r="N8" s="12" t="s">
        <v>19</v>
      </c>
      <c r="O8" s="12" t="s">
        <v>20</v>
      </c>
      <c r="P8" s="12" t="s">
        <v>28</v>
      </c>
    </row>
    <row r="9">
      <c r="A9" s="32">
        <v>42220.0</v>
      </c>
      <c r="B9" s="12">
        <v>3.0</v>
      </c>
      <c r="C9" s="39">
        <v>2.0</v>
      </c>
      <c r="D9" s="39">
        <v>1.0</v>
      </c>
      <c r="E9" s="39">
        <v>10.0</v>
      </c>
      <c r="F9" s="39">
        <v>6.0</v>
      </c>
      <c r="G9" s="39">
        <v>5.0</v>
      </c>
      <c r="H9" s="39">
        <v>18.0</v>
      </c>
      <c r="I9" s="39">
        <v>13.0</v>
      </c>
      <c r="J9" s="39">
        <v>3.0</v>
      </c>
      <c r="K9" s="39">
        <v>58.0</v>
      </c>
      <c r="L9" s="39">
        <v>5.0</v>
      </c>
      <c r="M9" s="39">
        <v>6.0</v>
      </c>
      <c r="N9" s="17" t="s">
        <v>4</v>
      </c>
      <c r="O9" s="17" t="s">
        <v>44</v>
      </c>
      <c r="P9" s="12" t="s">
        <v>28</v>
      </c>
    </row>
    <row r="10">
      <c r="A10" s="32">
        <v>42220.0</v>
      </c>
      <c r="B10" s="17">
        <v>4.0</v>
      </c>
      <c r="C10" s="12">
        <v>-6.0</v>
      </c>
      <c r="D10" s="12">
        <v>0.0</v>
      </c>
      <c r="E10" s="12">
        <v>10.0</v>
      </c>
      <c r="F10" s="12">
        <v>2.0</v>
      </c>
      <c r="G10" s="12">
        <v>4.0</v>
      </c>
      <c r="H10" s="12">
        <v>21.0</v>
      </c>
      <c r="I10" s="12">
        <v>8.0</v>
      </c>
      <c r="J10" s="12">
        <v>0.0</v>
      </c>
      <c r="K10" s="12">
        <v>39.0</v>
      </c>
      <c r="L10" s="12">
        <v>6.0</v>
      </c>
      <c r="M10" s="12">
        <v>6.0</v>
      </c>
      <c r="N10" s="12" t="s">
        <v>18</v>
      </c>
      <c r="O10" s="12" t="s">
        <v>4</v>
      </c>
      <c r="P10" s="12" t="s">
        <v>28</v>
      </c>
    </row>
    <row r="11">
      <c r="A11" s="12"/>
      <c r="B11" s="36"/>
    </row>
    <row r="12">
      <c r="A12" s="37"/>
      <c r="B12" s="47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</cols>
  <sheetData>
    <row r="1">
      <c r="B1" s="14" t="s">
        <v>4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</row>
    <row r="2">
      <c r="A2" s="12" t="s">
        <v>25</v>
      </c>
      <c r="B2">
        <v>14.0</v>
      </c>
      <c r="C2">
        <v>14.0</v>
      </c>
      <c r="D2">
        <v>11.0</v>
      </c>
      <c r="E2">
        <v>10.0</v>
      </c>
      <c r="F2">
        <v>10.0</v>
      </c>
      <c r="G2">
        <v>5.0</v>
      </c>
      <c r="H2">
        <v>13.0</v>
      </c>
      <c r="I2">
        <v>1.0</v>
      </c>
    </row>
    <row r="3">
      <c r="A3" s="12" t="s">
        <v>26</v>
      </c>
      <c r="B3" s="36">
        <v>3.0</v>
      </c>
      <c r="C3">
        <v>4.0</v>
      </c>
      <c r="D3">
        <v>0.0</v>
      </c>
      <c r="E3">
        <v>0.0</v>
      </c>
      <c r="F3">
        <v>1.0</v>
      </c>
      <c r="G3">
        <v>0.0</v>
      </c>
      <c r="H3">
        <v>6.0</v>
      </c>
      <c r="I3">
        <v>0.0</v>
      </c>
    </row>
    <row r="4">
      <c r="A4" s="12" t="s">
        <v>27</v>
      </c>
      <c r="B4" s="17">
        <v>1.0</v>
      </c>
      <c r="C4" s="62">
        <v>1.0</v>
      </c>
      <c r="D4">
        <v>3.0</v>
      </c>
      <c r="E4" s="12">
        <v>2.0</v>
      </c>
      <c r="F4" s="12">
        <v>4.0</v>
      </c>
      <c r="G4">
        <v>2.0</v>
      </c>
      <c r="H4">
        <v>1.0</v>
      </c>
      <c r="I4" t="e">
        <v>#N/A</v>
      </c>
    </row>
    <row r="5">
      <c r="A5" s="37" t="s">
        <v>30</v>
      </c>
      <c r="B5" s="47">
        <v>3.2857142857142856</v>
      </c>
      <c r="C5">
        <v>2.642857142857143</v>
      </c>
      <c r="D5">
        <v>3.8181818181818183</v>
      </c>
      <c r="E5">
        <v>3.3</v>
      </c>
      <c r="F5">
        <v>3.9</v>
      </c>
      <c r="G5">
        <v>4.0</v>
      </c>
      <c r="H5">
        <v>2.6153846153846154</v>
      </c>
      <c r="I5">
        <v>8.0</v>
      </c>
    </row>
    <row r="6">
      <c r="A6" s="12" t="s">
        <v>32</v>
      </c>
      <c r="B6">
        <v>46.214285714285715</v>
      </c>
      <c r="C6">
        <v>51.214285714285715</v>
      </c>
      <c r="D6">
        <v>43.36363636363637</v>
      </c>
      <c r="E6">
        <v>49.6</v>
      </c>
      <c r="F6">
        <v>44.5</v>
      </c>
      <c r="G6">
        <v>47.0</v>
      </c>
      <c r="H6">
        <v>52.15384615384615</v>
      </c>
      <c r="I6">
        <v>27.0</v>
      </c>
    </row>
    <row r="7">
      <c r="A7" s="12" t="s">
        <v>33</v>
      </c>
      <c r="B7">
        <v>64.0</v>
      </c>
      <c r="C7">
        <v>75.0</v>
      </c>
      <c r="D7">
        <v>60.0</v>
      </c>
      <c r="E7">
        <v>67.0</v>
      </c>
      <c r="F7">
        <v>55.0</v>
      </c>
      <c r="G7">
        <v>56.0</v>
      </c>
      <c r="H7">
        <v>66.0</v>
      </c>
      <c r="I7">
        <v>27.0</v>
      </c>
    </row>
    <row r="8">
      <c r="A8" s="12" t="s">
        <v>34</v>
      </c>
      <c r="B8">
        <v>35.0</v>
      </c>
      <c r="C8">
        <v>36.0</v>
      </c>
      <c r="D8">
        <v>24.0</v>
      </c>
      <c r="E8">
        <v>39.0</v>
      </c>
      <c r="F8">
        <v>34.0</v>
      </c>
      <c r="G8">
        <v>29.0</v>
      </c>
      <c r="H8">
        <v>34.0</v>
      </c>
      <c r="I8">
        <v>27.0</v>
      </c>
    </row>
    <row r="9">
      <c r="A9" s="12" t="s">
        <v>35</v>
      </c>
      <c r="B9">
        <v>17.0</v>
      </c>
      <c r="C9">
        <v>18.0</v>
      </c>
      <c r="D9">
        <v>10.0</v>
      </c>
      <c r="E9">
        <v>16.0</v>
      </c>
      <c r="F9">
        <v>17.0</v>
      </c>
      <c r="G9">
        <v>17.0</v>
      </c>
      <c r="H9">
        <v>16.0</v>
      </c>
      <c r="I9">
        <v>10.0</v>
      </c>
    </row>
    <row r="10">
      <c r="A10" s="12" t="s">
        <v>36</v>
      </c>
      <c r="B10">
        <v>8.0</v>
      </c>
      <c r="C10">
        <v>13.0</v>
      </c>
      <c r="D10">
        <v>6.0</v>
      </c>
      <c r="E10">
        <v>11.0</v>
      </c>
      <c r="F10">
        <v>13.0</v>
      </c>
      <c r="G10">
        <v>7.0</v>
      </c>
      <c r="H10">
        <v>8.0</v>
      </c>
      <c r="I10">
        <v>-2.0</v>
      </c>
    </row>
    <row r="11">
      <c r="A11" s="12" t="s">
        <v>37</v>
      </c>
      <c r="B11">
        <v>20.0</v>
      </c>
      <c r="C11">
        <v>20.0</v>
      </c>
      <c r="D11">
        <v>20.0</v>
      </c>
      <c r="E11">
        <v>20.0</v>
      </c>
      <c r="F11">
        <v>13.0</v>
      </c>
      <c r="G11">
        <v>12.0</v>
      </c>
      <c r="H11">
        <v>20.0</v>
      </c>
      <c r="I11">
        <v>5.0</v>
      </c>
    </row>
    <row r="12">
      <c r="A12" s="12" t="s">
        <v>38</v>
      </c>
      <c r="B12">
        <v>33.0</v>
      </c>
      <c r="C12">
        <v>40.0</v>
      </c>
      <c r="D12">
        <v>32.0</v>
      </c>
      <c r="E12">
        <v>24.0</v>
      </c>
      <c r="F12">
        <v>26.0</v>
      </c>
      <c r="G12">
        <v>23.0</v>
      </c>
      <c r="H12">
        <v>26.0</v>
      </c>
      <c r="I12">
        <v>2.0</v>
      </c>
    </row>
    <row r="13">
      <c r="A13" s="12" t="s">
        <v>40</v>
      </c>
      <c r="B13">
        <v>21.0</v>
      </c>
      <c r="C13">
        <v>55.0</v>
      </c>
      <c r="D13">
        <v>9.0</v>
      </c>
      <c r="E13">
        <v>18.0</v>
      </c>
      <c r="F13">
        <v>13.0</v>
      </c>
      <c r="G13">
        <v>28.0</v>
      </c>
      <c r="H13">
        <v>36.0</v>
      </c>
      <c r="I13">
        <v>9.0</v>
      </c>
    </row>
    <row r="14">
      <c r="A14" s="12" t="s">
        <v>41</v>
      </c>
      <c r="B14">
        <v>18.0</v>
      </c>
      <c r="C14">
        <v>14.0</v>
      </c>
      <c r="D14">
        <v>28.0</v>
      </c>
      <c r="E14">
        <v>20.0</v>
      </c>
      <c r="F14">
        <v>16.0</v>
      </c>
      <c r="G14">
        <v>25.0</v>
      </c>
      <c r="H14">
        <v>19.0</v>
      </c>
      <c r="I14">
        <v>0.0</v>
      </c>
    </row>
    <row r="15">
      <c r="A15" s="12" t="s">
        <v>42</v>
      </c>
      <c r="C15">
        <v>10.0</v>
      </c>
      <c r="D15">
        <v>9.0</v>
      </c>
      <c r="E15">
        <v>0.0</v>
      </c>
      <c r="F15">
        <v>9.0</v>
      </c>
      <c r="G15">
        <v>5.0</v>
      </c>
      <c r="H15">
        <v>9.0</v>
      </c>
      <c r="I15">
        <v>0.0</v>
      </c>
    </row>
    <row r="16">
      <c r="A16" s="12"/>
    </row>
    <row r="17">
      <c r="A17" s="12" t="s">
        <v>43</v>
      </c>
      <c r="B17">
        <v>647.0</v>
      </c>
      <c r="C17">
        <v>717.0</v>
      </c>
      <c r="D17">
        <v>477.0</v>
      </c>
      <c r="E17">
        <v>496.0</v>
      </c>
      <c r="F17">
        <v>445.0</v>
      </c>
      <c r="G17">
        <v>235.0</v>
      </c>
      <c r="H17">
        <v>678.0</v>
      </c>
      <c r="I17">
        <v>27.0</v>
      </c>
    </row>
    <row r="20">
      <c r="C2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2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9">
        <v>42197.0</v>
      </c>
      <c r="B2" s="17">
        <v>1.0</v>
      </c>
      <c r="C2" s="21">
        <v>8.0</v>
      </c>
      <c r="D2" s="23">
        <v>8.0</v>
      </c>
      <c r="E2" s="25">
        <v>10.0</v>
      </c>
      <c r="F2" s="27">
        <v>26.0</v>
      </c>
      <c r="G2" s="23">
        <v>8.0</v>
      </c>
      <c r="H2" s="29">
        <v>0.0</v>
      </c>
      <c r="I2" s="31">
        <v>0.0</v>
      </c>
      <c r="J2" s="33" t="s">
        <v>29</v>
      </c>
      <c r="K2" s="17" t="str">
        <f t="shared" ref="K2:K14" si="1">SUM(C2:J2)</f>
        <v>60</v>
      </c>
      <c r="L2" s="17">
        <v>1.0</v>
      </c>
      <c r="M2" s="17">
        <v>4.0</v>
      </c>
      <c r="N2" s="17" t="s">
        <v>4</v>
      </c>
      <c r="O2" s="17" t="s">
        <v>23</v>
      </c>
      <c r="P2" s="12" t="s">
        <v>31</v>
      </c>
    </row>
    <row r="3">
      <c r="A3" s="19">
        <v>42197.0</v>
      </c>
      <c r="B3" s="17">
        <v>2.0</v>
      </c>
      <c r="C3" s="21">
        <v>11.0</v>
      </c>
      <c r="D3" s="23">
        <v>2.0</v>
      </c>
      <c r="E3" s="25">
        <v>5.0</v>
      </c>
      <c r="F3" s="27">
        <v>2.0</v>
      </c>
      <c r="G3" s="23">
        <v>4.0</v>
      </c>
      <c r="H3" s="29">
        <v>16.0</v>
      </c>
      <c r="I3" s="31">
        <v>7.0</v>
      </c>
      <c r="J3" s="33" t="s">
        <v>29</v>
      </c>
      <c r="K3" s="17" t="str">
        <f t="shared" si="1"/>
        <v>47</v>
      </c>
      <c r="L3" s="17">
        <v>2.0</v>
      </c>
      <c r="M3" s="17">
        <v>5.0</v>
      </c>
      <c r="N3" s="17" t="s">
        <v>20</v>
      </c>
      <c r="O3" s="17" t="s">
        <v>19</v>
      </c>
      <c r="P3" s="12" t="s">
        <v>31</v>
      </c>
    </row>
    <row r="4">
      <c r="A4" s="13">
        <v>42197.0</v>
      </c>
      <c r="B4" s="17">
        <v>3.0</v>
      </c>
      <c r="C4" s="21">
        <v>16.0</v>
      </c>
      <c r="D4" s="23">
        <v>6.0</v>
      </c>
      <c r="E4" s="25">
        <v>7.0</v>
      </c>
      <c r="F4" s="27">
        <v>15.0</v>
      </c>
      <c r="G4" s="23">
        <v>0.0</v>
      </c>
      <c r="H4" s="29">
        <v>0.0</v>
      </c>
      <c r="I4" s="31">
        <v>16.0</v>
      </c>
      <c r="J4" s="33" t="s">
        <v>29</v>
      </c>
      <c r="K4" s="17" t="str">
        <f t="shared" si="1"/>
        <v>60</v>
      </c>
      <c r="L4" s="17">
        <v>1.0</v>
      </c>
      <c r="M4" s="17">
        <v>7.0</v>
      </c>
      <c r="N4" s="17" t="s">
        <v>19</v>
      </c>
      <c r="O4" s="17" t="s">
        <v>4</v>
      </c>
      <c r="P4" s="12" t="s">
        <v>28</v>
      </c>
    </row>
    <row r="5">
      <c r="A5" s="13">
        <v>42197.0</v>
      </c>
      <c r="B5" s="17">
        <v>4.0</v>
      </c>
      <c r="C5" s="21">
        <v>-4.0</v>
      </c>
      <c r="D5" s="23">
        <v>5.0</v>
      </c>
      <c r="E5" s="25">
        <v>3.0</v>
      </c>
      <c r="F5" s="27">
        <v>8.0</v>
      </c>
      <c r="G5" s="23">
        <v>7.0</v>
      </c>
      <c r="H5" s="29">
        <v>7.0</v>
      </c>
      <c r="I5" s="31">
        <v>9.0</v>
      </c>
      <c r="J5" s="33" t="s">
        <v>29</v>
      </c>
      <c r="K5" s="17" t="str">
        <f t="shared" si="1"/>
        <v>35</v>
      </c>
      <c r="L5" s="17">
        <v>7.0</v>
      </c>
      <c r="M5" s="17">
        <v>7.0</v>
      </c>
      <c r="N5" s="17" t="s">
        <v>21</v>
      </c>
      <c r="O5" s="17" t="s">
        <v>20</v>
      </c>
      <c r="P5" s="12" t="s">
        <v>28</v>
      </c>
    </row>
    <row r="6">
      <c r="A6" s="13">
        <v>42204.0</v>
      </c>
      <c r="B6" s="17">
        <v>1.0</v>
      </c>
      <c r="C6" s="21">
        <v>7.0</v>
      </c>
      <c r="D6" s="23">
        <v>0.0</v>
      </c>
      <c r="E6" s="25">
        <v>3.0</v>
      </c>
      <c r="F6" s="27">
        <v>8.0</v>
      </c>
      <c r="G6" s="23">
        <v>0.0</v>
      </c>
      <c r="H6" s="29">
        <v>36.0</v>
      </c>
      <c r="I6" s="31">
        <v>0.0</v>
      </c>
      <c r="J6" s="33" t="s">
        <v>29</v>
      </c>
      <c r="K6" s="17" t="str">
        <f t="shared" si="1"/>
        <v>54</v>
      </c>
      <c r="L6" s="17">
        <v>4.0</v>
      </c>
      <c r="M6" s="17">
        <v>5.0</v>
      </c>
      <c r="N6" s="17" t="s">
        <v>21</v>
      </c>
      <c r="O6" s="17" t="s">
        <v>4</v>
      </c>
      <c r="P6" s="12" t="s">
        <v>28</v>
      </c>
    </row>
    <row r="7">
      <c r="A7" s="13">
        <v>42204.0</v>
      </c>
      <c r="B7" s="17">
        <v>2.0</v>
      </c>
      <c r="C7" s="21">
        <v>-3.0</v>
      </c>
      <c r="D7" s="23">
        <v>2.0</v>
      </c>
      <c r="E7" s="25">
        <v>10.0</v>
      </c>
      <c r="F7" s="27">
        <v>3.0</v>
      </c>
      <c r="G7" s="23">
        <v>0.0</v>
      </c>
      <c r="H7" s="29">
        <v>34.0</v>
      </c>
      <c r="I7" s="31">
        <v>0.0</v>
      </c>
      <c r="J7" s="33" t="s">
        <v>29</v>
      </c>
      <c r="K7" s="17" t="str">
        <f t="shared" si="1"/>
        <v>46</v>
      </c>
      <c r="L7" s="17">
        <v>4.0</v>
      </c>
      <c r="M7" s="17">
        <v>5.0</v>
      </c>
      <c r="N7" s="17" t="s">
        <v>21</v>
      </c>
      <c r="O7" s="17" t="s">
        <v>18</v>
      </c>
      <c r="P7" s="12" t="s">
        <v>28</v>
      </c>
    </row>
    <row r="8">
      <c r="A8" s="13">
        <v>42204.0</v>
      </c>
      <c r="B8" s="17">
        <v>3.0</v>
      </c>
      <c r="C8" s="21">
        <v>15.0</v>
      </c>
      <c r="D8" s="23">
        <v>1.0</v>
      </c>
      <c r="E8" s="25">
        <v>7.0</v>
      </c>
      <c r="F8" s="27">
        <v>11.0</v>
      </c>
      <c r="G8" s="23">
        <v>0.0</v>
      </c>
      <c r="H8" s="29">
        <v>25.0</v>
      </c>
      <c r="I8" s="31">
        <v>0.0</v>
      </c>
      <c r="J8" s="33" t="s">
        <v>29</v>
      </c>
      <c r="K8" s="17" t="str">
        <f t="shared" si="1"/>
        <v>59</v>
      </c>
      <c r="L8" s="17">
        <v>1.0</v>
      </c>
      <c r="M8" s="17">
        <v>5.0</v>
      </c>
      <c r="N8" s="17" t="s">
        <v>18</v>
      </c>
      <c r="O8" s="17" t="s">
        <v>20</v>
      </c>
      <c r="P8" s="12" t="s">
        <v>28</v>
      </c>
    </row>
    <row r="9">
      <c r="A9" s="19">
        <v>42205.0</v>
      </c>
      <c r="B9" s="17">
        <v>1.0</v>
      </c>
      <c r="C9" s="21">
        <v>11.0</v>
      </c>
      <c r="D9" s="23">
        <v>1.0</v>
      </c>
      <c r="E9" s="25">
        <v>10.0</v>
      </c>
      <c r="F9" s="27">
        <v>17.0</v>
      </c>
      <c r="G9" s="23">
        <v>0.0</v>
      </c>
      <c r="H9" s="29">
        <v>9.0</v>
      </c>
      <c r="I9" s="31">
        <v>10.0</v>
      </c>
      <c r="J9" s="33" t="s">
        <v>29</v>
      </c>
      <c r="K9" s="17" t="str">
        <f t="shared" si="1"/>
        <v>58</v>
      </c>
      <c r="L9" s="17">
        <v>1.0</v>
      </c>
      <c r="M9" s="17">
        <v>6.0</v>
      </c>
      <c r="N9" s="17" t="s">
        <v>22</v>
      </c>
      <c r="O9" s="17" t="s">
        <v>19</v>
      </c>
      <c r="P9" s="12" t="s">
        <v>31</v>
      </c>
    </row>
    <row r="10">
      <c r="A10" s="19">
        <v>42205.0</v>
      </c>
      <c r="B10" s="17">
        <v>2.0</v>
      </c>
      <c r="C10" s="21">
        <v>5.0</v>
      </c>
      <c r="D10" s="23">
        <v>3.0</v>
      </c>
      <c r="E10" s="25">
        <v>5.0</v>
      </c>
      <c r="F10" s="27">
        <v>0.0</v>
      </c>
      <c r="G10" s="23">
        <v>3.0</v>
      </c>
      <c r="H10" s="29">
        <v>31.0</v>
      </c>
      <c r="I10" s="31">
        <v>19.0</v>
      </c>
      <c r="J10" s="33" t="s">
        <v>29</v>
      </c>
      <c r="K10" s="17" t="str">
        <f t="shared" si="1"/>
        <v>66</v>
      </c>
      <c r="L10" s="17">
        <v>1.0</v>
      </c>
      <c r="M10" s="17">
        <v>6.0</v>
      </c>
      <c r="N10" s="17" t="s">
        <v>19</v>
      </c>
      <c r="O10" s="17" t="s">
        <v>22</v>
      </c>
      <c r="P10" s="12" t="s">
        <v>31</v>
      </c>
    </row>
    <row r="11">
      <c r="A11" s="19">
        <v>42211.0</v>
      </c>
      <c r="B11" s="39">
        <v>1.0</v>
      </c>
      <c r="C11" s="40">
        <v>12.0</v>
      </c>
      <c r="D11" s="41">
        <v>3.0</v>
      </c>
      <c r="E11" s="42">
        <v>10.0</v>
      </c>
      <c r="F11" s="43">
        <v>0.0</v>
      </c>
      <c r="G11" s="41">
        <v>0.0</v>
      </c>
      <c r="H11" s="44">
        <v>33.0</v>
      </c>
      <c r="I11" s="59">
        <v>0.0</v>
      </c>
      <c r="J11" s="33" t="s">
        <v>29</v>
      </c>
      <c r="K11" s="17" t="str">
        <f t="shared" si="1"/>
        <v>58</v>
      </c>
      <c r="L11" s="12">
        <v>1.0</v>
      </c>
      <c r="M11" s="12">
        <v>5.0</v>
      </c>
      <c r="N11" s="12" t="s">
        <v>18</v>
      </c>
      <c r="O11" s="12" t="s">
        <v>19</v>
      </c>
      <c r="P11" s="12" t="s">
        <v>45</v>
      </c>
    </row>
    <row r="12">
      <c r="A12" s="19">
        <v>42211.0</v>
      </c>
      <c r="B12" s="39">
        <v>2.0</v>
      </c>
      <c r="C12" s="40">
        <v>16.0</v>
      </c>
      <c r="D12" s="41">
        <v>6.0</v>
      </c>
      <c r="E12" s="42">
        <v>7.0</v>
      </c>
      <c r="F12" s="43">
        <v>20.0</v>
      </c>
      <c r="G12" s="41">
        <v>5.0</v>
      </c>
      <c r="H12" s="44">
        <v>0.0</v>
      </c>
      <c r="I12" s="59">
        <v>0.0</v>
      </c>
      <c r="J12" s="33" t="s">
        <v>29</v>
      </c>
      <c r="K12" s="17" t="str">
        <f t="shared" si="1"/>
        <v>54</v>
      </c>
      <c r="L12" s="12">
        <v>2.0</v>
      </c>
      <c r="M12" s="12">
        <v>5.0</v>
      </c>
      <c r="N12" s="12" t="s">
        <v>4</v>
      </c>
      <c r="O12" s="12" t="s">
        <v>21</v>
      </c>
      <c r="P12" s="12" t="s">
        <v>45</v>
      </c>
    </row>
    <row r="13">
      <c r="A13" s="19">
        <v>42211.0</v>
      </c>
      <c r="B13" s="39">
        <v>3.0</v>
      </c>
      <c r="C13" s="40">
        <v>1.0</v>
      </c>
      <c r="D13" s="41">
        <v>2.0</v>
      </c>
      <c r="E13" s="42">
        <v>20.0</v>
      </c>
      <c r="F13" s="43">
        <v>16.0</v>
      </c>
      <c r="G13" s="41">
        <v>4.0</v>
      </c>
      <c r="H13" s="44">
        <v>0.0</v>
      </c>
      <c r="I13" s="59">
        <v>4.0</v>
      </c>
      <c r="J13" s="33" t="s">
        <v>29</v>
      </c>
      <c r="K13" s="17" t="str">
        <f t="shared" si="1"/>
        <v>47</v>
      </c>
      <c r="L13" s="12">
        <v>3.0</v>
      </c>
      <c r="M13" s="12">
        <v>5.0</v>
      </c>
      <c r="N13" s="12" t="s">
        <v>4</v>
      </c>
      <c r="O13" s="12" t="s">
        <v>21</v>
      </c>
      <c r="P13" s="12" t="s">
        <v>45</v>
      </c>
    </row>
    <row r="14">
      <c r="A14" s="13">
        <v>42213.0</v>
      </c>
      <c r="B14" s="47">
        <v>1.0</v>
      </c>
      <c r="C14" s="51">
        <v>3.0</v>
      </c>
      <c r="D14" s="52">
        <v>1.0</v>
      </c>
      <c r="E14" s="53">
        <v>2.0</v>
      </c>
      <c r="F14" s="54">
        <v>3.0</v>
      </c>
      <c r="G14" s="52">
        <v>9.0</v>
      </c>
      <c r="H14" s="55">
        <v>5.0</v>
      </c>
      <c r="I14" s="56">
        <v>2.0</v>
      </c>
      <c r="J14" s="57">
        <v>9.0</v>
      </c>
      <c r="K14" s="17" t="str">
        <f t="shared" si="1"/>
        <v>34</v>
      </c>
      <c r="L14" s="38">
        <v>6.0</v>
      </c>
      <c r="M14" s="38">
        <v>8.0</v>
      </c>
      <c r="N14" s="36" t="s">
        <v>18</v>
      </c>
      <c r="O14" s="36" t="s">
        <v>24</v>
      </c>
      <c r="P14" s="12" t="s">
        <v>28</v>
      </c>
    </row>
    <row r="15">
      <c r="A15" s="32"/>
      <c r="B15" s="12"/>
      <c r="P15" s="12"/>
    </row>
    <row r="17">
      <c r="A17" s="12"/>
    </row>
    <row r="18">
      <c r="A18" s="12"/>
      <c r="B18" s="3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12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>
      <c r="A20" s="37"/>
      <c r="B20" s="47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>
      <c r="A21" s="12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>
      <c r="A22" s="12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>
      <c r="A23" s="12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>
      <c r="A24" s="12"/>
      <c r="C24" s="39"/>
      <c r="D24" s="39"/>
      <c r="E24" s="39"/>
      <c r="F24" s="39"/>
      <c r="G24" s="39"/>
      <c r="H24" s="39"/>
      <c r="I24" s="39"/>
      <c r="J24" s="39"/>
      <c r="K24" s="38"/>
      <c r="L24" s="38"/>
      <c r="M24" s="38"/>
      <c r="N24" s="17"/>
      <c r="O24" s="36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15" t="s">
        <v>9</v>
      </c>
      <c r="I1" s="16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3">
        <v>42197.0</v>
      </c>
      <c r="B2" s="17">
        <v>1.0</v>
      </c>
      <c r="C2" s="21">
        <v>5.0</v>
      </c>
      <c r="D2" s="23">
        <v>3.0</v>
      </c>
      <c r="E2" s="25">
        <v>10.0</v>
      </c>
      <c r="F2" s="27">
        <v>0.0</v>
      </c>
      <c r="G2" s="23">
        <v>7.0</v>
      </c>
      <c r="H2" s="29">
        <v>13.0</v>
      </c>
      <c r="I2" s="31">
        <v>0.0</v>
      </c>
      <c r="J2" s="33" t="s">
        <v>29</v>
      </c>
      <c r="K2" s="17" t="str">
        <f t="shared" ref="K2:K11" si="1">SUM(C2:J2)</f>
        <v>38</v>
      </c>
      <c r="L2" s="17">
        <v>5.0</v>
      </c>
      <c r="M2" s="17">
        <v>7.0</v>
      </c>
      <c r="N2" s="17" t="s">
        <v>22</v>
      </c>
      <c r="O2" s="17" t="s">
        <v>19</v>
      </c>
      <c r="P2" s="12" t="s">
        <v>28</v>
      </c>
    </row>
    <row r="3">
      <c r="A3" s="13">
        <v>42197.0</v>
      </c>
      <c r="B3" s="17">
        <v>2.0</v>
      </c>
      <c r="C3" s="21">
        <v>8.0</v>
      </c>
      <c r="D3" s="23">
        <v>6.0</v>
      </c>
      <c r="E3" s="25">
        <v>13.0</v>
      </c>
      <c r="F3" s="27">
        <v>6.0</v>
      </c>
      <c r="G3" s="23">
        <v>6.0</v>
      </c>
      <c r="H3" s="29">
        <v>0.0</v>
      </c>
      <c r="I3" s="31">
        <v>0.0</v>
      </c>
      <c r="J3" s="33" t="s">
        <v>29</v>
      </c>
      <c r="K3" s="17" t="str">
        <f t="shared" si="1"/>
        <v>39</v>
      </c>
      <c r="L3" s="17">
        <v>5.0</v>
      </c>
      <c r="M3" s="17">
        <v>7.0</v>
      </c>
      <c r="N3" s="17" t="s">
        <v>22</v>
      </c>
      <c r="O3" s="17" t="s">
        <v>23</v>
      </c>
      <c r="P3" s="12" t="s">
        <v>28</v>
      </c>
    </row>
    <row r="4">
      <c r="A4" s="13">
        <v>42204.0</v>
      </c>
      <c r="B4" s="17">
        <v>1.0</v>
      </c>
      <c r="C4" s="21">
        <v>17.0</v>
      </c>
      <c r="D4" s="23">
        <v>7.0</v>
      </c>
      <c r="E4" s="25">
        <v>3.0</v>
      </c>
      <c r="F4" s="27">
        <v>6.0</v>
      </c>
      <c r="G4" s="23">
        <v>8.0</v>
      </c>
      <c r="H4" s="29">
        <v>1.0</v>
      </c>
      <c r="I4" s="31">
        <v>12.0</v>
      </c>
      <c r="J4" s="33" t="s">
        <v>29</v>
      </c>
      <c r="K4" s="17" t="str">
        <f t="shared" si="1"/>
        <v>54</v>
      </c>
      <c r="L4" s="17">
        <v>4.0</v>
      </c>
      <c r="M4" s="17">
        <v>5.0</v>
      </c>
      <c r="N4" s="17" t="s">
        <v>20</v>
      </c>
      <c r="O4" s="17" t="s">
        <v>23</v>
      </c>
      <c r="P4" s="12" t="s">
        <v>28</v>
      </c>
    </row>
    <row r="5">
      <c r="A5" s="13">
        <v>42204.0</v>
      </c>
      <c r="B5" s="17">
        <v>2.0</v>
      </c>
      <c r="C5" s="21">
        <v>-1.0</v>
      </c>
      <c r="D5" s="23">
        <v>2.0</v>
      </c>
      <c r="E5" s="25">
        <v>10.0</v>
      </c>
      <c r="F5" s="27">
        <v>22.0</v>
      </c>
      <c r="G5" s="23">
        <v>0.0</v>
      </c>
      <c r="H5" s="29">
        <v>0.0</v>
      </c>
      <c r="I5" s="31">
        <v>5.0</v>
      </c>
      <c r="J5" s="33" t="s">
        <v>29</v>
      </c>
      <c r="K5" s="17" t="str">
        <f t="shared" si="1"/>
        <v>38</v>
      </c>
      <c r="L5" s="17">
        <v>5.0</v>
      </c>
      <c r="M5" s="17">
        <v>5.0</v>
      </c>
      <c r="N5" s="17" t="s">
        <v>4</v>
      </c>
      <c r="O5" s="17" t="s">
        <v>23</v>
      </c>
      <c r="P5" s="12" t="s">
        <v>28</v>
      </c>
    </row>
    <row r="6">
      <c r="A6" s="13">
        <v>42204.0</v>
      </c>
      <c r="B6" s="17">
        <v>3.0</v>
      </c>
      <c r="C6" s="21">
        <v>-5.0</v>
      </c>
      <c r="D6" s="23">
        <v>8.0</v>
      </c>
      <c r="E6" s="25">
        <v>10.0</v>
      </c>
      <c r="F6" s="27">
        <v>26.0</v>
      </c>
      <c r="G6" s="23">
        <v>0.0</v>
      </c>
      <c r="H6" s="29">
        <v>0.0</v>
      </c>
      <c r="I6" s="31">
        <v>16.0</v>
      </c>
      <c r="J6" s="33" t="s">
        <v>29</v>
      </c>
      <c r="K6" s="17" t="str">
        <f t="shared" si="1"/>
        <v>55</v>
      </c>
      <c r="L6" s="17">
        <v>2.0</v>
      </c>
      <c r="M6" s="17">
        <v>5.0</v>
      </c>
      <c r="N6" s="17" t="s">
        <v>4</v>
      </c>
      <c r="O6" s="17" t="s">
        <v>21</v>
      </c>
      <c r="P6" s="12" t="s">
        <v>28</v>
      </c>
    </row>
    <row r="7">
      <c r="A7" s="19">
        <v>42211.0</v>
      </c>
      <c r="B7" s="39">
        <v>1.0</v>
      </c>
      <c r="C7" s="40">
        <v>3.0</v>
      </c>
      <c r="D7" s="41">
        <v>6.0</v>
      </c>
      <c r="E7" s="42">
        <v>5.0</v>
      </c>
      <c r="F7" s="43">
        <v>17.0</v>
      </c>
      <c r="G7" s="41">
        <v>2.0</v>
      </c>
      <c r="H7" s="44">
        <v>0.0</v>
      </c>
      <c r="I7" s="59">
        <v>4.0</v>
      </c>
      <c r="J7" s="33" t="s">
        <v>29</v>
      </c>
      <c r="K7" s="17" t="str">
        <f t="shared" si="1"/>
        <v>37</v>
      </c>
      <c r="L7" s="39">
        <v>4.0</v>
      </c>
      <c r="M7" s="39">
        <v>5.0</v>
      </c>
      <c r="N7" s="17" t="s">
        <v>4</v>
      </c>
      <c r="O7" s="17" t="s">
        <v>18</v>
      </c>
      <c r="P7" s="12" t="s">
        <v>45</v>
      </c>
    </row>
    <row r="8">
      <c r="A8" s="19">
        <v>42211.0</v>
      </c>
      <c r="B8" s="39">
        <v>2.0</v>
      </c>
      <c r="C8" s="40">
        <v>6.0</v>
      </c>
      <c r="D8" s="41">
        <v>1.0</v>
      </c>
      <c r="E8" s="42">
        <v>3.0</v>
      </c>
      <c r="F8" s="43">
        <v>26.0</v>
      </c>
      <c r="G8" s="41">
        <v>0.0</v>
      </c>
      <c r="H8" s="44">
        <v>4.0</v>
      </c>
      <c r="I8" s="59">
        <v>8.0</v>
      </c>
      <c r="J8" s="33" t="s">
        <v>29</v>
      </c>
      <c r="K8" s="17" t="str">
        <f t="shared" si="1"/>
        <v>48</v>
      </c>
      <c r="L8" s="39">
        <v>3.0</v>
      </c>
      <c r="M8" s="39">
        <v>5.0</v>
      </c>
      <c r="N8" s="17" t="s">
        <v>23</v>
      </c>
      <c r="O8" s="17" t="s">
        <v>19</v>
      </c>
      <c r="P8" s="12" t="s">
        <v>45</v>
      </c>
    </row>
    <row r="9">
      <c r="A9" s="19">
        <v>42211.0</v>
      </c>
      <c r="B9" s="39">
        <v>3.0</v>
      </c>
      <c r="C9" s="40">
        <v>3.0</v>
      </c>
      <c r="D9" s="41">
        <v>13.0</v>
      </c>
      <c r="E9" s="42">
        <v>3.0</v>
      </c>
      <c r="F9" s="43">
        <v>14.0</v>
      </c>
      <c r="G9" s="41">
        <v>10.0</v>
      </c>
      <c r="H9" s="44">
        <v>4.0</v>
      </c>
      <c r="I9" s="59">
        <v>8.0</v>
      </c>
      <c r="J9" s="33" t="s">
        <v>29</v>
      </c>
      <c r="K9" s="17" t="str">
        <f t="shared" si="1"/>
        <v>55</v>
      </c>
      <c r="L9" s="39">
        <v>1.0</v>
      </c>
      <c r="M9" s="39">
        <v>5.0</v>
      </c>
      <c r="N9" s="17" t="s">
        <v>23</v>
      </c>
      <c r="O9" s="17" t="s">
        <v>19</v>
      </c>
      <c r="P9" s="12" t="s">
        <v>45</v>
      </c>
    </row>
    <row r="10">
      <c r="A10" s="13">
        <v>42213.0</v>
      </c>
      <c r="B10" s="47">
        <v>1.0</v>
      </c>
      <c r="C10" s="48">
        <v>10.0</v>
      </c>
      <c r="D10" s="49">
        <v>-3.0</v>
      </c>
      <c r="E10" s="65">
        <v>3.0</v>
      </c>
      <c r="F10" s="66">
        <v>6.0</v>
      </c>
      <c r="G10" s="49">
        <v>0.0</v>
      </c>
      <c r="H10" s="67">
        <v>9.0</v>
      </c>
      <c r="I10" s="68">
        <v>0.0</v>
      </c>
      <c r="J10" s="63">
        <v>9.0</v>
      </c>
      <c r="K10" s="17" t="str">
        <f t="shared" si="1"/>
        <v>34</v>
      </c>
      <c r="L10" s="47">
        <v>6.0</v>
      </c>
      <c r="M10" s="38">
        <v>8.0</v>
      </c>
      <c r="N10" s="37" t="s">
        <v>19</v>
      </c>
      <c r="O10" s="37" t="s">
        <v>24</v>
      </c>
      <c r="P10" s="12" t="s">
        <v>28</v>
      </c>
    </row>
    <row r="11">
      <c r="A11" s="13">
        <v>42213.0</v>
      </c>
      <c r="B11" s="47">
        <v>2.0</v>
      </c>
      <c r="C11" s="48">
        <v>1.0</v>
      </c>
      <c r="D11" s="49">
        <v>8.0</v>
      </c>
      <c r="E11" s="65">
        <v>10.0</v>
      </c>
      <c r="F11" s="66">
        <v>0.0</v>
      </c>
      <c r="G11" s="49">
        <v>6.0</v>
      </c>
      <c r="H11" s="67">
        <v>0.0</v>
      </c>
      <c r="I11" s="68">
        <v>14.0</v>
      </c>
      <c r="J11" s="63">
        <v>8.0</v>
      </c>
      <c r="K11" s="17" t="str">
        <f t="shared" si="1"/>
        <v>47</v>
      </c>
      <c r="L11" s="47">
        <v>4.0</v>
      </c>
      <c r="M11" s="38">
        <v>5.0</v>
      </c>
      <c r="N11" s="37" t="s">
        <v>20</v>
      </c>
      <c r="O11" s="37" t="s">
        <v>4</v>
      </c>
      <c r="P11" s="12" t="s">
        <v>28</v>
      </c>
    </row>
    <row r="14">
      <c r="A14" s="12"/>
      <c r="K14" s="12"/>
    </row>
    <row r="15">
      <c r="A15" s="12"/>
      <c r="B15" s="36"/>
      <c r="K15" s="17"/>
    </row>
    <row r="16">
      <c r="A16" s="12"/>
      <c r="B16" s="36"/>
      <c r="C16" s="5"/>
      <c r="D16" s="5"/>
      <c r="E16" s="5"/>
      <c r="F16" s="5"/>
      <c r="G16" s="5"/>
      <c r="H16" s="5"/>
      <c r="I16" s="5"/>
      <c r="J16" s="5"/>
      <c r="K16" s="17"/>
      <c r="L16" s="5"/>
      <c r="M16" s="5"/>
      <c r="N16" s="5"/>
      <c r="O16" s="5"/>
    </row>
    <row r="17">
      <c r="A17" s="37"/>
      <c r="B17" s="47"/>
      <c r="C17" s="36"/>
      <c r="D17" s="36"/>
      <c r="E17" s="36"/>
      <c r="F17" s="36"/>
      <c r="G17" s="36"/>
      <c r="H17" s="36"/>
      <c r="I17" s="36"/>
      <c r="J17" s="36"/>
      <c r="K17" s="17"/>
      <c r="L17" s="36"/>
      <c r="M17" s="36"/>
      <c r="N17" s="36"/>
      <c r="O17" s="36"/>
    </row>
    <row r="18">
      <c r="A18" s="12"/>
      <c r="C18" s="36"/>
      <c r="D18" s="36"/>
      <c r="E18" s="36"/>
      <c r="F18" s="36"/>
      <c r="G18" s="36"/>
      <c r="H18" s="36"/>
      <c r="I18" s="36"/>
      <c r="J18" s="36"/>
      <c r="K18" s="17"/>
      <c r="L18" s="36"/>
      <c r="M18" s="36"/>
      <c r="N18" s="36"/>
      <c r="O18" s="36"/>
    </row>
    <row r="19">
      <c r="A19" s="12"/>
      <c r="C19" s="36"/>
      <c r="D19" s="36"/>
      <c r="E19" s="36"/>
      <c r="F19" s="36"/>
      <c r="G19" s="36"/>
      <c r="H19" s="36"/>
      <c r="I19" s="36"/>
      <c r="J19" s="36"/>
      <c r="K19" s="17"/>
      <c r="L19" s="36"/>
      <c r="M19" s="36"/>
      <c r="N19" s="36"/>
      <c r="O19" s="36"/>
    </row>
    <row r="20">
      <c r="A20" s="12"/>
      <c r="C20" s="36"/>
      <c r="D20" s="36"/>
      <c r="E20" s="36"/>
      <c r="F20" s="36"/>
      <c r="G20" s="36"/>
      <c r="H20" s="36"/>
      <c r="I20" s="36"/>
      <c r="J20" s="36"/>
      <c r="K20" s="39"/>
      <c r="L20" s="36"/>
      <c r="M20" s="36"/>
      <c r="N20" s="36"/>
      <c r="O20" s="36"/>
    </row>
    <row r="21">
      <c r="A21" s="12"/>
      <c r="C21" s="36"/>
      <c r="D21" s="36"/>
      <c r="E21" s="36"/>
      <c r="F21" s="36"/>
      <c r="G21" s="36"/>
      <c r="H21" s="36"/>
      <c r="I21" s="36"/>
      <c r="J21" s="36"/>
      <c r="K21" s="39"/>
      <c r="L21" s="36"/>
      <c r="M21" s="36"/>
      <c r="N21" s="36"/>
      <c r="O21" s="36"/>
    </row>
    <row r="22">
      <c r="A22" s="12"/>
      <c r="C22" s="39"/>
      <c r="D22" s="39"/>
      <c r="E22" s="39"/>
      <c r="F22" s="39"/>
      <c r="G22" s="38"/>
      <c r="H22" s="39"/>
      <c r="I22" s="38"/>
      <c r="J22" s="38"/>
      <c r="K22" s="39"/>
      <c r="L22" s="39"/>
      <c r="M22" s="38"/>
      <c r="N22" s="17"/>
      <c r="O22" s="17"/>
    </row>
    <row r="23">
      <c r="A23" s="12"/>
      <c r="C23" s="39"/>
      <c r="D23" s="39"/>
      <c r="E23" s="39"/>
      <c r="F23" s="39"/>
      <c r="G23" s="39"/>
      <c r="H23" s="38"/>
      <c r="I23" s="39"/>
      <c r="J23" s="38"/>
      <c r="K23" s="47"/>
      <c r="L23" s="39"/>
      <c r="M23" s="38"/>
      <c r="N23" s="17"/>
      <c r="O23" s="17"/>
    </row>
    <row r="24">
      <c r="A24" s="12"/>
      <c r="K24" s="47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3">
        <v>42213.0</v>
      </c>
      <c r="B2" s="38">
        <v>1.0</v>
      </c>
      <c r="C2" s="40">
        <v>10.0</v>
      </c>
      <c r="D2" s="41">
        <v>-2.0</v>
      </c>
      <c r="E2" s="42">
        <v>5.0</v>
      </c>
      <c r="F2" s="43">
        <v>2.0</v>
      </c>
      <c r="G2" s="41">
        <v>3.0</v>
      </c>
      <c r="H2" s="44">
        <v>9.0</v>
      </c>
      <c r="I2" s="56">
        <v>0.0</v>
      </c>
      <c r="J2" s="63">
        <v>0.0</v>
      </c>
      <c r="K2" s="39" t="str">
        <f>SUM(C2:J2)</f>
        <v>27</v>
      </c>
      <c r="L2" s="39">
        <v>8.0</v>
      </c>
      <c r="M2" s="38">
        <v>8.0</v>
      </c>
      <c r="N2" s="17" t="s">
        <v>21</v>
      </c>
      <c r="O2" s="17" t="s">
        <v>23</v>
      </c>
      <c r="P2" s="12" t="s">
        <v>28</v>
      </c>
    </row>
    <row r="5">
      <c r="A5" s="12" t="s">
        <v>25</v>
      </c>
      <c r="B5" t="str">
        <f>count(A2:A4)</f>
        <v>1</v>
      </c>
    </row>
    <row r="6">
      <c r="A6" s="12" t="s">
        <v>26</v>
      </c>
      <c r="B6" s="36" t="str">
        <f>COUNTIF(L2:L4,1)</f>
        <v>0</v>
      </c>
    </row>
    <row r="7">
      <c r="A7" s="12" t="s">
        <v>27</v>
      </c>
      <c r="B7" s="36" t="str">
        <f>MODE(L2:L4)</f>
        <v>#N/A</v>
      </c>
    </row>
    <row r="8">
      <c r="A8" s="37" t="s">
        <v>30</v>
      </c>
      <c r="B8" s="47" t="str">
        <f>average(L2:L4)</f>
        <v>8</v>
      </c>
    </row>
    <row r="9">
      <c r="A9" s="12" t="s">
        <v>32</v>
      </c>
      <c r="B9" t="str">
        <f>AVERAGE(K2:K4)</f>
        <v>27</v>
      </c>
    </row>
    <row r="10">
      <c r="A10" s="12" t="s">
        <v>33</v>
      </c>
      <c r="B10" t="str">
        <f>MAX(K2:K4)</f>
        <v>27</v>
      </c>
    </row>
    <row r="11">
      <c r="A11" s="12" t="s">
        <v>34</v>
      </c>
      <c r="B11" t="str">
        <f>MIN(K2:K4)</f>
        <v>27</v>
      </c>
    </row>
    <row r="12">
      <c r="A12" s="12" t="s">
        <v>35</v>
      </c>
      <c r="B12" t="str">
        <f>MAX(C2:C4)</f>
        <v>10</v>
      </c>
    </row>
    <row r="13">
      <c r="A13" s="12" t="s">
        <v>36</v>
      </c>
      <c r="B13" t="str">
        <f>MAX(D2:D4)</f>
        <v>-2</v>
      </c>
    </row>
    <row r="14">
      <c r="A14" s="12" t="s">
        <v>37</v>
      </c>
      <c r="B14" t="str">
        <f>MAX(E2:E4)</f>
        <v>5</v>
      </c>
    </row>
    <row r="15">
      <c r="A15" s="12" t="s">
        <v>38</v>
      </c>
      <c r="B15" t="str">
        <f>MAX(F2:F4)</f>
        <v>2</v>
      </c>
    </row>
    <row r="16">
      <c r="A16" s="12" t="s">
        <v>40</v>
      </c>
      <c r="B16" t="str">
        <f>MAX(H2:H4)</f>
        <v>9</v>
      </c>
    </row>
    <row r="17">
      <c r="A17" s="12" t="s">
        <v>41</v>
      </c>
      <c r="B17" t="str">
        <f>MAX(I2:I4)</f>
        <v>0</v>
      </c>
    </row>
    <row r="18">
      <c r="A18" s="12" t="s">
        <v>42</v>
      </c>
      <c r="B18" t="str">
        <f>MAX(J2:J4)</f>
        <v>0</v>
      </c>
    </row>
    <row r="19">
      <c r="A19" s="12"/>
    </row>
    <row r="20">
      <c r="A20" s="12" t="s">
        <v>43</v>
      </c>
      <c r="B20" t="str">
        <f>SUM(K2:K4)</f>
        <v>27</v>
      </c>
    </row>
    <row r="21">
      <c r="A2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43"/>
  </cols>
  <sheetData>
    <row r="1">
      <c r="A1" s="2" t="s">
        <v>0</v>
      </c>
      <c r="B1" s="2" t="s">
        <v>1</v>
      </c>
      <c r="C1" s="45" t="s">
        <v>2</v>
      </c>
      <c r="D1" s="46" t="s">
        <v>5</v>
      </c>
      <c r="E1" s="58" t="s">
        <v>6</v>
      </c>
      <c r="F1" s="60" t="s">
        <v>7</v>
      </c>
      <c r="G1" s="46" t="s">
        <v>8</v>
      </c>
      <c r="H1" s="15" t="s">
        <v>9</v>
      </c>
      <c r="I1" s="16" t="s">
        <v>10</v>
      </c>
      <c r="J1" s="6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16</v>
      </c>
      <c r="P1" s="12" t="s">
        <v>17</v>
      </c>
    </row>
    <row r="2">
      <c r="A2" s="19">
        <v>42197.0</v>
      </c>
      <c r="B2" s="50">
        <v>1.0</v>
      </c>
      <c r="C2" s="21" t="s">
        <v>29</v>
      </c>
      <c r="D2" s="23" t="s">
        <v>29</v>
      </c>
      <c r="E2" s="25" t="s">
        <v>29</v>
      </c>
      <c r="F2" s="27" t="s">
        <v>29</v>
      </c>
      <c r="G2" s="23" t="s">
        <v>29</v>
      </c>
      <c r="H2" s="29" t="s">
        <v>29</v>
      </c>
      <c r="I2" s="31" t="s">
        <v>29</v>
      </c>
      <c r="J2" s="33" t="s">
        <v>29</v>
      </c>
      <c r="K2" s="50">
        <v>39.0</v>
      </c>
      <c r="L2" s="50">
        <v>2.0</v>
      </c>
      <c r="M2" s="50">
        <v>4.0</v>
      </c>
      <c r="N2" s="50" t="s">
        <v>19</v>
      </c>
      <c r="O2" s="50" t="s">
        <v>18</v>
      </c>
      <c r="P2" s="12" t="s">
        <v>31</v>
      </c>
    </row>
    <row r="3">
      <c r="A3" s="19">
        <v>42197.0</v>
      </c>
      <c r="B3" s="50">
        <v>2.0</v>
      </c>
      <c r="C3" s="21">
        <v>13.0</v>
      </c>
      <c r="D3" s="23">
        <v>3.0</v>
      </c>
      <c r="E3" s="25">
        <v>7.0</v>
      </c>
      <c r="F3" s="27">
        <v>6.0</v>
      </c>
      <c r="G3" s="23">
        <v>0.0</v>
      </c>
      <c r="H3" s="29">
        <v>0.0</v>
      </c>
      <c r="I3" s="31">
        <v>16.0</v>
      </c>
      <c r="J3" s="33" t="s">
        <v>29</v>
      </c>
      <c r="K3" s="50" t="str">
        <f t="shared" ref="K3:K15" si="1">sum(C3:J3)</f>
        <v>45</v>
      </c>
      <c r="L3" s="50">
        <v>3.0</v>
      </c>
      <c r="M3" s="50">
        <v>5.0</v>
      </c>
      <c r="N3" s="50" t="s">
        <v>18</v>
      </c>
      <c r="O3" s="50" t="s">
        <v>20</v>
      </c>
      <c r="P3" s="12" t="s">
        <v>31</v>
      </c>
    </row>
    <row r="4">
      <c r="A4" s="13">
        <v>42197.0</v>
      </c>
      <c r="B4" s="50">
        <v>3.0</v>
      </c>
      <c r="C4" s="21">
        <v>-5.0</v>
      </c>
      <c r="D4" s="23">
        <v>5.0</v>
      </c>
      <c r="E4" s="25">
        <v>10.0</v>
      </c>
      <c r="F4" s="27">
        <v>16.0</v>
      </c>
      <c r="G4" s="23">
        <v>9.0</v>
      </c>
      <c r="H4" s="29">
        <v>1.0</v>
      </c>
      <c r="I4" s="31">
        <v>0.0</v>
      </c>
      <c r="J4" s="33" t="s">
        <v>29</v>
      </c>
      <c r="K4" s="50" t="str">
        <f t="shared" si="1"/>
        <v>36</v>
      </c>
      <c r="L4" s="50">
        <v>6.0</v>
      </c>
      <c r="M4" s="50">
        <v>7.0</v>
      </c>
      <c r="N4" s="50" t="s">
        <v>23</v>
      </c>
      <c r="O4" s="50" t="s">
        <v>18</v>
      </c>
      <c r="P4" s="12" t="s">
        <v>28</v>
      </c>
    </row>
    <row r="5">
      <c r="A5" s="13">
        <v>42197.0</v>
      </c>
      <c r="B5" s="50">
        <v>4.0</v>
      </c>
      <c r="C5" s="21">
        <v>2.0</v>
      </c>
      <c r="D5" s="23">
        <v>8.0</v>
      </c>
      <c r="E5" s="25">
        <v>5.0</v>
      </c>
      <c r="F5" s="27">
        <v>30.0</v>
      </c>
      <c r="G5" s="23">
        <v>0.0</v>
      </c>
      <c r="H5" s="29">
        <v>1.0</v>
      </c>
      <c r="I5" s="31">
        <v>18.0</v>
      </c>
      <c r="J5" s="33" t="s">
        <v>29</v>
      </c>
      <c r="K5" s="50" t="str">
        <f t="shared" si="1"/>
        <v>64</v>
      </c>
      <c r="L5" s="50">
        <v>1.0</v>
      </c>
      <c r="M5" s="50">
        <v>7.0</v>
      </c>
      <c r="N5" s="50" t="s">
        <v>19</v>
      </c>
      <c r="O5" s="50" t="s">
        <v>20</v>
      </c>
      <c r="P5" s="12" t="s">
        <v>28</v>
      </c>
    </row>
    <row r="6">
      <c r="A6" s="13">
        <v>42204.0</v>
      </c>
      <c r="B6" s="50">
        <v>1.0</v>
      </c>
      <c r="C6" s="21">
        <v>-6.0</v>
      </c>
      <c r="D6" s="23">
        <v>5.0</v>
      </c>
      <c r="E6" s="25">
        <v>10.0</v>
      </c>
      <c r="F6" s="27">
        <v>24.0</v>
      </c>
      <c r="G6" s="23">
        <v>0.0</v>
      </c>
      <c r="H6" s="29">
        <v>0.0</v>
      </c>
      <c r="I6" s="31">
        <v>10.0</v>
      </c>
      <c r="J6" s="33" t="s">
        <v>29</v>
      </c>
      <c r="K6" s="50" t="str">
        <f t="shared" si="1"/>
        <v>43</v>
      </c>
      <c r="L6" s="50">
        <v>5.0</v>
      </c>
      <c r="M6" s="50">
        <v>5.0</v>
      </c>
      <c r="N6" s="50" t="s">
        <v>23</v>
      </c>
      <c r="O6" s="50" t="s">
        <v>18</v>
      </c>
      <c r="P6" s="12" t="s">
        <v>28</v>
      </c>
    </row>
    <row r="7">
      <c r="A7" s="13">
        <v>42204.0</v>
      </c>
      <c r="B7" s="50">
        <v>2.0</v>
      </c>
      <c r="C7" s="21">
        <v>13.0</v>
      </c>
      <c r="D7" s="23">
        <v>4.0</v>
      </c>
      <c r="E7" s="25">
        <v>20.0</v>
      </c>
      <c r="F7" s="27">
        <v>19.0</v>
      </c>
      <c r="G7" s="23">
        <v>8.0</v>
      </c>
      <c r="H7" s="29">
        <v>0.0</v>
      </c>
      <c r="I7" s="31">
        <v>0.0</v>
      </c>
      <c r="J7" s="33" t="s">
        <v>29</v>
      </c>
      <c r="K7" s="50" t="str">
        <f t="shared" si="1"/>
        <v>64</v>
      </c>
      <c r="L7" s="50">
        <v>1.0</v>
      </c>
      <c r="M7" s="50">
        <v>5.0</v>
      </c>
      <c r="N7" s="50" t="s">
        <v>20</v>
      </c>
      <c r="O7" s="50" t="s">
        <v>21</v>
      </c>
      <c r="P7" s="12" t="s">
        <v>28</v>
      </c>
    </row>
    <row r="8">
      <c r="A8" s="13">
        <v>42204.0</v>
      </c>
      <c r="B8" s="50">
        <v>3.0</v>
      </c>
      <c r="C8" s="21">
        <v>8.0</v>
      </c>
      <c r="D8" s="23">
        <v>2.0</v>
      </c>
      <c r="E8" s="25">
        <v>15.0</v>
      </c>
      <c r="F8" s="27">
        <v>9.0</v>
      </c>
      <c r="G8" s="23">
        <v>0.0</v>
      </c>
      <c r="H8" s="29">
        <v>10.0</v>
      </c>
      <c r="I8" s="31">
        <v>0.0</v>
      </c>
      <c r="J8" s="33" t="s">
        <v>29</v>
      </c>
      <c r="K8" s="50" t="str">
        <f t="shared" si="1"/>
        <v>44</v>
      </c>
      <c r="L8" s="50">
        <v>4.0</v>
      </c>
      <c r="M8" s="50">
        <v>5.0</v>
      </c>
      <c r="N8" s="50" t="s">
        <v>20</v>
      </c>
      <c r="O8" s="50" t="s">
        <v>21</v>
      </c>
      <c r="P8" s="12" t="s">
        <v>28</v>
      </c>
    </row>
    <row r="9">
      <c r="A9" s="19">
        <v>42205.0</v>
      </c>
      <c r="B9" s="50">
        <v>1.0</v>
      </c>
      <c r="C9" s="21">
        <v>-4.0</v>
      </c>
      <c r="D9" s="23">
        <v>2.0</v>
      </c>
      <c r="E9" s="25">
        <v>3.0</v>
      </c>
      <c r="F9" s="27">
        <v>33.0</v>
      </c>
      <c r="G9" s="23">
        <v>0.0</v>
      </c>
      <c r="H9" s="29">
        <v>10.0</v>
      </c>
      <c r="I9" s="31">
        <v>6.0</v>
      </c>
      <c r="J9" s="33" t="s">
        <v>29</v>
      </c>
      <c r="K9" s="50" t="str">
        <f t="shared" si="1"/>
        <v>50</v>
      </c>
      <c r="L9" s="50">
        <v>3.0</v>
      </c>
      <c r="M9" s="50">
        <v>6.0</v>
      </c>
      <c r="N9" s="50" t="s">
        <v>18</v>
      </c>
      <c r="O9" s="50" t="s">
        <v>20</v>
      </c>
      <c r="P9" s="12" t="s">
        <v>31</v>
      </c>
    </row>
    <row r="10">
      <c r="A10" s="19">
        <v>42205.0</v>
      </c>
      <c r="B10" s="50">
        <v>2.0</v>
      </c>
      <c r="C10" s="21">
        <v>7.0</v>
      </c>
      <c r="D10" s="23">
        <v>4.0</v>
      </c>
      <c r="E10" s="25">
        <v>10.0</v>
      </c>
      <c r="F10" s="27">
        <v>9.0</v>
      </c>
      <c r="G10" s="23">
        <v>0.0</v>
      </c>
      <c r="H10" s="29">
        <v>13.0</v>
      </c>
      <c r="I10" s="31">
        <v>9.0</v>
      </c>
      <c r="J10" s="33" t="s">
        <v>29</v>
      </c>
      <c r="K10" s="50" t="str">
        <f t="shared" si="1"/>
        <v>52</v>
      </c>
      <c r="L10" s="50">
        <v>4.0</v>
      </c>
      <c r="M10" s="50">
        <v>6.0</v>
      </c>
      <c r="N10" s="50" t="s">
        <v>20</v>
      </c>
      <c r="O10" s="50" t="s">
        <v>18</v>
      </c>
      <c r="P10" s="12" t="s">
        <v>31</v>
      </c>
    </row>
    <row r="11">
      <c r="A11" s="19">
        <v>42211.0</v>
      </c>
      <c r="B11" s="39">
        <v>1.0</v>
      </c>
      <c r="C11" s="40">
        <v>-2.0</v>
      </c>
      <c r="D11" s="41">
        <v>1.0</v>
      </c>
      <c r="E11" s="42">
        <v>10.0</v>
      </c>
      <c r="F11" s="43">
        <v>21.0</v>
      </c>
      <c r="G11" s="41">
        <v>0.0</v>
      </c>
      <c r="H11" s="44">
        <v>5.0</v>
      </c>
      <c r="I11" s="59">
        <v>0.0</v>
      </c>
      <c r="J11" s="33" t="s">
        <v>29</v>
      </c>
      <c r="K11" s="50" t="str">
        <f t="shared" si="1"/>
        <v>35</v>
      </c>
      <c r="L11" s="39">
        <v>5.0</v>
      </c>
      <c r="M11" s="39">
        <v>5.0</v>
      </c>
      <c r="N11" s="17" t="s">
        <v>19</v>
      </c>
      <c r="O11" s="17" t="s">
        <v>21</v>
      </c>
      <c r="P11" s="12" t="s">
        <v>45</v>
      </c>
    </row>
    <row r="12">
      <c r="A12" s="19">
        <v>42211.0</v>
      </c>
      <c r="B12" s="39">
        <v>2.0</v>
      </c>
      <c r="C12" s="40">
        <v>-5.0</v>
      </c>
      <c r="D12" s="41">
        <v>2.0</v>
      </c>
      <c r="E12" s="42">
        <v>5.0</v>
      </c>
      <c r="F12" s="43">
        <v>7.0</v>
      </c>
      <c r="G12" s="41">
        <v>0.0</v>
      </c>
      <c r="H12" s="44">
        <v>21.0</v>
      </c>
      <c r="I12" s="59">
        <v>5.0</v>
      </c>
      <c r="J12" s="33" t="s">
        <v>29</v>
      </c>
      <c r="K12" s="50" t="str">
        <f t="shared" si="1"/>
        <v>35</v>
      </c>
      <c r="L12" s="39">
        <v>4.0</v>
      </c>
      <c r="M12" s="39">
        <v>5.0</v>
      </c>
      <c r="N12" s="17" t="s">
        <v>18</v>
      </c>
      <c r="O12" s="17" t="s">
        <v>23</v>
      </c>
      <c r="P12" s="12" t="s">
        <v>45</v>
      </c>
    </row>
    <row r="13">
      <c r="A13" s="19">
        <v>42211.0</v>
      </c>
      <c r="B13" s="39">
        <v>3.0</v>
      </c>
      <c r="C13" s="40">
        <v>17.0</v>
      </c>
      <c r="D13" s="41">
        <v>7.0</v>
      </c>
      <c r="E13" s="42">
        <v>3.0</v>
      </c>
      <c r="F13" s="43">
        <v>15.0</v>
      </c>
      <c r="G13" s="41">
        <v>7.0</v>
      </c>
      <c r="H13" s="44">
        <v>0.0</v>
      </c>
      <c r="I13" s="59">
        <v>0.0</v>
      </c>
      <c r="J13" s="33" t="s">
        <v>29</v>
      </c>
      <c r="K13" s="50" t="str">
        <f t="shared" si="1"/>
        <v>49</v>
      </c>
      <c r="L13" s="39">
        <v>2.0</v>
      </c>
      <c r="M13" s="39">
        <v>5.0</v>
      </c>
      <c r="N13" s="17" t="s">
        <v>18</v>
      </c>
      <c r="O13" s="17" t="s">
        <v>23</v>
      </c>
      <c r="P13" s="12" t="s">
        <v>45</v>
      </c>
    </row>
    <row r="14">
      <c r="A14" s="13">
        <v>42213.0</v>
      </c>
      <c r="B14" s="47">
        <v>1.0</v>
      </c>
      <c r="C14" s="48">
        <v>12.0</v>
      </c>
      <c r="D14" s="49">
        <v>1.0</v>
      </c>
      <c r="E14" s="65">
        <v>3.0</v>
      </c>
      <c r="F14" s="66">
        <v>11.0</v>
      </c>
      <c r="G14" s="49">
        <v>4.0</v>
      </c>
      <c r="H14" s="67">
        <v>4.0</v>
      </c>
      <c r="I14" s="68">
        <v>5.0</v>
      </c>
      <c r="J14" s="70">
        <v>8.0</v>
      </c>
      <c r="K14" s="50" t="str">
        <f t="shared" si="1"/>
        <v>48</v>
      </c>
      <c r="L14" s="47">
        <v>1.0</v>
      </c>
      <c r="M14" s="47">
        <v>8.0</v>
      </c>
      <c r="N14" s="37" t="s">
        <v>19</v>
      </c>
      <c r="O14" s="36" t="s">
        <v>20</v>
      </c>
      <c r="P14" s="12" t="s">
        <v>28</v>
      </c>
    </row>
    <row r="15">
      <c r="A15" s="13">
        <v>42213.0</v>
      </c>
      <c r="B15" s="47">
        <v>2.0</v>
      </c>
      <c r="C15" s="48">
        <v>8.0</v>
      </c>
      <c r="D15" s="49">
        <v>2.0</v>
      </c>
      <c r="E15" s="65">
        <v>7.0</v>
      </c>
      <c r="F15" s="66">
        <v>16.0</v>
      </c>
      <c r="G15" s="49">
        <v>0.0</v>
      </c>
      <c r="H15" s="67">
        <v>2.0</v>
      </c>
      <c r="I15" s="68">
        <v>8.0</v>
      </c>
      <c r="J15" s="70">
        <v>0.0</v>
      </c>
      <c r="K15" s="50" t="str">
        <f t="shared" si="1"/>
        <v>43</v>
      </c>
      <c r="L15" s="47">
        <v>5.0</v>
      </c>
      <c r="M15" s="47">
        <v>5.0</v>
      </c>
      <c r="N15" s="37" t="s">
        <v>21</v>
      </c>
      <c r="O15" s="36" t="s">
        <v>19</v>
      </c>
      <c r="P15" s="12" t="s">
        <v>28</v>
      </c>
    </row>
    <row r="16">
      <c r="A16" s="32">
        <v>42218.0</v>
      </c>
      <c r="B16" s="12">
        <v>1.0</v>
      </c>
      <c r="C16" s="34">
        <v>-2.0</v>
      </c>
      <c r="D16" s="35">
        <v>1.0</v>
      </c>
      <c r="E16" s="64">
        <v>20.0</v>
      </c>
      <c r="F16" s="69">
        <v>19.0</v>
      </c>
      <c r="G16" s="35">
        <v>3.0</v>
      </c>
      <c r="H16" s="71">
        <v>0.0</v>
      </c>
      <c r="I16" s="72">
        <v>4.0</v>
      </c>
      <c r="J16" s="73">
        <v>11.0</v>
      </c>
      <c r="K16" s="12">
        <v>56.0</v>
      </c>
      <c r="L16" s="12">
        <v>2.0</v>
      </c>
      <c r="M16" s="12">
        <v>4.0</v>
      </c>
      <c r="N16" s="12" t="s">
        <v>18</v>
      </c>
      <c r="O16" s="12" t="s">
        <v>20</v>
      </c>
      <c r="P16" s="12" t="s">
        <v>31</v>
      </c>
    </row>
    <row r="17">
      <c r="A17" s="32">
        <v>42218.0</v>
      </c>
      <c r="B17" s="12">
        <v>2.0</v>
      </c>
      <c r="C17" s="34">
        <v>6.0</v>
      </c>
      <c r="D17" s="35">
        <v>7.0</v>
      </c>
      <c r="E17" s="64">
        <v>20.0</v>
      </c>
      <c r="F17" s="69">
        <v>16.0</v>
      </c>
      <c r="G17" s="35">
        <v>0.0</v>
      </c>
      <c r="H17" s="71">
        <v>0.0</v>
      </c>
      <c r="I17" s="72">
        <v>17.0</v>
      </c>
      <c r="J17" s="73">
        <v>0.0</v>
      </c>
      <c r="K17" s="12">
        <v>66.0</v>
      </c>
      <c r="L17" s="12">
        <v>4.0</v>
      </c>
      <c r="M17" s="12">
        <v>4.0</v>
      </c>
      <c r="N17" s="12" t="s">
        <v>18</v>
      </c>
      <c r="O17" s="12" t="s">
        <v>20</v>
      </c>
      <c r="P17" s="12" t="s">
        <v>31</v>
      </c>
    </row>
    <row r="18">
      <c r="A18" s="32">
        <v>42218.0</v>
      </c>
      <c r="B18" s="12">
        <v>3.0</v>
      </c>
      <c r="C18" s="34">
        <v>17.0</v>
      </c>
      <c r="D18" s="35">
        <v>2.0</v>
      </c>
      <c r="E18" s="64">
        <v>5.0</v>
      </c>
      <c r="F18" s="69">
        <v>23.0</v>
      </c>
      <c r="G18" s="35">
        <v>3.0</v>
      </c>
      <c r="H18" s="71">
        <v>0.0</v>
      </c>
      <c r="I18" s="72">
        <v>18.0</v>
      </c>
      <c r="J18" s="73">
        <v>0.0</v>
      </c>
      <c r="K18" s="12">
        <v>65.0</v>
      </c>
      <c r="L18" s="12">
        <v>2.0</v>
      </c>
      <c r="M18" s="12">
        <v>4.0</v>
      </c>
      <c r="N18" s="12" t="s">
        <v>18</v>
      </c>
      <c r="O18" s="12" t="s">
        <v>19</v>
      </c>
      <c r="P18" s="12" t="s">
        <v>31</v>
      </c>
    </row>
    <row r="19">
      <c r="A19" s="32">
        <v>42218.0</v>
      </c>
      <c r="B19" s="12">
        <v>4.0</v>
      </c>
      <c r="C19" s="34">
        <v>-5.0</v>
      </c>
      <c r="D19" s="35">
        <v>4.0</v>
      </c>
      <c r="E19" s="64">
        <v>3.0</v>
      </c>
      <c r="F19" s="69">
        <v>16.0</v>
      </c>
      <c r="G19" s="35">
        <v>0.0</v>
      </c>
      <c r="H19" s="71">
        <v>20.0</v>
      </c>
      <c r="I19" s="72">
        <v>0.0</v>
      </c>
      <c r="J19" s="73">
        <v>5.0</v>
      </c>
      <c r="K19" s="12">
        <v>43.0</v>
      </c>
      <c r="L19" s="12">
        <v>4.0</v>
      </c>
      <c r="M19" s="12">
        <v>4.0</v>
      </c>
      <c r="N19" s="12" t="s">
        <v>19</v>
      </c>
      <c r="O19" s="12" t="s">
        <v>20</v>
      </c>
      <c r="P19" s="12" t="s">
        <v>31</v>
      </c>
    </row>
    <row r="20">
      <c r="A20" s="32">
        <v>42218.0</v>
      </c>
      <c r="B20" s="12">
        <v>5.0</v>
      </c>
      <c r="C20" s="34">
        <v>4.0</v>
      </c>
      <c r="D20" s="35">
        <v>9.0</v>
      </c>
      <c r="E20" s="64">
        <v>20.0</v>
      </c>
      <c r="F20" s="69">
        <v>0.0</v>
      </c>
      <c r="G20" s="35">
        <v>7.0</v>
      </c>
      <c r="H20" s="71">
        <v>13.0</v>
      </c>
      <c r="I20" s="72">
        <v>0.0</v>
      </c>
      <c r="J20" s="73">
        <v>0.0</v>
      </c>
      <c r="K20" s="12">
        <v>53.0</v>
      </c>
      <c r="L20" s="12">
        <v>4.0</v>
      </c>
      <c r="M20" s="12">
        <v>4.0</v>
      </c>
      <c r="N20" s="12" t="s">
        <v>19</v>
      </c>
      <c r="O20" s="12" t="s">
        <v>20</v>
      </c>
      <c r="P20" s="12" t="s">
        <v>31</v>
      </c>
    </row>
    <row r="21">
      <c r="A21" s="32">
        <v>42220.0</v>
      </c>
      <c r="B21" s="12">
        <v>1.0</v>
      </c>
      <c r="C21" s="12">
        <v>0.0</v>
      </c>
      <c r="D21" s="12">
        <v>6.0</v>
      </c>
      <c r="E21" s="12">
        <v>7.0</v>
      </c>
      <c r="F21" s="12">
        <v>15.0</v>
      </c>
      <c r="G21" s="12">
        <v>6.0</v>
      </c>
      <c r="H21" s="12">
        <v>70.0</v>
      </c>
      <c r="I21" s="12">
        <v>8.0</v>
      </c>
      <c r="J21" s="12">
        <v>14.0</v>
      </c>
      <c r="K21" s="12">
        <v>66.0</v>
      </c>
      <c r="L21" s="12">
        <v>1.0</v>
      </c>
      <c r="M21" s="12">
        <v>6.0</v>
      </c>
      <c r="N21" s="12" t="s">
        <v>18</v>
      </c>
      <c r="O21" s="12" t="s">
        <v>19</v>
      </c>
      <c r="P21" s="12" t="s">
        <v>28</v>
      </c>
    </row>
    <row r="22">
      <c r="A22" s="32">
        <v>42220.0</v>
      </c>
      <c r="B22" s="12">
        <v>2.0</v>
      </c>
      <c r="C22" s="12">
        <v>7.0</v>
      </c>
      <c r="D22" s="12">
        <v>-1.0</v>
      </c>
      <c r="E22" s="12">
        <v>10.0</v>
      </c>
      <c r="F22" s="12">
        <v>17.0</v>
      </c>
      <c r="G22" s="12">
        <v>6.0</v>
      </c>
      <c r="H22" s="12">
        <v>4.0</v>
      </c>
      <c r="I22" s="12">
        <v>7.0</v>
      </c>
      <c r="J22" s="12">
        <v>3.0</v>
      </c>
      <c r="K22" s="50">
        <v>49.0</v>
      </c>
      <c r="L22" s="12">
        <v>5.0</v>
      </c>
      <c r="M22" s="12">
        <v>6.0</v>
      </c>
      <c r="N22" s="12" t="s">
        <v>18</v>
      </c>
      <c r="O22" s="12" t="s">
        <v>19</v>
      </c>
      <c r="P22" s="12" t="s">
        <v>28</v>
      </c>
    </row>
    <row r="23">
      <c r="A23" s="32">
        <v>42220.0</v>
      </c>
      <c r="B23" s="17">
        <v>3.0</v>
      </c>
      <c r="C23" s="39">
        <v>9.0</v>
      </c>
      <c r="D23" s="12">
        <v>1.0</v>
      </c>
      <c r="E23" s="12">
        <v>2.0</v>
      </c>
      <c r="F23" s="12">
        <v>13.0</v>
      </c>
      <c r="G23" s="12">
        <v>0.0</v>
      </c>
      <c r="H23" s="12">
        <v>0.0</v>
      </c>
      <c r="I23" s="12">
        <v>0.0</v>
      </c>
      <c r="J23" s="12">
        <v>12.0</v>
      </c>
      <c r="K23" s="50">
        <v>39.0</v>
      </c>
      <c r="L23" s="12">
        <v>6.0</v>
      </c>
      <c r="M23" s="12">
        <v>6.0</v>
      </c>
      <c r="N23" s="12" t="s">
        <v>20</v>
      </c>
      <c r="O23" s="12" t="s">
        <v>22</v>
      </c>
      <c r="P23" s="12" t="s">
        <v>28</v>
      </c>
    </row>
    <row r="24">
      <c r="A24" s="32">
        <v>42220.0</v>
      </c>
      <c r="B24" s="17">
        <v>4.0</v>
      </c>
      <c r="C24" s="39">
        <v>-4.0</v>
      </c>
      <c r="D24" s="12">
        <v>2.0</v>
      </c>
      <c r="E24" s="12">
        <v>12.0</v>
      </c>
      <c r="F24" s="12">
        <v>7.0</v>
      </c>
      <c r="G24" s="12">
        <v>3.0</v>
      </c>
      <c r="H24" s="12">
        <v>21.0</v>
      </c>
      <c r="I24" s="12">
        <v>20.0</v>
      </c>
      <c r="J24" s="12">
        <v>8.0</v>
      </c>
      <c r="K24" s="50">
        <v>69.0</v>
      </c>
      <c r="L24" s="12">
        <v>3.0</v>
      </c>
      <c r="M24" s="12">
        <v>6.0</v>
      </c>
      <c r="N24" s="12" t="s">
        <v>20</v>
      </c>
      <c r="O24" s="12" t="s">
        <v>18</v>
      </c>
      <c r="P24" s="12" t="s">
        <v>28</v>
      </c>
    </row>
    <row r="25">
      <c r="A25" s="37"/>
      <c r="B25" s="47"/>
      <c r="C25" s="12"/>
      <c r="K25" s="50"/>
    </row>
    <row r="26">
      <c r="A26" s="12"/>
      <c r="K26" s="50"/>
    </row>
    <row r="27">
      <c r="A27" s="12"/>
      <c r="K27" s="47"/>
    </row>
    <row r="28">
      <c r="A28" s="12"/>
      <c r="K28" s="47"/>
    </row>
    <row r="29">
      <c r="A29" s="12"/>
      <c r="K29" s="47"/>
    </row>
    <row r="30">
      <c r="A30" s="12"/>
      <c r="K30" s="47"/>
    </row>
    <row r="31">
      <c r="A31" s="12"/>
      <c r="K31" s="47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  <c r="C42" s="12"/>
    </row>
    <row r="43">
      <c r="A43" s="12"/>
      <c r="C43" s="12"/>
    </row>
    <row r="44">
      <c r="A44" s="12"/>
      <c r="C44" s="12"/>
    </row>
    <row r="45">
      <c r="A45" s="12"/>
      <c r="C45" s="12"/>
    </row>
    <row r="46">
      <c r="A46" s="12"/>
      <c r="C46" s="12"/>
    </row>
    <row r="47">
      <c r="A47" s="12"/>
      <c r="C47" s="12"/>
    </row>
    <row r="48">
      <c r="A48" s="12"/>
      <c r="C48" s="12"/>
    </row>
    <row r="49">
      <c r="A49" s="12"/>
      <c r="C49" s="12"/>
    </row>
    <row r="50">
      <c r="A50" s="12"/>
      <c r="C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>
      <c r="A52" s="3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4">
      <c r="A54" s="12"/>
    </row>
    <row r="55">
      <c r="C55" s="12"/>
    </row>
    <row r="1035">
      <c r="P1035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8" t="s">
        <v>2</v>
      </c>
      <c r="D1" s="20" t="s">
        <v>5</v>
      </c>
      <c r="E1" s="22" t="s">
        <v>6</v>
      </c>
      <c r="F1" s="24" t="s">
        <v>7</v>
      </c>
      <c r="G1" s="20" t="s">
        <v>8</v>
      </c>
      <c r="H1" s="26" t="s">
        <v>9</v>
      </c>
      <c r="I1" s="28" t="s">
        <v>10</v>
      </c>
      <c r="J1" s="30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2" t="s">
        <v>17</v>
      </c>
    </row>
    <row r="2">
      <c r="A2" s="32">
        <v>42197.0</v>
      </c>
      <c r="B2" s="12">
        <v>1.0</v>
      </c>
      <c r="C2" s="34">
        <v>9.0</v>
      </c>
      <c r="D2" s="35">
        <v>2.0</v>
      </c>
      <c r="E2" s="64">
        <v>10.0</v>
      </c>
      <c r="F2" s="69">
        <v>2.0</v>
      </c>
      <c r="G2" s="35">
        <v>3.0</v>
      </c>
      <c r="H2" s="71">
        <v>4.0</v>
      </c>
      <c r="I2" s="72">
        <v>6.0</v>
      </c>
      <c r="J2" s="33" t="s">
        <v>29</v>
      </c>
      <c r="K2" s="12" t="str">
        <f t="shared" ref="K2:K15" si="1">SUM(C2:J2)</f>
        <v>36</v>
      </c>
      <c r="L2" s="12">
        <v>4.0</v>
      </c>
      <c r="M2" s="12">
        <v>4.0</v>
      </c>
      <c r="N2" s="12" t="s">
        <v>4</v>
      </c>
      <c r="O2" s="12" t="s">
        <v>23</v>
      </c>
      <c r="P2" s="12" t="s">
        <v>31</v>
      </c>
    </row>
    <row r="3">
      <c r="A3" s="32">
        <v>42197.0</v>
      </c>
      <c r="B3" s="12">
        <v>2.0</v>
      </c>
      <c r="C3" s="34">
        <v>-4.0</v>
      </c>
      <c r="D3" s="35">
        <v>6.0</v>
      </c>
      <c r="E3" s="64">
        <v>10.0</v>
      </c>
      <c r="F3" s="69">
        <v>40.0</v>
      </c>
      <c r="G3" s="35">
        <v>0.0</v>
      </c>
      <c r="H3" s="71">
        <v>1.0</v>
      </c>
      <c r="I3" s="72">
        <v>6.0</v>
      </c>
      <c r="J3" s="33" t="s">
        <v>29</v>
      </c>
      <c r="K3" s="12" t="str">
        <f t="shared" si="1"/>
        <v>59</v>
      </c>
      <c r="L3" s="12">
        <v>1.0</v>
      </c>
      <c r="M3" s="12">
        <v>5.0</v>
      </c>
      <c r="N3" s="12" t="s">
        <v>19</v>
      </c>
      <c r="O3" s="12" t="s">
        <v>4</v>
      </c>
      <c r="P3" s="12" t="s">
        <v>31</v>
      </c>
    </row>
    <row r="4">
      <c r="A4" s="32">
        <v>42197.0</v>
      </c>
      <c r="B4" s="12">
        <v>3.0</v>
      </c>
      <c r="C4" s="34">
        <v>9.0</v>
      </c>
      <c r="D4" s="35">
        <v>3.0</v>
      </c>
      <c r="E4" s="64">
        <v>3.0</v>
      </c>
      <c r="F4" s="69">
        <v>21.0</v>
      </c>
      <c r="G4" s="35">
        <v>2.0</v>
      </c>
      <c r="H4" s="71">
        <v>11.0</v>
      </c>
      <c r="I4" s="72">
        <v>0.0</v>
      </c>
      <c r="J4" s="33" t="s">
        <v>29</v>
      </c>
      <c r="K4" s="12" t="str">
        <f t="shared" si="1"/>
        <v>49</v>
      </c>
      <c r="L4" s="12">
        <v>4.0</v>
      </c>
      <c r="M4" s="12">
        <v>7.0</v>
      </c>
      <c r="N4" s="12" t="s">
        <v>4</v>
      </c>
      <c r="O4" s="12" t="s">
        <v>20</v>
      </c>
      <c r="P4" s="12" t="s">
        <v>28</v>
      </c>
    </row>
    <row r="5">
      <c r="A5" s="32">
        <v>42197.0</v>
      </c>
      <c r="B5" s="12">
        <v>4.0</v>
      </c>
      <c r="C5" s="34">
        <v>2.0</v>
      </c>
      <c r="D5" s="35">
        <v>2.0</v>
      </c>
      <c r="E5" s="64">
        <v>3.0</v>
      </c>
      <c r="F5" s="69">
        <v>26.0</v>
      </c>
      <c r="G5" s="35">
        <v>3.0</v>
      </c>
      <c r="H5" s="71">
        <v>9.0</v>
      </c>
      <c r="I5" s="72">
        <v>4.0</v>
      </c>
      <c r="J5" s="33" t="s">
        <v>29</v>
      </c>
      <c r="K5" s="12" t="str">
        <f t="shared" si="1"/>
        <v>49</v>
      </c>
      <c r="L5" s="12">
        <v>3.0</v>
      </c>
      <c r="M5" s="12">
        <v>7.0</v>
      </c>
      <c r="N5" s="12" t="s">
        <v>4</v>
      </c>
      <c r="O5" s="12" t="s">
        <v>22</v>
      </c>
      <c r="P5" s="12" t="s">
        <v>28</v>
      </c>
    </row>
    <row r="6">
      <c r="A6" s="32">
        <v>42204.0</v>
      </c>
      <c r="B6" s="12">
        <v>1.0</v>
      </c>
      <c r="C6" s="34">
        <v>18.0</v>
      </c>
      <c r="D6" s="35">
        <v>8.0</v>
      </c>
      <c r="E6" s="64">
        <v>7.0</v>
      </c>
      <c r="F6" s="69">
        <v>13.0</v>
      </c>
      <c r="G6" s="35">
        <v>12.0</v>
      </c>
      <c r="H6" s="71">
        <v>0.0</v>
      </c>
      <c r="I6" s="72">
        <v>12.0</v>
      </c>
      <c r="J6" s="33" t="s">
        <v>29</v>
      </c>
      <c r="K6" s="12" t="str">
        <f t="shared" si="1"/>
        <v>70</v>
      </c>
      <c r="L6" s="12">
        <v>1.0</v>
      </c>
      <c r="M6" s="12">
        <v>5.0</v>
      </c>
      <c r="N6" s="12" t="s">
        <v>4</v>
      </c>
      <c r="O6" s="12" t="s">
        <v>20</v>
      </c>
      <c r="P6" s="12" t="s">
        <v>28</v>
      </c>
    </row>
    <row r="7">
      <c r="A7" s="32">
        <v>42204.0</v>
      </c>
      <c r="B7" s="12">
        <v>2.0</v>
      </c>
      <c r="C7" s="34">
        <v>18.0</v>
      </c>
      <c r="D7" s="35">
        <v>10.0</v>
      </c>
      <c r="E7" s="64">
        <v>10.0</v>
      </c>
      <c r="F7" s="69">
        <v>2.0</v>
      </c>
      <c r="G7" s="35">
        <v>3.0</v>
      </c>
      <c r="H7" s="71">
        <v>0.0</v>
      </c>
      <c r="I7" s="72">
        <v>14.0</v>
      </c>
      <c r="J7" s="33" t="s">
        <v>29</v>
      </c>
      <c r="K7" s="12" t="str">
        <f t="shared" si="1"/>
        <v>57</v>
      </c>
      <c r="L7" s="12">
        <v>2.0</v>
      </c>
      <c r="M7" s="12">
        <v>5.0</v>
      </c>
      <c r="N7" s="12" t="s">
        <v>23</v>
      </c>
      <c r="O7" s="12" t="s">
        <v>20</v>
      </c>
      <c r="P7" s="12" t="s">
        <v>28</v>
      </c>
    </row>
    <row r="8">
      <c r="A8" s="32">
        <v>42204.0</v>
      </c>
      <c r="B8" s="12">
        <v>3.0</v>
      </c>
      <c r="C8" s="34">
        <v>6.0</v>
      </c>
      <c r="D8" s="35">
        <v>2.0</v>
      </c>
      <c r="E8" s="64">
        <v>3.0</v>
      </c>
      <c r="F8" s="69">
        <v>4.0</v>
      </c>
      <c r="G8" s="35">
        <v>4.0</v>
      </c>
      <c r="H8" s="71">
        <v>16.0</v>
      </c>
      <c r="I8" s="72">
        <v>3.0</v>
      </c>
      <c r="J8" s="33" t="s">
        <v>29</v>
      </c>
      <c r="K8" s="12" t="str">
        <f t="shared" si="1"/>
        <v>38</v>
      </c>
      <c r="L8" s="12">
        <v>5.0</v>
      </c>
      <c r="M8" s="12">
        <v>5.0</v>
      </c>
      <c r="N8" s="12" t="s">
        <v>21</v>
      </c>
      <c r="O8" s="12" t="s">
        <v>23</v>
      </c>
      <c r="P8" s="12" t="s">
        <v>28</v>
      </c>
    </row>
    <row r="9">
      <c r="A9" s="32">
        <v>42205.0</v>
      </c>
      <c r="B9" s="12">
        <v>1.0</v>
      </c>
      <c r="C9" s="34">
        <v>13.0</v>
      </c>
      <c r="D9" s="35">
        <v>2.0</v>
      </c>
      <c r="E9" s="64">
        <v>20.0</v>
      </c>
      <c r="F9" s="69">
        <v>17.0</v>
      </c>
      <c r="G9" s="35">
        <v>0.0</v>
      </c>
      <c r="H9" s="71">
        <v>0.0</v>
      </c>
      <c r="I9" s="72">
        <v>0.0</v>
      </c>
      <c r="J9" s="33" t="s">
        <v>29</v>
      </c>
      <c r="K9" s="12" t="str">
        <f t="shared" si="1"/>
        <v>52</v>
      </c>
      <c r="L9" s="12">
        <v>2.0</v>
      </c>
      <c r="M9" s="12">
        <v>6.0</v>
      </c>
      <c r="N9" s="12" t="s">
        <v>19</v>
      </c>
      <c r="O9" s="12" t="s">
        <v>4</v>
      </c>
      <c r="P9" s="12" t="s">
        <v>31</v>
      </c>
    </row>
    <row r="10">
      <c r="A10" s="32">
        <v>42205.0</v>
      </c>
      <c r="B10" s="12">
        <v>2.0</v>
      </c>
      <c r="C10" s="34">
        <v>2.0</v>
      </c>
      <c r="D10" s="35">
        <v>13.0</v>
      </c>
      <c r="E10" s="64">
        <v>7.0</v>
      </c>
      <c r="F10" s="69">
        <v>24.0</v>
      </c>
      <c r="G10" s="35">
        <v>11.0</v>
      </c>
      <c r="H10" s="71">
        <v>0.0</v>
      </c>
      <c r="I10" s="72">
        <v>0.0</v>
      </c>
      <c r="J10" s="33" t="s">
        <v>29</v>
      </c>
      <c r="K10" s="12" t="str">
        <f t="shared" si="1"/>
        <v>57</v>
      </c>
      <c r="L10" s="12">
        <v>2.0</v>
      </c>
      <c r="M10" s="12">
        <v>6.0</v>
      </c>
      <c r="N10" s="12" t="s">
        <v>4</v>
      </c>
      <c r="O10" s="12" t="s">
        <v>19</v>
      </c>
      <c r="P10" s="12" t="s">
        <v>31</v>
      </c>
    </row>
    <row r="11">
      <c r="A11" s="19">
        <v>42211.0</v>
      </c>
      <c r="B11" s="39">
        <v>1.0</v>
      </c>
      <c r="C11" s="40">
        <v>4.0</v>
      </c>
      <c r="D11" s="41">
        <v>4.0</v>
      </c>
      <c r="E11" s="42">
        <v>7.0</v>
      </c>
      <c r="F11" s="43">
        <v>13.0</v>
      </c>
      <c r="G11" s="41">
        <v>3.0</v>
      </c>
      <c r="H11" s="44">
        <v>9.0</v>
      </c>
      <c r="I11" s="59">
        <v>0.0</v>
      </c>
      <c r="J11" s="33" t="s">
        <v>29</v>
      </c>
      <c r="K11" s="12" t="str">
        <f t="shared" si="1"/>
        <v>40</v>
      </c>
      <c r="L11" s="12">
        <v>3.0</v>
      </c>
      <c r="M11" s="12">
        <v>5.0</v>
      </c>
      <c r="N11" s="12" t="s">
        <v>21</v>
      </c>
      <c r="O11" s="12" t="s">
        <v>23</v>
      </c>
      <c r="P11" s="12" t="s">
        <v>45</v>
      </c>
    </row>
    <row r="12">
      <c r="A12" s="19">
        <v>42211.0</v>
      </c>
      <c r="B12" s="39">
        <v>2.0</v>
      </c>
      <c r="C12" s="40">
        <v>18.0</v>
      </c>
      <c r="D12" s="41">
        <v>4.0</v>
      </c>
      <c r="E12" s="42">
        <v>20.0</v>
      </c>
      <c r="F12" s="43">
        <v>7.0</v>
      </c>
      <c r="G12" s="41">
        <v>4.0</v>
      </c>
      <c r="H12" s="44">
        <v>1.0</v>
      </c>
      <c r="I12" s="59">
        <v>7.0</v>
      </c>
      <c r="J12" s="33" t="s">
        <v>29</v>
      </c>
      <c r="K12" s="12" t="str">
        <f t="shared" si="1"/>
        <v>61</v>
      </c>
      <c r="L12" s="12">
        <v>1.0</v>
      </c>
      <c r="M12" s="12">
        <v>5.0</v>
      </c>
      <c r="N12" s="12" t="s">
        <v>19</v>
      </c>
      <c r="O12" s="12" t="s">
        <v>4</v>
      </c>
      <c r="P12" s="12" t="s">
        <v>45</v>
      </c>
    </row>
    <row r="13">
      <c r="A13" s="19">
        <v>42211.0</v>
      </c>
      <c r="B13" s="39">
        <v>3.0</v>
      </c>
      <c r="C13" s="40">
        <v>5.0</v>
      </c>
      <c r="D13" s="41">
        <v>6.0</v>
      </c>
      <c r="E13" s="42">
        <v>5.0</v>
      </c>
      <c r="F13" s="43">
        <v>3.0</v>
      </c>
      <c r="G13" s="41">
        <v>0.0</v>
      </c>
      <c r="H13" s="44">
        <v>18.0</v>
      </c>
      <c r="I13" s="59">
        <v>0.0</v>
      </c>
      <c r="J13" s="33" t="s">
        <v>29</v>
      </c>
      <c r="K13" s="12" t="str">
        <f t="shared" si="1"/>
        <v>37</v>
      </c>
      <c r="L13" s="12">
        <v>4.0</v>
      </c>
      <c r="M13" s="12">
        <v>5.0</v>
      </c>
      <c r="N13" s="12" t="s">
        <v>19</v>
      </c>
      <c r="O13" s="12" t="s">
        <v>4</v>
      </c>
      <c r="P13" s="12" t="s">
        <v>45</v>
      </c>
    </row>
    <row r="14">
      <c r="A14" s="32">
        <v>42213.0</v>
      </c>
      <c r="B14" s="12">
        <v>1.0</v>
      </c>
      <c r="C14" s="34">
        <v>3.0</v>
      </c>
      <c r="D14" s="35">
        <v>4.0</v>
      </c>
      <c r="E14" s="64">
        <v>8.0</v>
      </c>
      <c r="F14" s="69">
        <v>19.0</v>
      </c>
      <c r="G14" s="35">
        <v>0.0</v>
      </c>
      <c r="H14" s="71">
        <v>0.0</v>
      </c>
      <c r="I14" s="72">
        <v>0.0</v>
      </c>
      <c r="J14" s="73">
        <v>3.0</v>
      </c>
      <c r="K14" s="12" t="str">
        <f t="shared" si="1"/>
        <v>37</v>
      </c>
      <c r="L14" s="12">
        <v>4.0</v>
      </c>
      <c r="M14" s="12">
        <v>8.0</v>
      </c>
      <c r="N14" s="12" t="s">
        <v>22</v>
      </c>
      <c r="O14" s="12" t="s">
        <v>23</v>
      </c>
      <c r="P14" s="12" t="s">
        <v>28</v>
      </c>
    </row>
    <row r="15">
      <c r="A15" s="32">
        <v>42213.0</v>
      </c>
      <c r="B15" s="12">
        <v>2.0</v>
      </c>
      <c r="C15" s="34">
        <v>-5.0</v>
      </c>
      <c r="D15" s="35">
        <v>3.0</v>
      </c>
      <c r="E15" s="64">
        <v>3.0</v>
      </c>
      <c r="F15" s="69">
        <v>4.0</v>
      </c>
      <c r="G15" s="35">
        <v>0.0</v>
      </c>
      <c r="H15" s="71">
        <v>55.0</v>
      </c>
      <c r="I15" s="72">
        <v>5.0</v>
      </c>
      <c r="J15" s="73">
        <v>10.0</v>
      </c>
      <c r="K15" s="12" t="str">
        <f t="shared" si="1"/>
        <v>75</v>
      </c>
      <c r="L15" s="12">
        <v>1.0</v>
      </c>
      <c r="M15" s="12">
        <v>5.0</v>
      </c>
      <c r="N15" s="12" t="s">
        <v>19</v>
      </c>
      <c r="O15" s="12" t="s">
        <v>20</v>
      </c>
      <c r="P15" s="12" t="s">
        <v>28</v>
      </c>
    </row>
    <row r="16">
      <c r="A16" s="32">
        <v>42218.0</v>
      </c>
      <c r="B16" s="12">
        <v>1.0</v>
      </c>
      <c r="C16" s="34">
        <v>13.0</v>
      </c>
      <c r="D16" s="35">
        <v>1.0</v>
      </c>
      <c r="E16" s="64">
        <v>17.0</v>
      </c>
      <c r="F16" s="69">
        <v>8.0</v>
      </c>
      <c r="G16" s="35">
        <v>2.0</v>
      </c>
      <c r="H16" s="71">
        <v>4.0</v>
      </c>
      <c r="I16" s="72">
        <v>6.0</v>
      </c>
      <c r="J16" s="73">
        <v>7.0</v>
      </c>
      <c r="K16" s="12">
        <v>58.0</v>
      </c>
      <c r="L16" s="12">
        <v>1.0</v>
      </c>
      <c r="M16" s="12">
        <v>4.0</v>
      </c>
      <c r="N16" s="12" t="s">
        <v>4</v>
      </c>
      <c r="O16" s="12" t="s">
        <v>19</v>
      </c>
      <c r="P16" s="12" t="s">
        <v>31</v>
      </c>
    </row>
    <row r="17">
      <c r="A17" s="32">
        <v>42218.0</v>
      </c>
      <c r="B17" s="12">
        <v>2.0</v>
      </c>
      <c r="C17" s="34">
        <v>-4.0</v>
      </c>
      <c r="D17" s="35">
        <v>6.0</v>
      </c>
      <c r="E17" s="64">
        <v>10.0</v>
      </c>
      <c r="F17" s="69">
        <v>12.0</v>
      </c>
      <c r="G17" s="35">
        <v>7.0</v>
      </c>
      <c r="H17" s="71">
        <v>38.0</v>
      </c>
      <c r="I17" s="72">
        <v>11.0</v>
      </c>
      <c r="J17" s="73">
        <v>0.0</v>
      </c>
      <c r="K17" s="12">
        <v>80.0</v>
      </c>
      <c r="L17" s="12">
        <v>1.0</v>
      </c>
      <c r="M17" s="12">
        <v>4.0</v>
      </c>
      <c r="N17" s="12" t="s">
        <v>4</v>
      </c>
      <c r="O17" s="12" t="s">
        <v>19</v>
      </c>
      <c r="P17" s="12" t="s">
        <v>31</v>
      </c>
    </row>
    <row r="18">
      <c r="A18" s="32">
        <v>42218.0</v>
      </c>
      <c r="B18" s="12">
        <v>3.0</v>
      </c>
      <c r="C18" s="34">
        <v>-4.0</v>
      </c>
      <c r="D18" s="35">
        <v>7.0</v>
      </c>
      <c r="E18" s="64">
        <v>3.0</v>
      </c>
      <c r="F18" s="69">
        <v>11.0</v>
      </c>
      <c r="G18" s="35">
        <v>6.0</v>
      </c>
      <c r="H18" s="71">
        <v>7.0</v>
      </c>
      <c r="I18" s="72">
        <v>15.0</v>
      </c>
      <c r="J18" s="73">
        <v>3.0</v>
      </c>
      <c r="K18" s="12">
        <v>48.0</v>
      </c>
      <c r="L18" s="12">
        <v>4.0</v>
      </c>
      <c r="M18" s="12">
        <v>4.0</v>
      </c>
      <c r="N18" s="12" t="s">
        <v>20</v>
      </c>
      <c r="O18" s="12" t="s">
        <v>4</v>
      </c>
      <c r="P18" s="12" t="s">
        <v>31</v>
      </c>
    </row>
    <row r="19">
      <c r="A19" s="32">
        <v>42218.0</v>
      </c>
      <c r="B19" s="12">
        <v>4.0</v>
      </c>
      <c r="C19" s="34">
        <v>13.0</v>
      </c>
      <c r="D19" s="35">
        <v>-3.0</v>
      </c>
      <c r="E19" s="64">
        <v>7.0</v>
      </c>
      <c r="F19" s="69">
        <v>11.0</v>
      </c>
      <c r="G19" s="35">
        <v>8.0</v>
      </c>
      <c r="H19" s="71">
        <v>16.0</v>
      </c>
      <c r="I19" s="72">
        <v>0.0</v>
      </c>
      <c r="J19" s="73">
        <v>2.0</v>
      </c>
      <c r="K19" s="12">
        <v>54.0</v>
      </c>
      <c r="L19" s="12">
        <v>2.0</v>
      </c>
      <c r="M19" s="12">
        <v>4.0</v>
      </c>
      <c r="N19" s="12" t="s">
        <v>20</v>
      </c>
      <c r="O19" s="12" t="s">
        <v>19</v>
      </c>
      <c r="P19" s="12" t="s">
        <v>31</v>
      </c>
    </row>
    <row r="20">
      <c r="A20" s="32">
        <v>42218.0</v>
      </c>
      <c r="B20" s="12">
        <v>5.0</v>
      </c>
      <c r="C20" s="34">
        <v>-2.0</v>
      </c>
      <c r="D20" s="35">
        <v>4.0</v>
      </c>
      <c r="E20" s="64">
        <v>10.0</v>
      </c>
      <c r="F20" s="69">
        <v>13.0</v>
      </c>
      <c r="G20" s="35">
        <v>3.0</v>
      </c>
      <c r="H20" s="71">
        <v>31.0</v>
      </c>
      <c r="I20" s="72">
        <v>0.0</v>
      </c>
      <c r="J20" s="73">
        <v>13.0</v>
      </c>
      <c r="K20" s="12">
        <v>72.0</v>
      </c>
      <c r="L20" s="12">
        <v>1.0</v>
      </c>
      <c r="M20" s="12">
        <v>4.0</v>
      </c>
      <c r="N20" s="12" t="s">
        <v>20</v>
      </c>
      <c r="O20" s="12" t="s">
        <v>19</v>
      </c>
      <c r="P20" s="12" t="s">
        <v>31</v>
      </c>
    </row>
    <row r="21">
      <c r="A21" s="32">
        <v>42220.0</v>
      </c>
      <c r="B21" s="12">
        <v>1.0</v>
      </c>
      <c r="C21" s="12">
        <v>5.0</v>
      </c>
      <c r="D21" s="12">
        <v>2.0</v>
      </c>
      <c r="E21" s="12">
        <v>5.0</v>
      </c>
      <c r="F21" s="12">
        <v>10.0</v>
      </c>
      <c r="G21" s="12">
        <v>3.0</v>
      </c>
      <c r="H21" s="12">
        <v>31.0</v>
      </c>
      <c r="I21" s="12">
        <v>4.0</v>
      </c>
      <c r="J21" s="12">
        <v>0.0</v>
      </c>
      <c r="K21" s="12">
        <v>60.0</v>
      </c>
      <c r="L21" s="12">
        <v>3.0</v>
      </c>
      <c r="M21" s="12">
        <v>6.0</v>
      </c>
      <c r="N21" s="12" t="s">
        <v>4</v>
      </c>
      <c r="O21" s="12" t="s">
        <v>44</v>
      </c>
      <c r="P21" s="12" t="s">
        <v>28</v>
      </c>
    </row>
    <row r="22">
      <c r="A22" s="32">
        <v>42220.0</v>
      </c>
      <c r="B22" s="12">
        <v>2.0</v>
      </c>
      <c r="C22" s="12">
        <v>4.0</v>
      </c>
      <c r="D22" s="12">
        <v>0.0</v>
      </c>
      <c r="E22" s="12">
        <v>7.0</v>
      </c>
      <c r="F22" s="12">
        <v>4.0</v>
      </c>
      <c r="G22" s="12">
        <v>0.0</v>
      </c>
      <c r="H22" s="12">
        <v>20.0</v>
      </c>
      <c r="I22" s="12">
        <v>5.0</v>
      </c>
      <c r="J22" s="12">
        <v>3.0</v>
      </c>
      <c r="K22" s="12">
        <v>43.0</v>
      </c>
      <c r="L22" s="12">
        <v>6.0</v>
      </c>
      <c r="M22" s="12">
        <v>6.0</v>
      </c>
      <c r="N22" s="12" t="s">
        <v>44</v>
      </c>
      <c r="O22" s="12" t="s">
        <v>4</v>
      </c>
      <c r="P22" s="12" t="s">
        <v>28</v>
      </c>
    </row>
    <row r="23">
      <c r="A23" s="32">
        <v>42220.0</v>
      </c>
      <c r="B23" s="12">
        <v>3.0</v>
      </c>
      <c r="C23" s="12">
        <v>2.0</v>
      </c>
      <c r="D23" s="12">
        <v>0.0</v>
      </c>
      <c r="E23" s="12">
        <v>20.0</v>
      </c>
      <c r="F23" s="12">
        <v>23.0</v>
      </c>
      <c r="G23" s="12">
        <v>0.0</v>
      </c>
      <c r="H23" s="12">
        <v>0.0</v>
      </c>
      <c r="I23" s="12">
        <v>10.0</v>
      </c>
      <c r="J23" s="12">
        <v>5.0</v>
      </c>
      <c r="K23" s="12">
        <v>60.0</v>
      </c>
      <c r="L23" s="12">
        <v>2.0</v>
      </c>
      <c r="M23" s="12">
        <v>6.0</v>
      </c>
      <c r="N23" s="12" t="s">
        <v>19</v>
      </c>
      <c r="O23" s="12" t="s">
        <v>20</v>
      </c>
      <c r="P23" s="12" t="s">
        <v>28</v>
      </c>
    </row>
    <row r="24">
      <c r="A24" s="32">
        <v>42220.0</v>
      </c>
      <c r="B24" s="12">
        <v>4.0</v>
      </c>
      <c r="C24" s="12">
        <v>18.0</v>
      </c>
      <c r="D24" s="12">
        <v>5.0</v>
      </c>
      <c r="E24" s="12">
        <v>7.0</v>
      </c>
      <c r="F24" s="12">
        <v>16.0</v>
      </c>
      <c r="G24" s="12">
        <v>0.0</v>
      </c>
      <c r="H24" s="12">
        <v>0.0</v>
      </c>
      <c r="I24" s="12">
        <v>12.0</v>
      </c>
      <c r="J24" s="12">
        <v>5.0</v>
      </c>
      <c r="K24" s="12">
        <v>63.0</v>
      </c>
      <c r="L24" s="12">
        <v>4.0</v>
      </c>
      <c r="M24" s="12">
        <v>6.0</v>
      </c>
      <c r="N24" s="12" t="s">
        <v>4</v>
      </c>
      <c r="O24" s="12" t="s">
        <v>22</v>
      </c>
      <c r="P24" s="12" t="s">
        <v>28</v>
      </c>
    </row>
    <row r="25">
      <c r="A25" s="37"/>
      <c r="B25" s="47"/>
    </row>
    <row r="26">
      <c r="A26" s="12"/>
      <c r="G26" s="12"/>
    </row>
    <row r="27">
      <c r="A27" s="12"/>
      <c r="H27" s="12"/>
    </row>
    <row r="28">
      <c r="A28" s="12"/>
      <c r="H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2" t="s">
        <v>12</v>
      </c>
      <c r="L1" s="2" t="s">
        <v>13</v>
      </c>
      <c r="M1" s="2" t="s">
        <v>14</v>
      </c>
      <c r="N1" s="5" t="s">
        <v>15</v>
      </c>
      <c r="O1" s="5" t="s">
        <v>16</v>
      </c>
      <c r="P1" s="12" t="s">
        <v>17</v>
      </c>
    </row>
    <row r="2">
      <c r="A2" s="19">
        <v>42197.0</v>
      </c>
      <c r="B2" s="17">
        <v>1.0</v>
      </c>
      <c r="C2" s="21">
        <v>1.0</v>
      </c>
      <c r="D2" s="23">
        <v>5.0</v>
      </c>
      <c r="E2" s="25">
        <v>15.0</v>
      </c>
      <c r="F2" s="27">
        <v>15.0</v>
      </c>
      <c r="G2" s="23">
        <v>3.0</v>
      </c>
      <c r="H2" s="29">
        <v>0.0</v>
      </c>
      <c r="I2" s="31">
        <v>0.0</v>
      </c>
      <c r="J2" s="33" t="s">
        <v>29</v>
      </c>
      <c r="K2" s="17" t="str">
        <f t="shared" ref="K2:K11" si="1">SUM(C2:J2)</f>
        <v>39</v>
      </c>
      <c r="L2" s="17">
        <v>4.0</v>
      </c>
      <c r="M2" s="17">
        <v>5.0</v>
      </c>
      <c r="N2" s="17" t="s">
        <v>4</v>
      </c>
      <c r="O2" s="17" t="s">
        <v>23</v>
      </c>
      <c r="P2" s="12" t="s">
        <v>31</v>
      </c>
    </row>
    <row r="3">
      <c r="A3" s="13">
        <v>42197.0</v>
      </c>
      <c r="B3" s="17">
        <v>2.0</v>
      </c>
      <c r="C3" s="21">
        <v>11.0</v>
      </c>
      <c r="D3" s="23">
        <v>2.0</v>
      </c>
      <c r="E3" s="25">
        <v>20.0</v>
      </c>
      <c r="F3" s="27">
        <v>22.0</v>
      </c>
      <c r="G3" s="23">
        <v>4.0</v>
      </c>
      <c r="H3" s="29">
        <v>0.0</v>
      </c>
      <c r="I3" s="31">
        <v>0.0</v>
      </c>
      <c r="J3" s="33" t="s">
        <v>29</v>
      </c>
      <c r="K3" s="17" t="str">
        <f t="shared" si="1"/>
        <v>59</v>
      </c>
      <c r="L3" s="17">
        <v>2.0</v>
      </c>
      <c r="M3" s="17">
        <v>7.0</v>
      </c>
      <c r="N3" s="17" t="s">
        <v>18</v>
      </c>
      <c r="O3" s="17" t="s">
        <v>22</v>
      </c>
      <c r="P3" s="12" t="s">
        <v>28</v>
      </c>
    </row>
    <row r="4">
      <c r="A4" s="13">
        <v>42197.0</v>
      </c>
      <c r="B4" s="17">
        <v>3.0</v>
      </c>
      <c r="C4" s="21">
        <v>12.0</v>
      </c>
      <c r="D4" s="23">
        <v>2.0</v>
      </c>
      <c r="E4" s="25">
        <v>7.0</v>
      </c>
      <c r="F4" s="27">
        <v>18.0</v>
      </c>
      <c r="G4" s="23">
        <v>0.0</v>
      </c>
      <c r="H4" s="29">
        <v>2.0</v>
      </c>
      <c r="I4" s="31">
        <v>6.0</v>
      </c>
      <c r="J4" s="33" t="s">
        <v>29</v>
      </c>
      <c r="K4" s="17" t="str">
        <f t="shared" si="1"/>
        <v>47</v>
      </c>
      <c r="L4" s="17">
        <v>4.0</v>
      </c>
      <c r="M4" s="17">
        <v>7.0</v>
      </c>
      <c r="N4" s="17" t="s">
        <v>23</v>
      </c>
      <c r="O4" s="17" t="s">
        <v>19</v>
      </c>
      <c r="P4" s="12" t="s">
        <v>28</v>
      </c>
    </row>
    <row r="5">
      <c r="A5" s="13">
        <v>42204.0</v>
      </c>
      <c r="B5" s="17">
        <v>1.0</v>
      </c>
      <c r="C5" s="21">
        <v>-6.0</v>
      </c>
      <c r="D5" s="23">
        <v>7.0</v>
      </c>
      <c r="E5" s="25">
        <v>20.0</v>
      </c>
      <c r="F5" s="27">
        <v>24.0</v>
      </c>
      <c r="G5" s="23">
        <v>4.0</v>
      </c>
      <c r="H5" s="29">
        <v>0.0</v>
      </c>
      <c r="I5" s="31">
        <v>18.0</v>
      </c>
      <c r="J5" s="33" t="s">
        <v>29</v>
      </c>
      <c r="K5" s="17" t="str">
        <f t="shared" si="1"/>
        <v>67</v>
      </c>
      <c r="L5" s="17">
        <v>2.0</v>
      </c>
      <c r="M5" s="17">
        <v>5.0</v>
      </c>
      <c r="N5" s="17" t="s">
        <v>18</v>
      </c>
      <c r="O5" s="17" t="s">
        <v>21</v>
      </c>
      <c r="P5" s="12" t="s">
        <v>28</v>
      </c>
    </row>
    <row r="6">
      <c r="A6" s="13">
        <v>42204.0</v>
      </c>
      <c r="B6" s="17">
        <v>2.0</v>
      </c>
      <c r="C6" s="21">
        <v>-5.0</v>
      </c>
      <c r="D6" s="23">
        <v>11.0</v>
      </c>
      <c r="E6" s="25">
        <v>3.0</v>
      </c>
      <c r="F6" s="27">
        <v>0.0</v>
      </c>
      <c r="G6" s="23">
        <v>8.0</v>
      </c>
      <c r="H6" s="29">
        <v>18.0</v>
      </c>
      <c r="I6" s="31">
        <v>20.0</v>
      </c>
      <c r="J6" s="33" t="s">
        <v>29</v>
      </c>
      <c r="K6" s="17" t="str">
        <f t="shared" si="1"/>
        <v>55</v>
      </c>
      <c r="L6" s="17">
        <v>3.0</v>
      </c>
      <c r="M6" s="17">
        <v>5.0</v>
      </c>
      <c r="N6" s="17" t="s">
        <v>18</v>
      </c>
      <c r="O6" s="17" t="s">
        <v>4</v>
      </c>
      <c r="P6" s="12" t="s">
        <v>28</v>
      </c>
    </row>
    <row r="7">
      <c r="A7" s="13">
        <v>42204.0</v>
      </c>
      <c r="B7" s="17">
        <v>3.0</v>
      </c>
      <c r="C7" s="21">
        <v>6.0</v>
      </c>
      <c r="D7" s="23">
        <v>5.0</v>
      </c>
      <c r="E7" s="25">
        <v>10.0</v>
      </c>
      <c r="F7" s="27">
        <v>6.0</v>
      </c>
      <c r="G7" s="23">
        <v>8.0</v>
      </c>
      <c r="H7" s="29">
        <v>0.0</v>
      </c>
      <c r="I7" s="31">
        <v>15.0</v>
      </c>
      <c r="J7" s="33" t="s">
        <v>29</v>
      </c>
      <c r="K7" s="17" t="str">
        <f t="shared" si="1"/>
        <v>50</v>
      </c>
      <c r="L7" s="17">
        <v>3.0</v>
      </c>
      <c r="M7" s="17">
        <v>5.0</v>
      </c>
      <c r="N7" s="17" t="s">
        <v>23</v>
      </c>
      <c r="O7" s="17" t="s">
        <v>4</v>
      </c>
      <c r="P7" s="12" t="s">
        <v>28</v>
      </c>
    </row>
    <row r="8">
      <c r="A8" s="19">
        <v>42205.0</v>
      </c>
      <c r="B8" s="17">
        <v>1.0</v>
      </c>
      <c r="C8" s="21">
        <v>16.0</v>
      </c>
      <c r="D8" s="23">
        <v>9.0</v>
      </c>
      <c r="E8" s="25">
        <v>10.0</v>
      </c>
      <c r="F8" s="27">
        <v>0.0</v>
      </c>
      <c r="G8" s="23">
        <v>9.0</v>
      </c>
      <c r="H8" s="29">
        <v>0.0</v>
      </c>
      <c r="I8" s="31">
        <v>4.0</v>
      </c>
      <c r="J8" s="33" t="s">
        <v>29</v>
      </c>
      <c r="K8" s="17" t="str">
        <f t="shared" si="1"/>
        <v>48</v>
      </c>
      <c r="L8" s="17">
        <v>4.0</v>
      </c>
      <c r="M8" s="17">
        <v>6.0</v>
      </c>
      <c r="N8" s="17" t="s">
        <v>4</v>
      </c>
      <c r="O8" s="17" t="s">
        <v>22</v>
      </c>
      <c r="P8" s="12" t="s">
        <v>31</v>
      </c>
    </row>
    <row r="9">
      <c r="A9" s="19">
        <v>42205.0</v>
      </c>
      <c r="B9" s="17">
        <v>2.0</v>
      </c>
      <c r="C9" s="21">
        <v>6.0</v>
      </c>
      <c r="D9" s="23">
        <v>6.0</v>
      </c>
      <c r="E9" s="25">
        <v>7.0</v>
      </c>
      <c r="F9" s="27">
        <v>17.0</v>
      </c>
      <c r="G9" s="23">
        <v>4.0</v>
      </c>
      <c r="H9" s="29">
        <v>4.0</v>
      </c>
      <c r="I9" s="31">
        <v>0.0</v>
      </c>
      <c r="J9" s="33" t="s">
        <v>29</v>
      </c>
      <c r="K9" s="17" t="str">
        <f t="shared" si="1"/>
        <v>44</v>
      </c>
      <c r="L9" s="17">
        <v>6.0</v>
      </c>
      <c r="M9" s="17">
        <v>6.0</v>
      </c>
      <c r="N9" s="17" t="s">
        <v>22</v>
      </c>
      <c r="O9" s="17" t="s">
        <v>4</v>
      </c>
      <c r="P9" s="12" t="s">
        <v>31</v>
      </c>
    </row>
    <row r="10">
      <c r="A10" s="13">
        <v>42213.0</v>
      </c>
      <c r="B10" s="47">
        <v>1.0</v>
      </c>
      <c r="C10" s="48">
        <v>2.0</v>
      </c>
      <c r="D10" s="49">
        <v>5.0</v>
      </c>
      <c r="E10" s="65">
        <v>5.0</v>
      </c>
      <c r="F10" s="66">
        <v>9.0</v>
      </c>
      <c r="G10" s="49">
        <v>0.0</v>
      </c>
      <c r="H10" s="67">
        <v>18.0</v>
      </c>
      <c r="I10" s="68">
        <v>0.0</v>
      </c>
      <c r="J10" s="70">
        <v>0.0</v>
      </c>
      <c r="K10" s="17" t="str">
        <f t="shared" si="1"/>
        <v>39</v>
      </c>
      <c r="L10" s="47">
        <v>2.0</v>
      </c>
      <c r="M10" s="47">
        <v>8.0</v>
      </c>
      <c r="N10" s="37" t="s">
        <v>4</v>
      </c>
      <c r="O10" s="37" t="s">
        <v>22</v>
      </c>
      <c r="P10" s="12" t="s">
        <v>28</v>
      </c>
    </row>
    <row r="11">
      <c r="A11" s="13">
        <v>42213.0</v>
      </c>
      <c r="B11" s="47">
        <v>2.0</v>
      </c>
      <c r="C11" s="48">
        <v>12.0</v>
      </c>
      <c r="D11" s="49">
        <v>0.0</v>
      </c>
      <c r="E11" s="65">
        <v>5.0</v>
      </c>
      <c r="F11" s="66">
        <v>22.0</v>
      </c>
      <c r="G11" s="49">
        <v>5.0</v>
      </c>
      <c r="H11" s="67">
        <v>0.0</v>
      </c>
      <c r="I11" s="68">
        <v>4.0</v>
      </c>
      <c r="J11" s="70">
        <v>0.0</v>
      </c>
      <c r="K11" s="17" t="str">
        <f t="shared" si="1"/>
        <v>48</v>
      </c>
      <c r="L11" s="47">
        <v>3.0</v>
      </c>
      <c r="M11" s="47">
        <v>5.0</v>
      </c>
      <c r="N11" s="37" t="s">
        <v>18</v>
      </c>
      <c r="O11" s="37" t="s">
        <v>21</v>
      </c>
      <c r="P11" s="12" t="s">
        <v>28</v>
      </c>
    </row>
    <row r="12">
      <c r="A12" s="32">
        <v>42218.0</v>
      </c>
      <c r="B12" s="12">
        <v>1.0</v>
      </c>
      <c r="C12" s="34">
        <v>2.0</v>
      </c>
      <c r="D12" s="35">
        <v>5.0</v>
      </c>
      <c r="E12" s="64">
        <v>10.0</v>
      </c>
      <c r="F12" s="69">
        <v>14.0</v>
      </c>
      <c r="G12" s="35">
        <v>0.0</v>
      </c>
      <c r="H12" s="71">
        <v>4.0</v>
      </c>
      <c r="I12" s="72">
        <v>10.0</v>
      </c>
      <c r="J12" s="73">
        <v>6.0</v>
      </c>
      <c r="K12" s="12">
        <v>51.0</v>
      </c>
      <c r="L12" s="12">
        <v>3.0</v>
      </c>
      <c r="M12" s="12">
        <v>4.0</v>
      </c>
      <c r="N12" s="12" t="s">
        <v>4</v>
      </c>
      <c r="O12" s="12" t="s">
        <v>19</v>
      </c>
      <c r="P12" s="12" t="s">
        <v>31</v>
      </c>
    </row>
    <row r="13">
      <c r="A13" s="32">
        <v>42218.0</v>
      </c>
      <c r="B13" s="12">
        <v>2.0</v>
      </c>
      <c r="C13" s="34">
        <v>18.0</v>
      </c>
      <c r="D13" s="35">
        <v>0.0</v>
      </c>
      <c r="E13" s="64">
        <v>7.0</v>
      </c>
      <c r="F13" s="69">
        <v>10.0</v>
      </c>
      <c r="G13" s="35">
        <v>0.0</v>
      </c>
      <c r="H13" s="71">
        <v>31.0</v>
      </c>
      <c r="I13" s="72">
        <v>0.0</v>
      </c>
      <c r="J13" s="73">
        <v>8.0</v>
      </c>
      <c r="K13" s="12">
        <v>74.0</v>
      </c>
      <c r="L13" s="12">
        <v>2.0</v>
      </c>
      <c r="M13" s="12">
        <v>4.0</v>
      </c>
      <c r="N13" s="12" t="s">
        <v>4</v>
      </c>
      <c r="O13" s="12" t="s">
        <v>19</v>
      </c>
      <c r="P13" s="12" t="s">
        <v>31</v>
      </c>
    </row>
    <row r="14">
      <c r="A14" s="32">
        <v>42218.0</v>
      </c>
      <c r="B14" s="12">
        <v>3.0</v>
      </c>
      <c r="C14" s="34">
        <v>12.0</v>
      </c>
      <c r="D14" s="35">
        <v>4.0</v>
      </c>
      <c r="E14" s="64">
        <v>7.0</v>
      </c>
      <c r="F14" s="69">
        <v>8.0</v>
      </c>
      <c r="G14" s="35">
        <v>3.0</v>
      </c>
      <c r="H14" s="71">
        <v>26.0</v>
      </c>
      <c r="I14" s="72">
        <v>12.0</v>
      </c>
      <c r="J14" s="73">
        <v>12.0</v>
      </c>
      <c r="K14" s="12">
        <v>84.0</v>
      </c>
      <c r="L14" s="12">
        <v>1.0</v>
      </c>
      <c r="M14" s="12">
        <v>4.0</v>
      </c>
      <c r="N14" s="12" t="s">
        <v>19</v>
      </c>
      <c r="O14" s="12" t="s">
        <v>18</v>
      </c>
      <c r="P14" s="12" t="s">
        <v>31</v>
      </c>
    </row>
    <row r="15">
      <c r="A15" s="32">
        <v>42218.0</v>
      </c>
      <c r="B15" s="12">
        <v>4.0</v>
      </c>
      <c r="C15" s="34">
        <v>11.0</v>
      </c>
      <c r="D15" s="35">
        <v>0.0</v>
      </c>
      <c r="E15" s="64">
        <v>7.0</v>
      </c>
      <c r="F15" s="69">
        <v>17.0</v>
      </c>
      <c r="G15" s="35">
        <v>0.0</v>
      </c>
      <c r="H15" s="71">
        <v>11.0</v>
      </c>
      <c r="I15" s="72">
        <v>16.0</v>
      </c>
      <c r="J15" s="73">
        <v>7.0</v>
      </c>
      <c r="K15" s="12">
        <v>69.0</v>
      </c>
      <c r="L15" s="12">
        <v>1.0</v>
      </c>
      <c r="M15" s="12">
        <v>4.0</v>
      </c>
      <c r="N15" s="12" t="s">
        <v>4</v>
      </c>
      <c r="O15" s="12" t="s">
        <v>18</v>
      </c>
      <c r="P15" s="12" t="s">
        <v>31</v>
      </c>
    </row>
    <row r="16">
      <c r="A16" s="32">
        <v>42218.0</v>
      </c>
      <c r="B16" s="12">
        <v>10.0</v>
      </c>
      <c r="C16" s="34">
        <v>2.0</v>
      </c>
      <c r="D16" s="35">
        <v>17.0</v>
      </c>
      <c r="E16" s="64">
        <v>13.0</v>
      </c>
      <c r="F16" s="69">
        <v>0.0</v>
      </c>
      <c r="G16" s="35">
        <v>0.0</v>
      </c>
      <c r="H16" s="71">
        <v>0.0</v>
      </c>
      <c r="I16" s="72">
        <v>19.0</v>
      </c>
      <c r="J16" s="73">
        <v>1.0</v>
      </c>
      <c r="K16" s="12">
        <v>62.0</v>
      </c>
      <c r="L16" s="12">
        <v>2.0</v>
      </c>
      <c r="M16" s="12">
        <v>4.0</v>
      </c>
      <c r="N16" s="12" t="s">
        <v>4</v>
      </c>
      <c r="O16" s="12" t="s">
        <v>18</v>
      </c>
      <c r="P16" s="12" t="s">
        <v>31</v>
      </c>
    </row>
    <row r="17">
      <c r="A17" s="32">
        <v>42220.0</v>
      </c>
      <c r="B17" s="12">
        <v>1.0</v>
      </c>
      <c r="C17" s="12">
        <v>-2.0</v>
      </c>
      <c r="D17" s="12">
        <v>5.0</v>
      </c>
      <c r="E17" s="12">
        <v>3.0</v>
      </c>
      <c r="F17" s="12">
        <v>6.0</v>
      </c>
      <c r="G17" s="12">
        <v>0.0</v>
      </c>
      <c r="H17" s="12">
        <v>31.0</v>
      </c>
      <c r="I17" s="12">
        <v>19.0</v>
      </c>
      <c r="J17" s="12">
        <v>3.0</v>
      </c>
      <c r="K17" s="12">
        <v>65.0</v>
      </c>
      <c r="L17" s="12">
        <v>2.0</v>
      </c>
      <c r="M17" s="12">
        <v>6.0</v>
      </c>
      <c r="N17" s="12" t="s">
        <v>44</v>
      </c>
      <c r="O17" s="12" t="s">
        <v>22</v>
      </c>
      <c r="P17" s="12" t="s">
        <v>28</v>
      </c>
    </row>
    <row r="18">
      <c r="A18" s="32">
        <v>42220.0</v>
      </c>
      <c r="B18" s="12">
        <v>2.0</v>
      </c>
      <c r="C18" s="17">
        <v>-5.0</v>
      </c>
      <c r="D18" s="17">
        <v>1.0</v>
      </c>
      <c r="E18" s="17">
        <v>3.0</v>
      </c>
      <c r="F18" s="17">
        <v>22.0</v>
      </c>
      <c r="G18" s="17">
        <v>0.0</v>
      </c>
      <c r="H18" s="17">
        <v>31.0</v>
      </c>
      <c r="I18" s="17">
        <v>3.0</v>
      </c>
      <c r="J18" s="17">
        <v>0.0</v>
      </c>
      <c r="K18" s="17">
        <v>55.0</v>
      </c>
      <c r="L18" s="17">
        <v>3.0</v>
      </c>
      <c r="M18" s="17">
        <v>6.0</v>
      </c>
      <c r="N18" s="17" t="s">
        <v>22</v>
      </c>
      <c r="O18" s="17" t="s">
        <v>44</v>
      </c>
      <c r="P18" s="12" t="s">
        <v>28</v>
      </c>
    </row>
    <row r="19">
      <c r="A19" s="32">
        <v>42220.0</v>
      </c>
      <c r="B19" s="17">
        <v>3.0</v>
      </c>
      <c r="C19" s="17">
        <v>8.0</v>
      </c>
      <c r="D19" s="17">
        <v>0.0</v>
      </c>
      <c r="E19" s="17">
        <v>3.0</v>
      </c>
      <c r="F19" s="17">
        <v>0.0</v>
      </c>
      <c r="G19" s="17">
        <v>6.0</v>
      </c>
      <c r="H19" s="17">
        <v>38.0</v>
      </c>
      <c r="I19" s="17">
        <v>0.0</v>
      </c>
      <c r="J19" s="17">
        <v>4.0</v>
      </c>
      <c r="K19" s="17">
        <v>59.0</v>
      </c>
      <c r="L19" s="17">
        <v>3.0</v>
      </c>
      <c r="M19" s="17">
        <v>6.0</v>
      </c>
      <c r="N19" s="17" t="s">
        <v>18</v>
      </c>
      <c r="O19" s="17" t="s">
        <v>4</v>
      </c>
      <c r="P19" s="12" t="s">
        <v>28</v>
      </c>
    </row>
    <row r="20">
      <c r="A20" s="32">
        <v>42220.0</v>
      </c>
      <c r="B20" s="17">
        <v>4.0</v>
      </c>
      <c r="C20" s="17">
        <v>14.0</v>
      </c>
      <c r="D20" s="17">
        <v>7.0</v>
      </c>
      <c r="E20" s="17">
        <v>20.0</v>
      </c>
      <c r="F20" s="17">
        <v>20.0</v>
      </c>
      <c r="G20" s="17">
        <v>4.0</v>
      </c>
      <c r="H20" s="17">
        <v>0.0</v>
      </c>
      <c r="I20" s="17">
        <v>0.0</v>
      </c>
      <c r="J20" s="17">
        <v>4.0</v>
      </c>
      <c r="K20" s="17">
        <v>69.0</v>
      </c>
      <c r="L20" s="17">
        <v>3.0</v>
      </c>
      <c r="M20" s="17">
        <v>6.0</v>
      </c>
      <c r="N20" s="17" t="s">
        <v>19</v>
      </c>
      <c r="O20" s="17" t="s">
        <v>4</v>
      </c>
      <c r="P20" s="12" t="s">
        <v>28</v>
      </c>
    </row>
    <row r="21">
      <c r="A21" s="37"/>
      <c r="B21" s="4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8"/>
      <c r="N21" s="17"/>
      <c r="O21" s="17"/>
    </row>
    <row r="22">
      <c r="A22" s="12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8"/>
      <c r="N22" s="17"/>
      <c r="O22" s="17"/>
    </row>
    <row r="23">
      <c r="A23" s="12"/>
      <c r="F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0</v>
      </c>
      <c r="B1" s="5" t="s">
        <v>1</v>
      </c>
      <c r="C1" s="4" t="s">
        <v>2</v>
      </c>
      <c r="D1" s="6" t="s">
        <v>5</v>
      </c>
      <c r="E1" s="7" t="s">
        <v>6</v>
      </c>
      <c r="F1" s="8" t="s">
        <v>7</v>
      </c>
      <c r="G1" s="6" t="s">
        <v>8</v>
      </c>
      <c r="H1" s="9" t="s">
        <v>9</v>
      </c>
      <c r="I1" s="10" t="s">
        <v>10</v>
      </c>
      <c r="J1" s="11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12" t="s">
        <v>17</v>
      </c>
    </row>
    <row r="2">
      <c r="A2" s="19">
        <v>42197.0</v>
      </c>
      <c r="B2" s="50">
        <v>1.0</v>
      </c>
      <c r="C2" s="21">
        <v>10.0</v>
      </c>
      <c r="D2" s="23">
        <v>6.0</v>
      </c>
      <c r="E2" s="25">
        <v>10.0</v>
      </c>
      <c r="F2" s="27">
        <v>12.0</v>
      </c>
      <c r="G2" s="23">
        <v>0.0</v>
      </c>
      <c r="H2" s="29">
        <v>0.0</v>
      </c>
      <c r="I2" s="31">
        <v>0.0</v>
      </c>
      <c r="J2" s="33" t="s">
        <v>29</v>
      </c>
      <c r="K2" s="50" t="str">
        <f t="shared" ref="K2:K12" si="1">SUM(C2:J2)</f>
        <v>38</v>
      </c>
      <c r="L2" s="50">
        <v>3.0</v>
      </c>
      <c r="M2" s="50">
        <v>4.0</v>
      </c>
      <c r="N2" s="50" t="s">
        <v>23</v>
      </c>
      <c r="O2" s="50" t="s">
        <v>4</v>
      </c>
      <c r="P2" s="12" t="s">
        <v>31</v>
      </c>
    </row>
    <row r="3">
      <c r="A3" s="19">
        <v>42197.0</v>
      </c>
      <c r="B3" s="50">
        <v>2.0</v>
      </c>
      <c r="C3" s="21">
        <v>3.0</v>
      </c>
      <c r="D3" s="23">
        <v>6.0</v>
      </c>
      <c r="E3" s="25">
        <v>3.0</v>
      </c>
      <c r="F3" s="27">
        <v>0.0</v>
      </c>
      <c r="G3" s="23">
        <v>2.0</v>
      </c>
      <c r="H3" s="29">
        <v>5.0</v>
      </c>
      <c r="I3" s="31">
        <v>5.0</v>
      </c>
      <c r="J3" s="33" t="s">
        <v>29</v>
      </c>
      <c r="K3" s="50" t="str">
        <f t="shared" si="1"/>
        <v>24</v>
      </c>
      <c r="L3" s="50">
        <v>5.0</v>
      </c>
      <c r="M3" s="50">
        <v>5.0</v>
      </c>
      <c r="N3" s="50" t="s">
        <v>23</v>
      </c>
      <c r="O3" s="50" t="s">
        <v>18</v>
      </c>
      <c r="P3" s="12" t="s">
        <v>31</v>
      </c>
    </row>
    <row r="4">
      <c r="A4" s="13">
        <v>42197.0</v>
      </c>
      <c r="B4" s="50">
        <v>3.0</v>
      </c>
      <c r="C4" s="21">
        <v>7.0</v>
      </c>
      <c r="D4" s="23">
        <v>3.0</v>
      </c>
      <c r="E4" s="25">
        <v>5.0</v>
      </c>
      <c r="F4" s="27">
        <v>30.0</v>
      </c>
      <c r="G4" s="23">
        <v>0.0</v>
      </c>
      <c r="H4" s="29">
        <v>0.0</v>
      </c>
      <c r="I4" s="31">
        <v>9.0</v>
      </c>
      <c r="J4" s="33" t="s">
        <v>29</v>
      </c>
      <c r="K4" s="50" t="str">
        <f t="shared" si="1"/>
        <v>54</v>
      </c>
      <c r="L4" s="50">
        <v>3.0</v>
      </c>
      <c r="M4" s="50">
        <v>7.0</v>
      </c>
      <c r="N4" s="50" t="s">
        <v>21</v>
      </c>
      <c r="O4" s="50" t="s">
        <v>23</v>
      </c>
      <c r="P4" s="12" t="s">
        <v>28</v>
      </c>
    </row>
    <row r="5">
      <c r="A5" s="13">
        <v>42197.0</v>
      </c>
      <c r="B5" s="50">
        <v>4.0</v>
      </c>
      <c r="C5" s="21">
        <v>-1.0</v>
      </c>
      <c r="D5" s="23">
        <v>4.0</v>
      </c>
      <c r="E5" s="25">
        <v>10.0</v>
      </c>
      <c r="F5" s="27">
        <v>15.0</v>
      </c>
      <c r="G5" s="23">
        <v>4.0</v>
      </c>
      <c r="H5" s="29">
        <v>4.0</v>
      </c>
      <c r="I5" s="31">
        <v>0.0</v>
      </c>
      <c r="J5" s="33" t="s">
        <v>29</v>
      </c>
      <c r="K5" s="50" t="str">
        <f t="shared" si="1"/>
        <v>36</v>
      </c>
      <c r="L5" s="50">
        <v>6.0</v>
      </c>
      <c r="M5" s="50">
        <v>7.0</v>
      </c>
      <c r="N5" s="50" t="s">
        <v>20</v>
      </c>
      <c r="O5" s="50" t="s">
        <v>4</v>
      </c>
      <c r="P5" s="12" t="s">
        <v>28</v>
      </c>
    </row>
    <row r="6">
      <c r="A6" s="19">
        <v>42205.0</v>
      </c>
      <c r="B6" s="50">
        <v>1.0</v>
      </c>
      <c r="C6" s="21">
        <v>3.0</v>
      </c>
      <c r="D6" s="23">
        <v>4.0</v>
      </c>
      <c r="E6" s="25">
        <v>3.0</v>
      </c>
      <c r="F6" s="27">
        <v>17.0</v>
      </c>
      <c r="G6" s="23">
        <v>6.0</v>
      </c>
      <c r="H6" s="29">
        <v>1.0</v>
      </c>
      <c r="I6" s="31">
        <v>8.0</v>
      </c>
      <c r="J6" s="33" t="s">
        <v>29</v>
      </c>
      <c r="K6" s="50" t="str">
        <f t="shared" si="1"/>
        <v>42</v>
      </c>
      <c r="L6" s="50">
        <v>5.0</v>
      </c>
      <c r="M6" s="50">
        <v>6.0</v>
      </c>
      <c r="N6" s="50" t="s">
        <v>23</v>
      </c>
      <c r="O6" s="50" t="s">
        <v>18</v>
      </c>
      <c r="P6" s="12" t="s">
        <v>31</v>
      </c>
    </row>
    <row r="7">
      <c r="A7" s="19">
        <v>42205.0</v>
      </c>
      <c r="B7" s="50">
        <v>2.0</v>
      </c>
      <c r="C7" s="21">
        <v>-3.0</v>
      </c>
      <c r="D7" s="23">
        <v>0.0</v>
      </c>
      <c r="E7" s="25">
        <v>13.0</v>
      </c>
      <c r="F7" s="27">
        <v>17.0</v>
      </c>
      <c r="G7" s="23">
        <v>0.0</v>
      </c>
      <c r="H7" s="29">
        <v>2.0</v>
      </c>
      <c r="I7" s="31">
        <v>21.0</v>
      </c>
      <c r="J7" s="33" t="s">
        <v>29</v>
      </c>
      <c r="K7" s="50" t="str">
        <f t="shared" si="1"/>
        <v>50</v>
      </c>
      <c r="L7" s="50">
        <v>5.0</v>
      </c>
      <c r="M7" s="50">
        <v>6.0</v>
      </c>
      <c r="N7" s="50" t="s">
        <v>18</v>
      </c>
      <c r="O7" s="50" t="s">
        <v>23</v>
      </c>
      <c r="P7" s="12" t="s">
        <v>31</v>
      </c>
    </row>
    <row r="8">
      <c r="A8" s="19">
        <v>42211.0</v>
      </c>
      <c r="B8" s="39">
        <v>1.0</v>
      </c>
      <c r="C8" s="40">
        <v>5.0</v>
      </c>
      <c r="D8" s="41">
        <v>3.0</v>
      </c>
      <c r="E8" s="42">
        <v>20.0</v>
      </c>
      <c r="F8" s="43">
        <v>18.0</v>
      </c>
      <c r="G8" s="41">
        <v>0.0</v>
      </c>
      <c r="H8" s="44">
        <v>1.0</v>
      </c>
      <c r="I8" s="59">
        <v>7.0</v>
      </c>
      <c r="J8" s="33" t="s">
        <v>29</v>
      </c>
      <c r="K8" s="50" t="str">
        <f t="shared" si="1"/>
        <v>54</v>
      </c>
      <c r="L8" s="39">
        <v>2.0</v>
      </c>
      <c r="M8" s="39">
        <v>5.0</v>
      </c>
      <c r="N8" s="17" t="s">
        <v>23</v>
      </c>
      <c r="O8" s="17" t="s">
        <v>4</v>
      </c>
      <c r="P8" s="12" t="s">
        <v>45</v>
      </c>
    </row>
    <row r="9">
      <c r="A9" s="19">
        <v>42211.0</v>
      </c>
      <c r="B9" s="39">
        <v>2.0</v>
      </c>
      <c r="C9" s="40">
        <v>-5.0</v>
      </c>
      <c r="D9" s="41">
        <v>3.0</v>
      </c>
      <c r="E9" s="42">
        <v>10.0</v>
      </c>
      <c r="F9" s="43">
        <v>17.0</v>
      </c>
      <c r="G9" s="41">
        <v>0.0</v>
      </c>
      <c r="H9" s="44">
        <v>9.0</v>
      </c>
      <c r="I9" s="59">
        <v>0.0</v>
      </c>
      <c r="J9" s="33" t="s">
        <v>29</v>
      </c>
      <c r="K9" s="50" t="str">
        <f t="shared" si="1"/>
        <v>34</v>
      </c>
      <c r="L9" s="39">
        <v>5.0</v>
      </c>
      <c r="M9" s="39">
        <v>5.0</v>
      </c>
      <c r="N9" s="17" t="s">
        <v>21</v>
      </c>
      <c r="O9" s="17" t="s">
        <v>18</v>
      </c>
      <c r="P9" s="12" t="s">
        <v>45</v>
      </c>
    </row>
    <row r="10">
      <c r="A10" s="19">
        <v>42211.0</v>
      </c>
      <c r="B10" s="39">
        <v>3.0</v>
      </c>
      <c r="C10" s="40">
        <v>-3.0</v>
      </c>
      <c r="D10" s="41">
        <v>3.0</v>
      </c>
      <c r="E10" s="42">
        <v>10.0</v>
      </c>
      <c r="F10" s="43">
        <v>9.0</v>
      </c>
      <c r="G10" s="41">
        <v>0.0</v>
      </c>
      <c r="H10" s="44">
        <v>0.0</v>
      </c>
      <c r="I10" s="59">
        <v>28.0</v>
      </c>
      <c r="J10" s="33" t="s">
        <v>29</v>
      </c>
      <c r="K10" s="50" t="str">
        <f t="shared" si="1"/>
        <v>47</v>
      </c>
      <c r="L10" s="39">
        <v>3.0</v>
      </c>
      <c r="M10" s="39">
        <v>5.0</v>
      </c>
      <c r="N10" s="17" t="s">
        <v>21</v>
      </c>
      <c r="O10" s="17" t="s">
        <v>18</v>
      </c>
      <c r="P10" s="12" t="s">
        <v>45</v>
      </c>
    </row>
    <row r="11">
      <c r="A11" s="13">
        <v>42213.0</v>
      </c>
      <c r="B11" s="38">
        <v>1.0</v>
      </c>
      <c r="C11" s="40">
        <v>-2.0</v>
      </c>
      <c r="D11" s="41">
        <v>-1.0</v>
      </c>
      <c r="E11" s="42">
        <v>10.0</v>
      </c>
      <c r="F11" s="43">
        <v>23.0</v>
      </c>
      <c r="G11" s="41">
        <v>5.0</v>
      </c>
      <c r="H11" s="44">
        <v>0.0</v>
      </c>
      <c r="I11" s="59">
        <v>0.0</v>
      </c>
      <c r="J11" s="63">
        <v>3.0</v>
      </c>
      <c r="K11" s="50" t="str">
        <f t="shared" si="1"/>
        <v>38</v>
      </c>
      <c r="L11" s="39">
        <v>3.0</v>
      </c>
      <c r="M11" s="38">
        <v>8.0</v>
      </c>
      <c r="N11" s="17" t="s">
        <v>21</v>
      </c>
      <c r="O11" s="17" t="s">
        <v>4</v>
      </c>
      <c r="P11" s="12" t="s">
        <v>28</v>
      </c>
    </row>
    <row r="12">
      <c r="A12" s="13">
        <v>42213.0</v>
      </c>
      <c r="B12" s="38">
        <v>2.0</v>
      </c>
      <c r="C12" s="40">
        <v>0.0</v>
      </c>
      <c r="D12" s="41">
        <v>4.0</v>
      </c>
      <c r="E12" s="53">
        <v>7.0</v>
      </c>
      <c r="F12" s="43">
        <v>32.0</v>
      </c>
      <c r="G12" s="41">
        <v>3.0</v>
      </c>
      <c r="H12" s="44">
        <v>0.0</v>
      </c>
      <c r="I12" s="59">
        <v>5.0</v>
      </c>
      <c r="J12" s="63">
        <v>9.0</v>
      </c>
      <c r="K12" s="50" t="str">
        <f t="shared" si="1"/>
        <v>60</v>
      </c>
      <c r="L12" s="39">
        <v>2.0</v>
      </c>
      <c r="M12" s="38">
        <v>5.0</v>
      </c>
      <c r="N12" s="17" t="s">
        <v>4</v>
      </c>
      <c r="O12" s="17" t="s">
        <v>18</v>
      </c>
      <c r="P12" s="12" t="s">
        <v>28</v>
      </c>
    </row>
    <row r="13">
      <c r="A13" s="32">
        <v>42218.0</v>
      </c>
      <c r="B13" s="12">
        <v>1.0</v>
      </c>
      <c r="C13" s="34">
        <v>-3.0</v>
      </c>
      <c r="D13" s="35">
        <v>0.0</v>
      </c>
      <c r="E13" s="64">
        <v>12.0</v>
      </c>
      <c r="F13" s="69">
        <v>10.0</v>
      </c>
      <c r="G13" s="35">
        <v>0.0</v>
      </c>
      <c r="H13" s="71">
        <v>26.0</v>
      </c>
      <c r="I13" s="72">
        <v>0.0</v>
      </c>
      <c r="J13" s="73">
        <v>0.0</v>
      </c>
      <c r="K13" s="12">
        <v>45.0</v>
      </c>
      <c r="L13" s="12">
        <v>4.0</v>
      </c>
      <c r="M13" s="12">
        <v>4.0</v>
      </c>
      <c r="N13" s="12" t="s">
        <v>20</v>
      </c>
      <c r="O13" s="12" t="s">
        <v>18</v>
      </c>
      <c r="P13" s="12" t="s">
        <v>31</v>
      </c>
    </row>
    <row r="14">
      <c r="A14" s="19">
        <v>42218.0</v>
      </c>
      <c r="B14" s="39">
        <v>2.0</v>
      </c>
      <c r="C14" s="40">
        <v>6.0</v>
      </c>
      <c r="D14" s="41">
        <v>8.0</v>
      </c>
      <c r="E14" s="42">
        <v>7.0</v>
      </c>
      <c r="F14" s="43">
        <v>17.0</v>
      </c>
      <c r="G14" s="41">
        <v>10.0</v>
      </c>
      <c r="H14" s="44">
        <v>0.0</v>
      </c>
      <c r="I14" s="59">
        <v>14.0</v>
      </c>
      <c r="J14" s="63">
        <v>9.0</v>
      </c>
      <c r="K14" s="39">
        <v>71.0</v>
      </c>
      <c r="L14" s="39">
        <v>3.0</v>
      </c>
      <c r="M14" s="39">
        <v>4.0</v>
      </c>
      <c r="N14" s="74" t="s">
        <v>20</v>
      </c>
      <c r="O14" s="74" t="s">
        <v>18</v>
      </c>
      <c r="P14" s="12" t="s">
        <v>31</v>
      </c>
    </row>
    <row r="15">
      <c r="A15" s="19">
        <v>42218.0</v>
      </c>
      <c r="B15" s="39">
        <v>3.0</v>
      </c>
      <c r="C15" s="40">
        <v>-4.0</v>
      </c>
      <c r="D15" s="41">
        <v>3.0</v>
      </c>
      <c r="E15" s="42">
        <v>20.0</v>
      </c>
      <c r="F15" s="43">
        <v>16.0</v>
      </c>
      <c r="G15" s="41">
        <v>4.0</v>
      </c>
      <c r="H15" s="44">
        <v>9.0</v>
      </c>
      <c r="I15" s="59">
        <v>0.0</v>
      </c>
      <c r="J15" s="63">
        <v>3.0</v>
      </c>
      <c r="K15" s="39">
        <v>51.0</v>
      </c>
      <c r="L15" s="39">
        <v>3.0</v>
      </c>
      <c r="M15" s="39">
        <v>4.0</v>
      </c>
      <c r="N15" s="74" t="s">
        <v>4</v>
      </c>
      <c r="O15" s="74" t="s">
        <v>20</v>
      </c>
      <c r="P15" s="12" t="s">
        <v>31</v>
      </c>
    </row>
    <row r="16">
      <c r="A16" s="19">
        <v>42218.0</v>
      </c>
      <c r="B16" s="39">
        <v>4.0</v>
      </c>
      <c r="C16" s="40">
        <v>-1.0</v>
      </c>
      <c r="D16" s="41">
        <v>3.0</v>
      </c>
      <c r="E16" s="42">
        <v>13.0</v>
      </c>
      <c r="F16" s="43">
        <v>14.0</v>
      </c>
      <c r="G16" s="41">
        <v>0.0</v>
      </c>
      <c r="H16" s="44">
        <v>0.0</v>
      </c>
      <c r="I16" s="59">
        <v>9.0</v>
      </c>
      <c r="J16" s="63">
        <v>13.0</v>
      </c>
      <c r="K16" s="39">
        <v>51.0</v>
      </c>
      <c r="L16" s="39">
        <v>3.0</v>
      </c>
      <c r="M16" s="39">
        <v>4.0</v>
      </c>
      <c r="N16" s="74" t="s">
        <v>4</v>
      </c>
      <c r="O16" s="74" t="s">
        <v>18</v>
      </c>
      <c r="P16" s="12" t="s">
        <v>31</v>
      </c>
    </row>
    <row r="17">
      <c r="A17" s="19">
        <v>42218.0</v>
      </c>
      <c r="B17" s="39">
        <v>5.0</v>
      </c>
      <c r="C17" s="40">
        <v>4.0</v>
      </c>
      <c r="D17" s="41">
        <v>0.0</v>
      </c>
      <c r="E17" s="42">
        <v>12.0</v>
      </c>
      <c r="F17" s="43">
        <v>26.0</v>
      </c>
      <c r="G17" s="41">
        <v>6.0</v>
      </c>
      <c r="H17" s="44">
        <v>0.0</v>
      </c>
      <c r="I17" s="59">
        <v>3.0</v>
      </c>
      <c r="J17" s="63">
        <v>2.0</v>
      </c>
      <c r="K17" s="39">
        <v>53.0</v>
      </c>
      <c r="L17" s="39">
        <v>4.0</v>
      </c>
      <c r="M17" s="39">
        <v>4.0</v>
      </c>
      <c r="N17" s="74" t="s">
        <v>18</v>
      </c>
      <c r="O17" s="74" t="s">
        <v>4</v>
      </c>
      <c r="P17" s="12" t="s">
        <v>31</v>
      </c>
    </row>
    <row r="18">
      <c r="A18" s="19">
        <v>42220.0</v>
      </c>
      <c r="B18" s="39">
        <v>1.0</v>
      </c>
      <c r="C18" s="40">
        <v>-5.0</v>
      </c>
      <c r="D18" s="41">
        <v>7.0</v>
      </c>
      <c r="E18" s="42">
        <v>10.0</v>
      </c>
      <c r="F18" s="43">
        <v>14.0</v>
      </c>
      <c r="G18" s="41">
        <v>4.0</v>
      </c>
      <c r="H18" s="44">
        <v>0.0</v>
      </c>
      <c r="I18" s="39">
        <v>17.0</v>
      </c>
      <c r="J18" s="39">
        <v>7.0</v>
      </c>
      <c r="K18" s="39">
        <v>54.0</v>
      </c>
      <c r="L18" s="39">
        <v>5.0</v>
      </c>
      <c r="M18" s="39">
        <v>6.0</v>
      </c>
      <c r="N18" s="74" t="s">
        <v>22</v>
      </c>
      <c r="O18" s="74" t="s">
        <v>4</v>
      </c>
      <c r="P18" s="75" t="s">
        <v>28</v>
      </c>
    </row>
    <row r="19">
      <c r="A19" s="32">
        <v>42220.0</v>
      </c>
      <c r="B19" s="62">
        <v>2.0</v>
      </c>
      <c r="C19" s="40">
        <v>3.0</v>
      </c>
      <c r="D19" s="41">
        <v>2.0</v>
      </c>
      <c r="E19" s="42">
        <v>12.0</v>
      </c>
      <c r="F19" s="43">
        <v>9.0</v>
      </c>
      <c r="G19" s="41">
        <v>11.0</v>
      </c>
      <c r="H19" s="44">
        <v>0.0</v>
      </c>
      <c r="I19" s="39">
        <v>6.0</v>
      </c>
      <c r="J19" s="39">
        <v>8.0</v>
      </c>
      <c r="K19" s="76">
        <v>51.0</v>
      </c>
      <c r="L19" s="76">
        <v>4.0</v>
      </c>
      <c r="M19" s="76">
        <v>6.0</v>
      </c>
      <c r="N19" s="77" t="s">
        <v>4</v>
      </c>
      <c r="O19" s="77" t="s">
        <v>22</v>
      </c>
      <c r="P19" s="75" t="s">
        <v>28</v>
      </c>
    </row>
    <row r="20">
      <c r="A20" s="32">
        <v>42220.0</v>
      </c>
      <c r="B20" s="39">
        <v>3.0</v>
      </c>
      <c r="C20" s="40">
        <v>1.0</v>
      </c>
      <c r="D20" s="41">
        <v>2.0</v>
      </c>
      <c r="E20" s="42">
        <v>10.0</v>
      </c>
      <c r="F20" s="43">
        <v>25.0</v>
      </c>
      <c r="G20" s="41">
        <v>3.0</v>
      </c>
      <c r="H20" s="44">
        <v>0.0</v>
      </c>
      <c r="I20" s="39">
        <v>17.0</v>
      </c>
      <c r="J20" s="39">
        <v>0.0</v>
      </c>
      <c r="K20" s="76">
        <v>58.0</v>
      </c>
      <c r="L20" s="76">
        <v>5.0</v>
      </c>
      <c r="M20" s="76">
        <v>6.0</v>
      </c>
      <c r="N20" s="77" t="s">
        <v>44</v>
      </c>
      <c r="O20" s="77" t="s">
        <v>18</v>
      </c>
      <c r="P20" s="75" t="s">
        <v>28</v>
      </c>
    </row>
    <row r="21">
      <c r="A21" s="32">
        <v>42220.0</v>
      </c>
      <c r="B21" s="39">
        <v>4.0</v>
      </c>
      <c r="C21" s="40">
        <v>-4.0</v>
      </c>
      <c r="D21" s="41">
        <v>5.0</v>
      </c>
      <c r="E21" s="42">
        <v>10.0</v>
      </c>
      <c r="F21" s="43">
        <v>32.0</v>
      </c>
      <c r="G21" s="41">
        <v>0.0</v>
      </c>
      <c r="H21" s="44">
        <v>0.0</v>
      </c>
      <c r="I21" s="39">
        <v>16.0</v>
      </c>
      <c r="J21" s="39">
        <v>1.0</v>
      </c>
      <c r="K21" s="39">
        <v>60.0</v>
      </c>
      <c r="L21" s="39">
        <v>5.0</v>
      </c>
      <c r="M21" s="39">
        <v>6.0</v>
      </c>
      <c r="N21" s="74" t="s">
        <v>44</v>
      </c>
      <c r="O21" s="74" t="s">
        <v>20</v>
      </c>
      <c r="P21" s="75" t="s">
        <v>28</v>
      </c>
    </row>
    <row r="22">
      <c r="A22" s="37"/>
      <c r="B22" s="47"/>
      <c r="C22" s="40"/>
      <c r="D22" s="41"/>
      <c r="E22" s="53"/>
      <c r="F22" s="43"/>
      <c r="G22" s="41"/>
      <c r="H22" s="44"/>
      <c r="I22" s="39"/>
      <c r="J22" s="39"/>
      <c r="K22" s="39"/>
      <c r="L22" s="39"/>
      <c r="M22" s="38"/>
      <c r="N22" s="74"/>
      <c r="O22" s="74"/>
      <c r="P22" s="78"/>
    </row>
    <row r="23">
      <c r="A23" s="12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8"/>
      <c r="O23" s="78"/>
      <c r="P23" s="78"/>
    </row>
    <row r="24">
      <c r="A24" s="12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8"/>
      <c r="O24" s="78"/>
      <c r="P24" s="78"/>
    </row>
    <row r="25">
      <c r="A25" s="12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8"/>
      <c r="O25" s="78"/>
      <c r="P25" s="78"/>
    </row>
    <row r="26">
      <c r="A26" s="12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8"/>
      <c r="O26" s="78"/>
      <c r="P26" s="78"/>
    </row>
    <row r="27">
      <c r="A27" s="12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8"/>
      <c r="O27" s="78"/>
      <c r="P27" s="78"/>
    </row>
    <row r="28">
      <c r="A28" s="12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8"/>
      <c r="O28" s="78"/>
      <c r="P28" s="78"/>
    </row>
    <row r="29">
      <c r="A29" s="12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8"/>
      <c r="O29" s="78"/>
      <c r="P29" s="78"/>
    </row>
    <row r="30">
      <c r="A30" s="12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8"/>
      <c r="O30" s="78"/>
      <c r="P30" s="78"/>
    </row>
    <row r="31">
      <c r="A31" s="12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8"/>
      <c r="O31" s="78"/>
      <c r="P31" s="78"/>
    </row>
    <row r="32">
      <c r="A32" s="12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8"/>
      <c r="O32" s="78"/>
      <c r="P32" s="78"/>
    </row>
    <row r="33">
      <c r="A33" s="12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8"/>
      <c r="O33" s="78"/>
      <c r="P33" s="78"/>
    </row>
    <row r="34">
      <c r="A34" s="12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8"/>
      <c r="O34" s="78"/>
      <c r="P34" s="78"/>
    </row>
    <row r="35">
      <c r="A35" s="12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8"/>
      <c r="O35" s="78"/>
      <c r="P35" s="78"/>
    </row>
    <row r="3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8"/>
      <c r="O36" s="78"/>
      <c r="P36" s="78"/>
    </row>
    <row r="3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8"/>
      <c r="O37" s="78"/>
      <c r="P37" s="78"/>
    </row>
    <row r="38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8"/>
      <c r="O38" s="78"/>
      <c r="P38" s="78"/>
    </row>
    <row r="3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8"/>
      <c r="O39" s="78"/>
      <c r="P39" s="78"/>
    </row>
    <row r="4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8"/>
      <c r="O40" s="78"/>
      <c r="P40" s="78"/>
    </row>
    <row r="41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8"/>
      <c r="O41" s="78"/>
      <c r="P41" s="78"/>
    </row>
    <row r="4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8"/>
      <c r="O42" s="78"/>
      <c r="P42" s="78"/>
    </row>
    <row r="4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8"/>
      <c r="O43" s="78"/>
      <c r="P43" s="78"/>
    </row>
    <row r="44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8"/>
      <c r="O44" s="78"/>
      <c r="P44" s="78"/>
    </row>
    <row r="4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8"/>
      <c r="O45" s="78"/>
      <c r="P45" s="78"/>
    </row>
    <row r="4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8"/>
      <c r="O46" s="78"/>
      <c r="P46" s="78"/>
    </row>
    <row r="4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8"/>
      <c r="O47" s="78"/>
      <c r="P47" s="78"/>
    </row>
    <row r="48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8"/>
      <c r="O48" s="78"/>
      <c r="P48" s="78"/>
    </row>
    <row r="4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8"/>
      <c r="O49" s="78"/>
      <c r="P49" s="78"/>
    </row>
    <row r="5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8"/>
      <c r="O50" s="78"/>
      <c r="P50" s="78"/>
    </row>
    <row r="5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8"/>
      <c r="O51" s="78"/>
      <c r="P51" s="78"/>
    </row>
    <row r="5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8"/>
      <c r="O52" s="78"/>
      <c r="P52" s="78"/>
    </row>
    <row r="5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8"/>
      <c r="O53" s="78"/>
      <c r="P53" s="78"/>
    </row>
    <row r="54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8"/>
      <c r="O54" s="78"/>
      <c r="P54" s="78"/>
    </row>
    <row r="5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8"/>
      <c r="O55" s="78"/>
      <c r="P55" s="78"/>
    </row>
    <row r="5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8"/>
      <c r="O56" s="78"/>
      <c r="P56" s="78"/>
    </row>
    <row r="5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8"/>
      <c r="O57" s="78"/>
      <c r="P57" s="78"/>
    </row>
    <row r="58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8"/>
      <c r="O58" s="78"/>
      <c r="P58" s="78"/>
    </row>
    <row r="5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8"/>
      <c r="O59" s="78"/>
      <c r="P59" s="78"/>
    </row>
    <row r="6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8"/>
      <c r="O60" s="78"/>
      <c r="P60" s="78"/>
    </row>
    <row r="61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8"/>
      <c r="O61" s="78"/>
      <c r="P61" s="78"/>
    </row>
    <row r="6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8"/>
      <c r="O62" s="78"/>
      <c r="P62" s="78"/>
    </row>
    <row r="63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8"/>
      <c r="O63" s="78"/>
      <c r="P63" s="78"/>
    </row>
    <row r="64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8"/>
      <c r="O64" s="78"/>
      <c r="P64" s="78"/>
    </row>
    <row r="6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8"/>
      <c r="O65" s="78"/>
      <c r="P65" s="78"/>
    </row>
    <row r="6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8"/>
      <c r="O66" s="78"/>
      <c r="P66" s="78"/>
    </row>
    <row r="6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8"/>
      <c r="O67" s="78"/>
      <c r="P67" s="78"/>
    </row>
    <row r="68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8"/>
      <c r="O68" s="78"/>
      <c r="P68" s="78"/>
    </row>
    <row r="6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8"/>
      <c r="O69" s="78"/>
      <c r="P69" s="78"/>
    </row>
    <row r="7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8"/>
      <c r="O70" s="78"/>
      <c r="P70" s="78"/>
    </row>
    <row r="71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8"/>
      <c r="O71" s="78"/>
      <c r="P71" s="78"/>
    </row>
    <row r="7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8"/>
      <c r="O72" s="78"/>
      <c r="P72" s="78"/>
    </row>
    <row r="73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8"/>
      <c r="O73" s="78"/>
      <c r="P73" s="78"/>
    </row>
    <row r="74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8"/>
      <c r="O74" s="78"/>
      <c r="P74" s="78"/>
    </row>
    <row r="7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8"/>
      <c r="O75" s="78"/>
      <c r="P75" s="78"/>
    </row>
    <row r="7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8"/>
      <c r="O76" s="78"/>
      <c r="P76" s="78"/>
    </row>
    <row r="7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8"/>
      <c r="O77" s="78"/>
      <c r="P77" s="78"/>
    </row>
    <row r="78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8"/>
      <c r="O78" s="78"/>
      <c r="P78" s="78"/>
    </row>
    <row r="7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8"/>
      <c r="O79" s="78"/>
      <c r="P79" s="78"/>
    </row>
    <row r="8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8"/>
      <c r="O80" s="78"/>
      <c r="P80" s="78"/>
    </row>
    <row r="81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8"/>
      <c r="O81" s="78"/>
      <c r="P81" s="78"/>
    </row>
    <row r="8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8"/>
      <c r="O82" s="78"/>
      <c r="P82" s="78"/>
    </row>
    <row r="83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8"/>
      <c r="O83" s="78"/>
      <c r="P83" s="78"/>
    </row>
    <row r="84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8"/>
      <c r="O84" s="78"/>
      <c r="P84" s="78"/>
    </row>
    <row r="8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8"/>
      <c r="O85" s="78"/>
      <c r="P85" s="78"/>
    </row>
    <row r="8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8"/>
      <c r="O86" s="78"/>
      <c r="P86" s="78"/>
    </row>
    <row r="8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8"/>
      <c r="O87" s="78"/>
      <c r="P87" s="78"/>
    </row>
    <row r="88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8"/>
      <c r="O88" s="78"/>
      <c r="P88" s="78"/>
    </row>
    <row r="8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8"/>
      <c r="O89" s="78"/>
      <c r="P89" s="78"/>
    </row>
    <row r="9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8"/>
      <c r="O90" s="78"/>
      <c r="P90" s="78"/>
    </row>
    <row r="91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8"/>
      <c r="O91" s="78"/>
      <c r="P91" s="78"/>
    </row>
    <row r="9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8"/>
      <c r="O92" s="78"/>
      <c r="P92" s="78"/>
    </row>
    <row r="9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8"/>
      <c r="O93" s="78"/>
      <c r="P93" s="78"/>
    </row>
    <row r="94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8"/>
      <c r="O94" s="78"/>
      <c r="P94" s="78"/>
    </row>
    <row r="9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8"/>
      <c r="O95" s="78"/>
      <c r="P95" s="78"/>
    </row>
    <row r="9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8"/>
      <c r="O96" s="78"/>
      <c r="P96" s="78"/>
    </row>
    <row r="9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8"/>
      <c r="O97" s="78"/>
      <c r="P97" s="78"/>
    </row>
    <row r="98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8"/>
      <c r="O98" s="78"/>
      <c r="P98" s="78"/>
    </row>
    <row r="9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8"/>
      <c r="O99" s="78"/>
      <c r="P99" s="78"/>
    </row>
    <row r="10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8"/>
      <c r="O100" s="78"/>
      <c r="P100" s="78"/>
    </row>
    <row r="101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8"/>
      <c r="O101" s="78"/>
      <c r="P101" s="78"/>
    </row>
    <row r="10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8"/>
      <c r="O102" s="78"/>
      <c r="P102" s="78"/>
    </row>
    <row r="103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8"/>
      <c r="O103" s="78"/>
      <c r="P103" s="78"/>
    </row>
    <row r="104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8"/>
      <c r="O104" s="78"/>
      <c r="P104" s="78"/>
    </row>
    <row r="10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8"/>
      <c r="O105" s="78"/>
      <c r="P105" s="78"/>
    </row>
    <row r="10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8"/>
      <c r="O106" s="78"/>
      <c r="P106" s="78"/>
    </row>
    <row r="10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8"/>
      <c r="O107" s="78"/>
      <c r="P107" s="78"/>
    </row>
    <row r="108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8"/>
      <c r="O108" s="78"/>
      <c r="P108" s="78"/>
    </row>
    <row r="10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8"/>
      <c r="O109" s="78"/>
      <c r="P109" s="78"/>
    </row>
    <row r="11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8"/>
      <c r="O110" s="78"/>
      <c r="P110" s="78"/>
    </row>
    <row r="111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8"/>
      <c r="O111" s="78"/>
      <c r="P111" s="78"/>
    </row>
    <row r="1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8"/>
      <c r="O112" s="78"/>
      <c r="P112" s="78"/>
    </row>
    <row r="113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8"/>
      <c r="O113" s="78"/>
      <c r="P113" s="78"/>
    </row>
    <row r="114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8"/>
      <c r="O114" s="78"/>
      <c r="P114" s="78"/>
    </row>
    <row r="115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8"/>
      <c r="O115" s="78"/>
      <c r="P115" s="78"/>
    </row>
    <row r="116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8"/>
      <c r="O116" s="78"/>
      <c r="P116" s="78"/>
    </row>
    <row r="117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8"/>
      <c r="O117" s="78"/>
      <c r="P117" s="78"/>
    </row>
    <row r="118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8"/>
      <c r="O118" s="78"/>
      <c r="P118" s="78"/>
    </row>
    <row r="119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8"/>
      <c r="O119" s="78"/>
      <c r="P119" s="78"/>
    </row>
    <row r="120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8"/>
      <c r="O120" s="78"/>
      <c r="P120" s="78"/>
    </row>
    <row r="121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8"/>
      <c r="O121" s="78"/>
      <c r="P121" s="78"/>
    </row>
    <row r="122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8"/>
      <c r="O122" s="78"/>
      <c r="P122" s="78"/>
    </row>
    <row r="123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8"/>
      <c r="O123" s="78"/>
      <c r="P123" s="78"/>
    </row>
    <row r="124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8"/>
      <c r="O124" s="78"/>
      <c r="P124" s="78"/>
    </row>
    <row r="125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8"/>
      <c r="O125" s="78"/>
      <c r="P125" s="78"/>
    </row>
    <row r="126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8"/>
      <c r="O126" s="78"/>
      <c r="P126" s="78"/>
    </row>
    <row r="127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8"/>
      <c r="O127" s="78"/>
      <c r="P127" s="78"/>
    </row>
    <row r="128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8"/>
      <c r="O128" s="78"/>
      <c r="P128" s="78"/>
    </row>
    <row r="129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8"/>
      <c r="O129" s="78"/>
      <c r="P129" s="78"/>
    </row>
    <row r="130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8"/>
      <c r="O130" s="78"/>
      <c r="P130" s="78"/>
    </row>
    <row r="131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8"/>
      <c r="O131" s="78"/>
      <c r="P131" s="78"/>
    </row>
    <row r="132"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8"/>
      <c r="O132" s="78"/>
      <c r="P132" s="78"/>
    </row>
    <row r="133"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8"/>
      <c r="O133" s="78"/>
      <c r="P133" s="78"/>
    </row>
    <row r="134"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8"/>
      <c r="O134" s="78"/>
      <c r="P134" s="78"/>
    </row>
    <row r="135"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8"/>
      <c r="O135" s="78"/>
      <c r="P135" s="78"/>
    </row>
    <row r="136"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8"/>
      <c r="O136" s="78"/>
      <c r="P136" s="78"/>
    </row>
    <row r="137"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8"/>
      <c r="O137" s="78"/>
      <c r="P137" s="78"/>
    </row>
    <row r="138"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8"/>
      <c r="O138" s="78"/>
      <c r="P138" s="78"/>
    </row>
    <row r="139"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8"/>
      <c r="O139" s="78"/>
      <c r="P139" s="78"/>
    </row>
    <row r="140"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8"/>
      <c r="O140" s="78"/>
      <c r="P140" s="78"/>
    </row>
    <row r="141"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8"/>
      <c r="O141" s="78"/>
      <c r="P141" s="78"/>
    </row>
    <row r="142"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8"/>
      <c r="O142" s="78"/>
      <c r="P142" s="78"/>
    </row>
    <row r="143"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8"/>
      <c r="O143" s="78"/>
      <c r="P143" s="78"/>
    </row>
    <row r="144"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8"/>
      <c r="O144" s="78"/>
      <c r="P144" s="78"/>
    </row>
    <row r="145"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8"/>
      <c r="O145" s="78"/>
      <c r="P145" s="78"/>
    </row>
    <row r="146"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8"/>
      <c r="O146" s="78"/>
      <c r="P146" s="78"/>
    </row>
    <row r="147"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8"/>
      <c r="O147" s="78"/>
      <c r="P147" s="78"/>
    </row>
    <row r="148"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8"/>
      <c r="O148" s="78"/>
      <c r="P148" s="78"/>
    </row>
    <row r="149"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8"/>
      <c r="O149" s="78"/>
      <c r="P149" s="78"/>
    </row>
    <row r="150"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8"/>
      <c r="O150" s="78"/>
      <c r="P150" s="78"/>
    </row>
    <row r="151"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8"/>
      <c r="O151" s="78"/>
      <c r="P151" s="78"/>
    </row>
    <row r="152"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8"/>
      <c r="O152" s="78"/>
      <c r="P152" s="78"/>
    </row>
    <row r="153"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8"/>
      <c r="O153" s="78"/>
      <c r="P153" s="78"/>
    </row>
    <row r="154"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8"/>
      <c r="O154" s="78"/>
      <c r="P154" s="78"/>
    </row>
    <row r="155"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8"/>
      <c r="O155" s="78"/>
      <c r="P155" s="78"/>
    </row>
    <row r="156"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8"/>
      <c r="O156" s="78"/>
      <c r="P156" s="78"/>
    </row>
    <row r="157"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8"/>
      <c r="O157" s="78"/>
      <c r="P157" s="78"/>
    </row>
    <row r="158"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8"/>
      <c r="O158" s="78"/>
      <c r="P158" s="78"/>
    </row>
    <row r="159"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8"/>
      <c r="O159" s="78"/>
      <c r="P159" s="78"/>
    </row>
    <row r="160"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8"/>
      <c r="O160" s="78"/>
      <c r="P160" s="78"/>
    </row>
    <row r="161"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8"/>
      <c r="O161" s="78"/>
      <c r="P161" s="78"/>
    </row>
    <row r="162"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8"/>
      <c r="O162" s="78"/>
      <c r="P162" s="78"/>
    </row>
    <row r="163"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8"/>
      <c r="O163" s="78"/>
      <c r="P163" s="78"/>
    </row>
    <row r="164"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8"/>
      <c r="O164" s="78"/>
      <c r="P164" s="78"/>
    </row>
    <row r="165"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8"/>
      <c r="O165" s="78"/>
      <c r="P165" s="78"/>
    </row>
    <row r="166"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8"/>
      <c r="O166" s="78"/>
      <c r="P166" s="78"/>
    </row>
    <row r="167"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8"/>
      <c r="O167" s="78"/>
      <c r="P167" s="78"/>
    </row>
    <row r="168"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8"/>
      <c r="O168" s="78"/>
      <c r="P168" s="78"/>
    </row>
    <row r="169"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8"/>
      <c r="O169" s="78"/>
      <c r="P169" s="78"/>
    </row>
    <row r="170"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8"/>
      <c r="O170" s="78"/>
      <c r="P170" s="78"/>
    </row>
    <row r="171"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8"/>
      <c r="O171" s="78"/>
      <c r="P171" s="78"/>
    </row>
    <row r="172"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8"/>
      <c r="O172" s="78"/>
      <c r="P172" s="78"/>
    </row>
    <row r="173"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8"/>
      <c r="O173" s="78"/>
      <c r="P173" s="78"/>
    </row>
    <row r="174"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8"/>
      <c r="O174" s="78"/>
      <c r="P174" s="78"/>
    </row>
    <row r="175"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8"/>
      <c r="O175" s="78"/>
      <c r="P175" s="78"/>
    </row>
    <row r="176"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8"/>
      <c r="O176" s="78"/>
      <c r="P176" s="78"/>
    </row>
    <row r="177"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8"/>
      <c r="O177" s="78"/>
      <c r="P177" s="78"/>
    </row>
    <row r="178"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8"/>
      <c r="O178" s="78"/>
      <c r="P178" s="78"/>
    </row>
    <row r="179"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8"/>
      <c r="O179" s="78"/>
      <c r="P179" s="78"/>
    </row>
    <row r="180"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8"/>
      <c r="O180" s="78"/>
      <c r="P180" s="78"/>
    </row>
    <row r="181"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8"/>
      <c r="O181" s="78"/>
      <c r="P181" s="78"/>
    </row>
    <row r="182"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8"/>
      <c r="O182" s="78"/>
      <c r="P182" s="78"/>
    </row>
    <row r="183"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8"/>
      <c r="O183" s="78"/>
      <c r="P183" s="78"/>
    </row>
    <row r="184"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8"/>
      <c r="O184" s="78"/>
      <c r="P184" s="78"/>
    </row>
    <row r="185"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8"/>
      <c r="O185" s="78"/>
      <c r="P185" s="78"/>
    </row>
    <row r="186"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8"/>
      <c r="O186" s="78"/>
      <c r="P186" s="78"/>
    </row>
    <row r="187"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8"/>
      <c r="O187" s="78"/>
      <c r="P187" s="78"/>
    </row>
    <row r="188"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8"/>
      <c r="O188" s="78"/>
      <c r="P188" s="78"/>
    </row>
    <row r="189"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8"/>
      <c r="O189" s="78"/>
      <c r="P189" s="78"/>
    </row>
    <row r="190"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8"/>
      <c r="O190" s="78"/>
      <c r="P190" s="78"/>
    </row>
    <row r="191"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8"/>
      <c r="O191" s="78"/>
      <c r="P191" s="78"/>
    </row>
    <row r="192"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8"/>
      <c r="O192" s="78"/>
      <c r="P192" s="78"/>
    </row>
    <row r="193"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8"/>
      <c r="O193" s="78"/>
      <c r="P193" s="78"/>
    </row>
    <row r="194"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8"/>
      <c r="O194" s="78"/>
      <c r="P194" s="78"/>
    </row>
    <row r="195"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8"/>
      <c r="O195" s="78"/>
      <c r="P195" s="78"/>
    </row>
    <row r="196"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8"/>
      <c r="O196" s="78"/>
      <c r="P196" s="78"/>
    </row>
    <row r="197"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8"/>
      <c r="O197" s="78"/>
      <c r="P197" s="78"/>
    </row>
    <row r="198"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8"/>
      <c r="O198" s="78"/>
      <c r="P198" s="78"/>
    </row>
    <row r="199"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8"/>
      <c r="O199" s="78"/>
      <c r="P199" s="78"/>
    </row>
    <row r="200"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8"/>
      <c r="O200" s="78"/>
      <c r="P200" s="78"/>
    </row>
    <row r="201"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8"/>
      <c r="O201" s="78"/>
      <c r="P201" s="78"/>
    </row>
    <row r="202"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8"/>
      <c r="O202" s="78"/>
      <c r="P202" s="78"/>
    </row>
    <row r="203"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8"/>
      <c r="O203" s="78"/>
      <c r="P203" s="78"/>
    </row>
    <row r="204"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8"/>
      <c r="O204" s="78"/>
      <c r="P204" s="78"/>
    </row>
    <row r="205"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8"/>
      <c r="O205" s="78"/>
      <c r="P205" s="78"/>
    </row>
    <row r="206"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8"/>
      <c r="O206" s="78"/>
      <c r="P206" s="78"/>
    </row>
    <row r="207"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8"/>
      <c r="O207" s="78"/>
      <c r="P207" s="78"/>
    </row>
    <row r="208"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8"/>
      <c r="O208" s="78"/>
      <c r="P208" s="78"/>
    </row>
    <row r="209"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8"/>
      <c r="O209" s="78"/>
      <c r="P209" s="78"/>
    </row>
    <row r="210"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8"/>
      <c r="O210" s="78"/>
      <c r="P210" s="78"/>
    </row>
    <row r="211"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8"/>
      <c r="O211" s="78"/>
      <c r="P211" s="78"/>
    </row>
    <row r="212"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8"/>
      <c r="O212" s="78"/>
      <c r="P212" s="78"/>
    </row>
    <row r="213"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8"/>
      <c r="O213" s="78"/>
      <c r="P213" s="78"/>
    </row>
    <row r="214"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8"/>
      <c r="O214" s="78"/>
      <c r="P214" s="78"/>
    </row>
    <row r="215"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8"/>
      <c r="O215" s="78"/>
      <c r="P215" s="78"/>
    </row>
    <row r="216"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8"/>
      <c r="O216" s="78"/>
      <c r="P216" s="78"/>
    </row>
    <row r="217"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8"/>
      <c r="O217" s="78"/>
      <c r="P217" s="78"/>
    </row>
    <row r="218"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8"/>
      <c r="O218" s="78"/>
      <c r="P218" s="78"/>
    </row>
    <row r="219"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8"/>
      <c r="O219" s="78"/>
      <c r="P219" s="78"/>
    </row>
    <row r="220"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8"/>
      <c r="O220" s="78"/>
      <c r="P220" s="78"/>
    </row>
    <row r="221"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8"/>
      <c r="O221" s="78"/>
      <c r="P221" s="78"/>
    </row>
    <row r="222"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8"/>
      <c r="O222" s="78"/>
      <c r="P222" s="78"/>
    </row>
    <row r="223"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8"/>
      <c r="O223" s="78"/>
      <c r="P223" s="78"/>
    </row>
    <row r="224"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8"/>
      <c r="O224" s="78"/>
      <c r="P224" s="78"/>
    </row>
    <row r="225"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8"/>
      <c r="O225" s="78"/>
      <c r="P225" s="78"/>
    </row>
    <row r="226"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8"/>
      <c r="O226" s="78"/>
      <c r="P226" s="78"/>
    </row>
    <row r="227"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8"/>
      <c r="O227" s="78"/>
      <c r="P227" s="78"/>
    </row>
    <row r="228"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8"/>
      <c r="O228" s="78"/>
      <c r="P228" s="78"/>
    </row>
    <row r="229"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8"/>
      <c r="O229" s="78"/>
      <c r="P229" s="78"/>
    </row>
    <row r="230"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8"/>
      <c r="O230" s="78"/>
      <c r="P230" s="78"/>
    </row>
    <row r="231"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8"/>
      <c r="O231" s="78"/>
      <c r="P231" s="78"/>
    </row>
    <row r="232"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8"/>
      <c r="O232" s="78"/>
      <c r="P232" s="78"/>
    </row>
    <row r="233"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8"/>
      <c r="O233" s="78"/>
      <c r="P233" s="78"/>
    </row>
    <row r="234"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8"/>
      <c r="O234" s="78"/>
      <c r="P234" s="78"/>
    </row>
    <row r="235"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8"/>
      <c r="O235" s="78"/>
      <c r="P235" s="78"/>
    </row>
    <row r="236"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8"/>
      <c r="O236" s="78"/>
      <c r="P236" s="78"/>
    </row>
    <row r="237"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8"/>
      <c r="O237" s="78"/>
      <c r="P237" s="78"/>
    </row>
    <row r="238"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8"/>
      <c r="O238" s="78"/>
      <c r="P238" s="78"/>
    </row>
    <row r="239"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8"/>
      <c r="O239" s="78"/>
      <c r="P239" s="78"/>
    </row>
    <row r="240"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8"/>
      <c r="O240" s="78"/>
      <c r="P240" s="78"/>
    </row>
    <row r="241"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8"/>
      <c r="O241" s="78"/>
      <c r="P241" s="78"/>
    </row>
    <row r="242"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8"/>
      <c r="O242" s="78"/>
      <c r="P242" s="78"/>
    </row>
    <row r="243"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8"/>
      <c r="O243" s="78"/>
      <c r="P243" s="78"/>
    </row>
    <row r="244"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8"/>
      <c r="O244" s="78"/>
      <c r="P244" s="78"/>
    </row>
    <row r="245"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8"/>
      <c r="O245" s="78"/>
      <c r="P245" s="78"/>
    </row>
    <row r="246"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8"/>
      <c r="O246" s="78"/>
      <c r="P246" s="78"/>
    </row>
    <row r="247"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8"/>
      <c r="O247" s="78"/>
      <c r="P247" s="78"/>
    </row>
    <row r="248"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8"/>
      <c r="O248" s="78"/>
      <c r="P248" s="78"/>
    </row>
    <row r="249"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8"/>
      <c r="O249" s="78"/>
      <c r="P249" s="78"/>
    </row>
    <row r="250"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8"/>
      <c r="O250" s="78"/>
      <c r="P250" s="78"/>
    </row>
    <row r="251"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8"/>
      <c r="O251" s="78"/>
      <c r="P251" s="78"/>
    </row>
    <row r="252"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8"/>
      <c r="O252" s="78"/>
      <c r="P252" s="78"/>
    </row>
    <row r="253"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8"/>
      <c r="O253" s="78"/>
      <c r="P253" s="78"/>
    </row>
    <row r="254"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8"/>
      <c r="O254" s="78"/>
      <c r="P254" s="78"/>
    </row>
    <row r="255"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8"/>
      <c r="O255" s="78"/>
      <c r="P255" s="78"/>
    </row>
    <row r="256"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8"/>
      <c r="O256" s="78"/>
      <c r="P256" s="78"/>
    </row>
    <row r="257"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8"/>
      <c r="O257" s="78"/>
      <c r="P257" s="78"/>
    </row>
    <row r="258"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8"/>
      <c r="O258" s="78"/>
      <c r="P258" s="78"/>
    </row>
    <row r="259"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8"/>
      <c r="O259" s="78"/>
      <c r="P259" s="78"/>
    </row>
    <row r="260"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8"/>
      <c r="O260" s="78"/>
      <c r="P260" s="78"/>
    </row>
    <row r="261"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8"/>
      <c r="O261" s="78"/>
      <c r="P261" s="78"/>
    </row>
    <row r="262"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8"/>
      <c r="O262" s="78"/>
      <c r="P262" s="78"/>
    </row>
    <row r="263"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8"/>
      <c r="O263" s="78"/>
      <c r="P263" s="78"/>
    </row>
    <row r="264"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8"/>
      <c r="O264" s="78"/>
      <c r="P264" s="78"/>
    </row>
    <row r="265"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8"/>
      <c r="O265" s="78"/>
      <c r="P265" s="78"/>
    </row>
    <row r="266"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8"/>
      <c r="O266" s="78"/>
      <c r="P266" s="78"/>
    </row>
    <row r="267"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8"/>
      <c r="O267" s="78"/>
      <c r="P267" s="78"/>
    </row>
    <row r="268"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8"/>
      <c r="O268" s="78"/>
      <c r="P268" s="78"/>
    </row>
    <row r="269"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8"/>
      <c r="O269" s="78"/>
      <c r="P269" s="78"/>
    </row>
    <row r="270"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8"/>
      <c r="O270" s="78"/>
      <c r="P270" s="78"/>
    </row>
    <row r="271"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8"/>
      <c r="O271" s="78"/>
      <c r="P271" s="78"/>
    </row>
    <row r="272"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8"/>
      <c r="O272" s="78"/>
      <c r="P272" s="78"/>
    </row>
    <row r="273"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8"/>
      <c r="O273" s="78"/>
      <c r="P273" s="78"/>
    </row>
    <row r="274"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8"/>
      <c r="O274" s="78"/>
      <c r="P274" s="78"/>
    </row>
    <row r="275"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8"/>
      <c r="O275" s="78"/>
      <c r="P275" s="78"/>
    </row>
    <row r="276"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8"/>
      <c r="O276" s="78"/>
      <c r="P276" s="78"/>
    </row>
    <row r="277"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8"/>
      <c r="O277" s="78"/>
      <c r="P277" s="78"/>
    </row>
    <row r="278"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8"/>
      <c r="O278" s="78"/>
      <c r="P278" s="78"/>
    </row>
    <row r="279"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8"/>
      <c r="O279" s="78"/>
      <c r="P279" s="78"/>
    </row>
    <row r="280"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8"/>
      <c r="O280" s="78"/>
      <c r="P280" s="78"/>
    </row>
    <row r="281"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8"/>
      <c r="O281" s="78"/>
      <c r="P281" s="78"/>
    </row>
    <row r="282"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8"/>
      <c r="O282" s="78"/>
      <c r="P282" s="78"/>
    </row>
    <row r="283"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8"/>
      <c r="O283" s="78"/>
      <c r="P283" s="78"/>
    </row>
    <row r="284"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8"/>
      <c r="O284" s="78"/>
      <c r="P284" s="78"/>
    </row>
    <row r="285"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8"/>
      <c r="O285" s="78"/>
      <c r="P285" s="78"/>
    </row>
    <row r="286"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8"/>
      <c r="O286" s="78"/>
      <c r="P286" s="78"/>
    </row>
    <row r="287"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8"/>
      <c r="O287" s="78"/>
      <c r="P287" s="78"/>
    </row>
    <row r="288"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8"/>
      <c r="O288" s="78"/>
      <c r="P288" s="78"/>
    </row>
    <row r="289"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8"/>
      <c r="O289" s="78"/>
      <c r="P289" s="78"/>
    </row>
    <row r="290"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8"/>
      <c r="O290" s="78"/>
      <c r="P290" s="78"/>
    </row>
    <row r="291"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8"/>
      <c r="O291" s="78"/>
      <c r="P291" s="78"/>
    </row>
    <row r="292"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8"/>
      <c r="O292" s="78"/>
      <c r="P292" s="78"/>
    </row>
    <row r="293"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8"/>
      <c r="O293" s="78"/>
      <c r="P293" s="78"/>
    </row>
    <row r="294"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8"/>
      <c r="O294" s="78"/>
      <c r="P294" s="78"/>
    </row>
    <row r="295"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8"/>
      <c r="O295" s="78"/>
      <c r="P295" s="78"/>
    </row>
    <row r="296"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8"/>
      <c r="O296" s="78"/>
      <c r="P296" s="78"/>
    </row>
    <row r="297"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8"/>
      <c r="O297" s="78"/>
      <c r="P297" s="78"/>
    </row>
    <row r="298"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8"/>
      <c r="O298" s="78"/>
      <c r="P298" s="78"/>
    </row>
    <row r="299"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8"/>
      <c r="O299" s="78"/>
      <c r="P299" s="78"/>
    </row>
    <row r="300"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8"/>
      <c r="O300" s="78"/>
      <c r="P300" s="78"/>
    </row>
    <row r="301"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8"/>
      <c r="O301" s="78"/>
      <c r="P301" s="78"/>
    </row>
    <row r="302"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8"/>
      <c r="O302" s="78"/>
      <c r="P302" s="78"/>
    </row>
    <row r="303"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8"/>
      <c r="O303" s="78"/>
      <c r="P303" s="78"/>
    </row>
    <row r="304"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8"/>
      <c r="O304" s="78"/>
      <c r="P304" s="78"/>
    </row>
    <row r="305"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8"/>
      <c r="O305" s="78"/>
      <c r="P305" s="78"/>
    </row>
    <row r="306"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8"/>
      <c r="O306" s="78"/>
      <c r="P306" s="78"/>
    </row>
    <row r="307"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8"/>
      <c r="O307" s="78"/>
      <c r="P307" s="78"/>
    </row>
    <row r="308"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8"/>
      <c r="O308" s="78"/>
      <c r="P308" s="78"/>
    </row>
    <row r="309"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8"/>
      <c r="O309" s="78"/>
      <c r="P309" s="78"/>
    </row>
    <row r="310"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8"/>
      <c r="O310" s="78"/>
      <c r="P310" s="78"/>
    </row>
    <row r="311"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8"/>
      <c r="O311" s="78"/>
      <c r="P311" s="78"/>
    </row>
    <row r="312"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8"/>
      <c r="O312" s="78"/>
      <c r="P312" s="78"/>
    </row>
    <row r="313"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8"/>
      <c r="O313" s="78"/>
      <c r="P313" s="78"/>
    </row>
    <row r="314"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8"/>
      <c r="O314" s="78"/>
      <c r="P314" s="78"/>
    </row>
    <row r="315"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8"/>
      <c r="O315" s="78"/>
      <c r="P315" s="78"/>
    </row>
    <row r="316"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8"/>
      <c r="O316" s="78"/>
      <c r="P316" s="78"/>
    </row>
    <row r="317"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8"/>
      <c r="O317" s="78"/>
      <c r="P317" s="78"/>
    </row>
    <row r="318"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8"/>
      <c r="O318" s="78"/>
      <c r="P318" s="78"/>
    </row>
    <row r="319"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8"/>
      <c r="O319" s="78"/>
      <c r="P319" s="78"/>
    </row>
    <row r="320"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8"/>
      <c r="O320" s="78"/>
      <c r="P320" s="78"/>
    </row>
    <row r="321"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8"/>
      <c r="O321" s="78"/>
      <c r="P321" s="78"/>
    </row>
    <row r="322"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8"/>
      <c r="O322" s="78"/>
      <c r="P322" s="78"/>
    </row>
    <row r="323"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8"/>
      <c r="O323" s="78"/>
      <c r="P323" s="78"/>
    </row>
    <row r="324"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8"/>
      <c r="O324" s="78"/>
      <c r="P324" s="78"/>
    </row>
    <row r="325"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8"/>
      <c r="O325" s="78"/>
      <c r="P325" s="78"/>
    </row>
    <row r="326"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8"/>
      <c r="O326" s="78"/>
      <c r="P326" s="78"/>
    </row>
    <row r="327"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8"/>
      <c r="O327" s="78"/>
      <c r="P327" s="78"/>
    </row>
    <row r="328"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8"/>
      <c r="O328" s="78"/>
      <c r="P328" s="78"/>
    </row>
    <row r="329"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8"/>
      <c r="O329" s="78"/>
      <c r="P329" s="78"/>
    </row>
    <row r="330"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8"/>
      <c r="O330" s="78"/>
      <c r="P330" s="78"/>
    </row>
    <row r="331"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8"/>
      <c r="O331" s="78"/>
      <c r="P331" s="78"/>
    </row>
    <row r="332"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8"/>
      <c r="O332" s="78"/>
      <c r="P332" s="78"/>
    </row>
    <row r="333"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8"/>
      <c r="O333" s="78"/>
      <c r="P333" s="78"/>
    </row>
    <row r="334"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8"/>
      <c r="O334" s="78"/>
      <c r="P334" s="78"/>
    </row>
    <row r="335"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8"/>
      <c r="O335" s="78"/>
      <c r="P335" s="78"/>
    </row>
    <row r="336"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8"/>
      <c r="O336" s="78"/>
      <c r="P336" s="78"/>
    </row>
    <row r="337"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8"/>
      <c r="O337" s="78"/>
      <c r="P337" s="78"/>
    </row>
    <row r="338"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8"/>
      <c r="O338" s="78"/>
      <c r="P338" s="78"/>
    </row>
    <row r="339"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8"/>
      <c r="O339" s="78"/>
      <c r="P339" s="78"/>
    </row>
    <row r="340"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8"/>
      <c r="O340" s="78"/>
      <c r="P340" s="78"/>
    </row>
    <row r="341"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8"/>
      <c r="O341" s="78"/>
      <c r="P341" s="78"/>
    </row>
    <row r="342"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8"/>
      <c r="O342" s="78"/>
      <c r="P342" s="78"/>
    </row>
    <row r="343"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8"/>
      <c r="O343" s="78"/>
      <c r="P343" s="78"/>
    </row>
    <row r="344"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8"/>
      <c r="O344" s="78"/>
      <c r="P344" s="78"/>
    </row>
    <row r="345"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8"/>
      <c r="O345" s="78"/>
      <c r="P345" s="78"/>
    </row>
    <row r="346"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8"/>
      <c r="O346" s="78"/>
      <c r="P346" s="78"/>
    </row>
    <row r="347"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8"/>
      <c r="O347" s="78"/>
      <c r="P347" s="78"/>
    </row>
    <row r="348"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8"/>
      <c r="O348" s="78"/>
      <c r="P348" s="78"/>
    </row>
    <row r="349"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8"/>
      <c r="O349" s="78"/>
      <c r="P349" s="78"/>
    </row>
    <row r="350"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8"/>
      <c r="O350" s="78"/>
      <c r="P350" s="78"/>
    </row>
    <row r="351"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8"/>
      <c r="O351" s="78"/>
      <c r="P351" s="78"/>
    </row>
    <row r="352"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8"/>
      <c r="O352" s="78"/>
      <c r="P352" s="78"/>
    </row>
    <row r="353"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8"/>
      <c r="O353" s="78"/>
      <c r="P353" s="78"/>
    </row>
    <row r="354"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8"/>
      <c r="O354" s="78"/>
      <c r="P354" s="78"/>
    </row>
    <row r="355"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8"/>
      <c r="O355" s="78"/>
      <c r="P355" s="78"/>
    </row>
    <row r="356"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8"/>
      <c r="O356" s="78"/>
      <c r="P356" s="78"/>
    </row>
    <row r="357"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8"/>
      <c r="O357" s="78"/>
      <c r="P357" s="78"/>
    </row>
    <row r="358"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8"/>
      <c r="O358" s="78"/>
      <c r="P358" s="78"/>
    </row>
    <row r="359"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8"/>
      <c r="O359" s="78"/>
      <c r="P359" s="78"/>
    </row>
    <row r="360"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8"/>
      <c r="O360" s="78"/>
      <c r="P360" s="78"/>
    </row>
    <row r="361"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8"/>
      <c r="O361" s="78"/>
      <c r="P361" s="78"/>
    </row>
    <row r="362"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8"/>
      <c r="O362" s="78"/>
      <c r="P362" s="78"/>
    </row>
    <row r="363"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8"/>
      <c r="O363" s="78"/>
      <c r="P363" s="78"/>
    </row>
    <row r="364"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8"/>
      <c r="O364" s="78"/>
      <c r="P364" s="78"/>
    </row>
    <row r="365"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8"/>
      <c r="O365" s="78"/>
      <c r="P365" s="78"/>
    </row>
    <row r="366"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8"/>
      <c r="O366" s="78"/>
      <c r="P366" s="78"/>
    </row>
    <row r="367"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8"/>
      <c r="O367" s="78"/>
      <c r="P367" s="78"/>
    </row>
    <row r="368"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8"/>
      <c r="O368" s="78"/>
      <c r="P368" s="78"/>
    </row>
    <row r="369"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8"/>
      <c r="O369" s="78"/>
      <c r="P369" s="78"/>
    </row>
    <row r="370"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8"/>
      <c r="O370" s="78"/>
      <c r="P370" s="78"/>
    </row>
    <row r="371"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8"/>
      <c r="O371" s="78"/>
      <c r="P371" s="78"/>
    </row>
    <row r="372"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8"/>
      <c r="O372" s="78"/>
      <c r="P372" s="78"/>
    </row>
    <row r="373"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8"/>
      <c r="O373" s="78"/>
      <c r="P373" s="78"/>
    </row>
    <row r="374"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8"/>
      <c r="O374" s="78"/>
      <c r="P374" s="78"/>
    </row>
    <row r="375"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8"/>
      <c r="O375" s="78"/>
      <c r="P375" s="78"/>
    </row>
    <row r="376"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8"/>
      <c r="O376" s="78"/>
      <c r="P376" s="78"/>
    </row>
    <row r="377"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8"/>
      <c r="O377" s="78"/>
      <c r="P377" s="78"/>
    </row>
    <row r="378"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8"/>
      <c r="O378" s="78"/>
      <c r="P378" s="78"/>
    </row>
    <row r="379"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8"/>
      <c r="O379" s="78"/>
      <c r="P379" s="78"/>
    </row>
    <row r="380"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8"/>
      <c r="O380" s="78"/>
      <c r="P380" s="78"/>
    </row>
    <row r="381"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8"/>
      <c r="O381" s="78"/>
      <c r="P381" s="78"/>
    </row>
    <row r="382"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8"/>
      <c r="O382" s="78"/>
      <c r="P382" s="78"/>
    </row>
    <row r="383"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8"/>
      <c r="O383" s="78"/>
      <c r="P383" s="78"/>
    </row>
    <row r="384"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8"/>
      <c r="O384" s="78"/>
      <c r="P384" s="78"/>
    </row>
    <row r="385"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8"/>
      <c r="O385" s="78"/>
      <c r="P385" s="78"/>
    </row>
    <row r="386"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8"/>
      <c r="O386" s="78"/>
      <c r="P386" s="78"/>
    </row>
    <row r="387"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8"/>
      <c r="O387" s="78"/>
      <c r="P387" s="78"/>
    </row>
    <row r="388"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8"/>
      <c r="O388" s="78"/>
      <c r="P388" s="78"/>
    </row>
    <row r="389"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8"/>
      <c r="O389" s="78"/>
      <c r="P389" s="78"/>
    </row>
    <row r="390"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8"/>
      <c r="O390" s="78"/>
      <c r="P390" s="78"/>
    </row>
    <row r="391"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8"/>
      <c r="O391" s="78"/>
      <c r="P391" s="78"/>
    </row>
    <row r="392"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8"/>
      <c r="O392" s="78"/>
      <c r="P392" s="78"/>
    </row>
    <row r="393"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8"/>
      <c r="O393" s="78"/>
      <c r="P393" s="78"/>
    </row>
    <row r="394"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8"/>
      <c r="O394" s="78"/>
      <c r="P394" s="78"/>
    </row>
    <row r="395"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8"/>
      <c r="O395" s="78"/>
      <c r="P395" s="78"/>
    </row>
    <row r="396"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8"/>
      <c r="O396" s="78"/>
      <c r="P396" s="78"/>
    </row>
    <row r="397"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8"/>
      <c r="O397" s="78"/>
      <c r="P397" s="78"/>
    </row>
    <row r="398"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8"/>
      <c r="O398" s="78"/>
      <c r="P398" s="78"/>
    </row>
    <row r="399"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8"/>
      <c r="O399" s="78"/>
      <c r="P399" s="78"/>
    </row>
    <row r="400"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8"/>
      <c r="O400" s="78"/>
      <c r="P400" s="78"/>
    </row>
    <row r="401"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8"/>
      <c r="O401" s="78"/>
      <c r="P401" s="78"/>
    </row>
    <row r="402"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8"/>
      <c r="O402" s="78"/>
      <c r="P402" s="78"/>
    </row>
    <row r="403"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8"/>
      <c r="O403" s="78"/>
      <c r="P403" s="78"/>
    </row>
    <row r="404"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8"/>
      <c r="O404" s="78"/>
      <c r="P404" s="78"/>
    </row>
    <row r="405"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8"/>
      <c r="O405" s="78"/>
      <c r="P405" s="78"/>
    </row>
    <row r="406"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8"/>
      <c r="O406" s="78"/>
      <c r="P406" s="78"/>
    </row>
    <row r="407"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8"/>
      <c r="O407" s="78"/>
      <c r="P407" s="78"/>
    </row>
    <row r="408"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8"/>
      <c r="O408" s="78"/>
      <c r="P408" s="78"/>
    </row>
    <row r="409"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8"/>
      <c r="O409" s="78"/>
      <c r="P409" s="78"/>
    </row>
    <row r="410"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8"/>
      <c r="O410" s="78"/>
      <c r="P410" s="78"/>
    </row>
    <row r="411"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8"/>
      <c r="O411" s="78"/>
      <c r="P411" s="78"/>
    </row>
    <row r="412"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8"/>
      <c r="O412" s="78"/>
      <c r="P412" s="78"/>
    </row>
    <row r="413"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8"/>
      <c r="O413" s="78"/>
      <c r="P413" s="78"/>
    </row>
    <row r="414"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8"/>
      <c r="O414" s="78"/>
      <c r="P414" s="78"/>
    </row>
    <row r="415"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8"/>
      <c r="O415" s="78"/>
      <c r="P415" s="78"/>
    </row>
    <row r="416"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8"/>
      <c r="O416" s="78"/>
      <c r="P416" s="78"/>
    </row>
    <row r="417"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8"/>
      <c r="O417" s="78"/>
      <c r="P417" s="78"/>
    </row>
    <row r="418"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8"/>
      <c r="O418" s="78"/>
      <c r="P418" s="78"/>
    </row>
    <row r="419"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8"/>
      <c r="O419" s="78"/>
      <c r="P419" s="78"/>
    </row>
    <row r="420"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8"/>
      <c r="O420" s="78"/>
      <c r="P420" s="78"/>
    </row>
    <row r="421"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8"/>
      <c r="O421" s="78"/>
      <c r="P421" s="78"/>
    </row>
    <row r="422"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8"/>
      <c r="O422" s="78"/>
      <c r="P422" s="78"/>
    </row>
    <row r="423"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8"/>
      <c r="O423" s="78"/>
      <c r="P423" s="78"/>
    </row>
    <row r="424"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8"/>
      <c r="O424" s="78"/>
      <c r="P424" s="78"/>
    </row>
    <row r="425"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8"/>
      <c r="O425" s="78"/>
      <c r="P425" s="78"/>
    </row>
    <row r="426"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8"/>
      <c r="O426" s="78"/>
      <c r="P426" s="78"/>
    </row>
    <row r="427"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8"/>
      <c r="O427" s="78"/>
      <c r="P427" s="78"/>
    </row>
    <row r="428"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8"/>
      <c r="O428" s="78"/>
      <c r="P428" s="78"/>
    </row>
    <row r="429"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8"/>
      <c r="O429" s="78"/>
      <c r="P429" s="78"/>
    </row>
    <row r="430"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8"/>
      <c r="O430" s="78"/>
      <c r="P430" s="78"/>
    </row>
    <row r="431"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8"/>
      <c r="O431" s="78"/>
      <c r="P431" s="78"/>
    </row>
    <row r="432"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8"/>
      <c r="O432" s="78"/>
      <c r="P432" s="78"/>
    </row>
    <row r="433"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8"/>
      <c r="O433" s="78"/>
      <c r="P433" s="78"/>
    </row>
    <row r="434"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8"/>
      <c r="O434" s="78"/>
      <c r="P434" s="78"/>
    </row>
    <row r="435"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8"/>
      <c r="O435" s="78"/>
      <c r="P435" s="78"/>
    </row>
    <row r="436"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8"/>
      <c r="O436" s="78"/>
      <c r="P436" s="78"/>
    </row>
    <row r="437"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8"/>
      <c r="O437" s="78"/>
      <c r="P437" s="78"/>
    </row>
    <row r="438"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8"/>
      <c r="O438" s="78"/>
      <c r="P438" s="78"/>
    </row>
    <row r="439"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8"/>
      <c r="O439" s="78"/>
      <c r="P439" s="78"/>
    </row>
    <row r="440"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8"/>
      <c r="O440" s="78"/>
      <c r="P440" s="78"/>
    </row>
    <row r="441"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8"/>
      <c r="O441" s="78"/>
      <c r="P441" s="78"/>
    </row>
    <row r="442"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8"/>
      <c r="O442" s="78"/>
      <c r="P442" s="78"/>
    </row>
    <row r="443"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8"/>
      <c r="O443" s="78"/>
      <c r="P443" s="78"/>
    </row>
    <row r="444"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8"/>
      <c r="O444" s="78"/>
      <c r="P444" s="78"/>
    </row>
    <row r="445"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8"/>
      <c r="O445" s="78"/>
      <c r="P445" s="78"/>
    </row>
    <row r="446"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8"/>
      <c r="O446" s="78"/>
      <c r="P446" s="78"/>
    </row>
    <row r="447"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8"/>
      <c r="O447" s="78"/>
      <c r="P447" s="78"/>
    </row>
    <row r="448"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8"/>
      <c r="O448" s="78"/>
      <c r="P448" s="78"/>
    </row>
    <row r="449"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8"/>
      <c r="O449" s="78"/>
      <c r="P449" s="78"/>
    </row>
    <row r="450"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8"/>
      <c r="O450" s="78"/>
      <c r="P450" s="78"/>
    </row>
    <row r="451"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8"/>
      <c r="O451" s="78"/>
      <c r="P451" s="78"/>
    </row>
    <row r="452"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8"/>
      <c r="O452" s="78"/>
      <c r="P452" s="78"/>
    </row>
    <row r="453"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8"/>
      <c r="O453" s="78"/>
      <c r="P453" s="78"/>
    </row>
    <row r="454"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8"/>
      <c r="O454" s="78"/>
      <c r="P454" s="78"/>
    </row>
    <row r="455"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8"/>
      <c r="O455" s="78"/>
      <c r="P455" s="78"/>
    </row>
    <row r="456"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8"/>
      <c r="O456" s="78"/>
      <c r="P456" s="78"/>
    </row>
    <row r="457"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8"/>
      <c r="O457" s="78"/>
      <c r="P457" s="78"/>
    </row>
    <row r="458"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8"/>
      <c r="O458" s="78"/>
      <c r="P458" s="78"/>
    </row>
    <row r="459"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8"/>
      <c r="O459" s="78"/>
      <c r="P459" s="78"/>
    </row>
    <row r="460"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8"/>
      <c r="O460" s="78"/>
      <c r="P460" s="78"/>
    </row>
    <row r="461"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8"/>
      <c r="O461" s="78"/>
      <c r="P461" s="78"/>
    </row>
    <row r="462"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8"/>
      <c r="O462" s="78"/>
      <c r="P462" s="78"/>
    </row>
    <row r="463"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8"/>
      <c r="O463" s="78"/>
      <c r="P463" s="78"/>
    </row>
    <row r="464"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8"/>
      <c r="O464" s="78"/>
      <c r="P464" s="78"/>
    </row>
    <row r="465"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8"/>
      <c r="O465" s="78"/>
      <c r="P465" s="78"/>
    </row>
    <row r="466"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8"/>
      <c r="O466" s="78"/>
      <c r="P466" s="78"/>
    </row>
    <row r="467"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8"/>
      <c r="O467" s="78"/>
      <c r="P467" s="78"/>
    </row>
    <row r="468"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8"/>
      <c r="O468" s="78"/>
      <c r="P468" s="78"/>
    </row>
    <row r="469"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8"/>
      <c r="O469" s="78"/>
      <c r="P469" s="78"/>
    </row>
    <row r="470"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8"/>
      <c r="O470" s="78"/>
      <c r="P470" s="78"/>
    </row>
    <row r="471"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8"/>
      <c r="O471" s="78"/>
      <c r="P471" s="78"/>
    </row>
    <row r="472"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8"/>
      <c r="O472" s="78"/>
      <c r="P472" s="78"/>
    </row>
    <row r="473"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8"/>
      <c r="O473" s="78"/>
      <c r="P473" s="78"/>
    </row>
    <row r="474"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8"/>
      <c r="O474" s="78"/>
      <c r="P474" s="78"/>
    </row>
    <row r="475"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8"/>
      <c r="O475" s="78"/>
      <c r="P475" s="78"/>
    </row>
    <row r="476"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8"/>
      <c r="O476" s="78"/>
      <c r="P476" s="78"/>
    </row>
    <row r="477"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8"/>
      <c r="O477" s="78"/>
      <c r="P477" s="78"/>
    </row>
    <row r="478"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8"/>
      <c r="O478" s="78"/>
      <c r="P478" s="78"/>
    </row>
    <row r="479"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8"/>
      <c r="O479" s="78"/>
      <c r="P479" s="78"/>
    </row>
    <row r="480"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8"/>
      <c r="O480" s="78"/>
      <c r="P480" s="78"/>
    </row>
    <row r="481"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8"/>
      <c r="O481" s="78"/>
      <c r="P481" s="78"/>
    </row>
    <row r="482"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8"/>
      <c r="O482" s="78"/>
      <c r="P482" s="78"/>
    </row>
    <row r="483"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8"/>
      <c r="O483" s="78"/>
      <c r="P483" s="78"/>
    </row>
    <row r="484"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8"/>
      <c r="O484" s="78"/>
      <c r="P484" s="78"/>
    </row>
    <row r="485"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8"/>
      <c r="O485" s="78"/>
      <c r="P485" s="78"/>
    </row>
    <row r="486"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8"/>
      <c r="O486" s="78"/>
      <c r="P486" s="78"/>
    </row>
    <row r="487"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8"/>
      <c r="O487" s="78"/>
      <c r="P487" s="78"/>
    </row>
    <row r="488"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8"/>
      <c r="O488" s="78"/>
      <c r="P488" s="78"/>
    </row>
    <row r="489"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8"/>
      <c r="O489" s="78"/>
      <c r="P489" s="78"/>
    </row>
    <row r="490"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8"/>
      <c r="O490" s="78"/>
      <c r="P490" s="78"/>
    </row>
    <row r="491"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8"/>
      <c r="O491" s="78"/>
      <c r="P491" s="78"/>
    </row>
    <row r="492"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8"/>
      <c r="O492" s="78"/>
      <c r="P492" s="78"/>
    </row>
    <row r="493"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8"/>
      <c r="O493" s="78"/>
      <c r="P493" s="78"/>
    </row>
    <row r="494"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8"/>
      <c r="O494" s="78"/>
      <c r="P494" s="78"/>
    </row>
    <row r="495"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8"/>
      <c r="O495" s="78"/>
      <c r="P495" s="78"/>
    </row>
    <row r="496"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8"/>
      <c r="O496" s="78"/>
      <c r="P496" s="78"/>
    </row>
    <row r="497"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8"/>
      <c r="O497" s="78"/>
      <c r="P497" s="78"/>
    </row>
    <row r="498"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8"/>
      <c r="O498" s="78"/>
      <c r="P498" s="78"/>
    </row>
    <row r="499"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8"/>
      <c r="O499" s="78"/>
      <c r="P499" s="78"/>
    </row>
    <row r="500"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8"/>
      <c r="O500" s="78"/>
      <c r="P500" s="78"/>
    </row>
    <row r="501"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8"/>
      <c r="O501" s="78"/>
      <c r="P501" s="78"/>
    </row>
    <row r="502"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8"/>
      <c r="O502" s="78"/>
      <c r="P502" s="78"/>
    </row>
    <row r="503"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8"/>
      <c r="O503" s="78"/>
      <c r="P503" s="78"/>
    </row>
    <row r="504"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8"/>
      <c r="O504" s="78"/>
      <c r="P504" s="78"/>
    </row>
    <row r="505"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8"/>
      <c r="O505" s="78"/>
      <c r="P505" s="78"/>
    </row>
    <row r="506"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8"/>
      <c r="O506" s="78"/>
      <c r="P506" s="78"/>
    </row>
    <row r="507"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8"/>
      <c r="O507" s="78"/>
      <c r="P507" s="78"/>
    </row>
    <row r="508"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8"/>
      <c r="O508" s="78"/>
      <c r="P508" s="78"/>
    </row>
    <row r="509"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8"/>
      <c r="O509" s="78"/>
      <c r="P509" s="78"/>
    </row>
    <row r="510"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8"/>
      <c r="O510" s="78"/>
      <c r="P510" s="78"/>
    </row>
    <row r="511"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8"/>
      <c r="O511" s="78"/>
      <c r="P511" s="78"/>
    </row>
    <row r="512"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8"/>
      <c r="O512" s="78"/>
      <c r="P512" s="78"/>
    </row>
    <row r="513"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8"/>
      <c r="O513" s="78"/>
      <c r="P513" s="78"/>
    </row>
    <row r="514"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8"/>
      <c r="O514" s="78"/>
      <c r="P514" s="78"/>
    </row>
    <row r="515"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8"/>
      <c r="O515" s="78"/>
      <c r="P515" s="78"/>
    </row>
    <row r="516"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8"/>
      <c r="O516" s="78"/>
      <c r="P516" s="78"/>
    </row>
    <row r="517"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8"/>
      <c r="O517" s="78"/>
      <c r="P517" s="78"/>
    </row>
    <row r="518"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8"/>
      <c r="O518" s="78"/>
      <c r="P518" s="78"/>
    </row>
    <row r="519"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8"/>
      <c r="O519" s="78"/>
      <c r="P519" s="78"/>
    </row>
    <row r="520"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8"/>
      <c r="O520" s="78"/>
      <c r="P520" s="78"/>
    </row>
    <row r="521"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8"/>
      <c r="O521" s="78"/>
      <c r="P521" s="78"/>
    </row>
    <row r="522"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8"/>
      <c r="O522" s="78"/>
      <c r="P522" s="78"/>
    </row>
    <row r="523"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8"/>
      <c r="O523" s="78"/>
      <c r="P523" s="78"/>
    </row>
    <row r="524"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8"/>
      <c r="O524" s="78"/>
      <c r="P524" s="78"/>
    </row>
    <row r="525"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8"/>
      <c r="O525" s="78"/>
      <c r="P525" s="78"/>
    </row>
    <row r="526"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8"/>
      <c r="O526" s="78"/>
      <c r="P526" s="78"/>
    </row>
    <row r="527"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8"/>
      <c r="O527" s="78"/>
      <c r="P527" s="78"/>
    </row>
    <row r="528"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8"/>
      <c r="O528" s="78"/>
      <c r="P528" s="78"/>
    </row>
    <row r="529"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8"/>
      <c r="O529" s="78"/>
      <c r="P529" s="78"/>
    </row>
    <row r="530"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8"/>
      <c r="O530" s="78"/>
      <c r="P530" s="78"/>
    </row>
    <row r="531"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8"/>
      <c r="O531" s="78"/>
      <c r="P531" s="78"/>
    </row>
    <row r="532"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8"/>
      <c r="O532" s="78"/>
      <c r="P532" s="78"/>
    </row>
    <row r="533"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8"/>
      <c r="O533" s="78"/>
      <c r="P533" s="78"/>
    </row>
    <row r="534"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8"/>
      <c r="O534" s="78"/>
      <c r="P534" s="78"/>
    </row>
    <row r="535"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8"/>
      <c r="O535" s="78"/>
      <c r="P535" s="78"/>
    </row>
    <row r="536"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8"/>
      <c r="O536" s="78"/>
      <c r="P536" s="78"/>
    </row>
    <row r="537"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8"/>
      <c r="O537" s="78"/>
      <c r="P537" s="78"/>
    </row>
    <row r="538"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8"/>
      <c r="O538" s="78"/>
      <c r="P538" s="78"/>
    </row>
    <row r="539"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8"/>
      <c r="O539" s="78"/>
      <c r="P539" s="78"/>
    </row>
    <row r="540"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8"/>
      <c r="O540" s="78"/>
      <c r="P540" s="78"/>
    </row>
    <row r="541"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8"/>
      <c r="O541" s="78"/>
      <c r="P541" s="78"/>
    </row>
    <row r="542"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8"/>
      <c r="O542" s="78"/>
      <c r="P542" s="78"/>
    </row>
    <row r="543"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8"/>
      <c r="O543" s="78"/>
      <c r="P543" s="78"/>
    </row>
    <row r="544"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8"/>
      <c r="O544" s="78"/>
      <c r="P544" s="78"/>
    </row>
    <row r="545"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8"/>
      <c r="O545" s="78"/>
      <c r="P545" s="78"/>
    </row>
    <row r="546"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8"/>
      <c r="O546" s="78"/>
      <c r="P546" s="78"/>
    </row>
    <row r="547"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8"/>
      <c r="O547" s="78"/>
      <c r="P547" s="78"/>
    </row>
    <row r="548"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8"/>
      <c r="O548" s="78"/>
      <c r="P548" s="78"/>
    </row>
    <row r="549"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8"/>
      <c r="O549" s="78"/>
      <c r="P549" s="78"/>
    </row>
    <row r="550"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8"/>
      <c r="O550" s="78"/>
      <c r="P550" s="78"/>
    </row>
    <row r="551"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8"/>
      <c r="O551" s="78"/>
      <c r="P551" s="78"/>
    </row>
    <row r="552"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8"/>
      <c r="O552" s="78"/>
      <c r="P552" s="78"/>
    </row>
    <row r="553"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8"/>
      <c r="O553" s="78"/>
      <c r="P553" s="78"/>
    </row>
    <row r="554"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8"/>
      <c r="O554" s="78"/>
      <c r="P554" s="78"/>
    </row>
    <row r="555"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8"/>
      <c r="O555" s="78"/>
      <c r="P555" s="78"/>
    </row>
    <row r="556"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8"/>
      <c r="O556" s="78"/>
      <c r="P556" s="78"/>
    </row>
    <row r="557"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8"/>
      <c r="O557" s="78"/>
      <c r="P557" s="78"/>
    </row>
    <row r="558"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8"/>
      <c r="O558" s="78"/>
      <c r="P558" s="78"/>
    </row>
    <row r="559"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8"/>
      <c r="O559" s="78"/>
      <c r="P559" s="78"/>
    </row>
    <row r="560"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8"/>
      <c r="O560" s="78"/>
      <c r="P560" s="78"/>
    </row>
    <row r="561"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8"/>
      <c r="O561" s="78"/>
      <c r="P561" s="78"/>
    </row>
    <row r="562"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8"/>
      <c r="O562" s="78"/>
      <c r="P562" s="78"/>
    </row>
    <row r="563"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8"/>
      <c r="O563" s="78"/>
      <c r="P563" s="78"/>
    </row>
    <row r="564"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8"/>
      <c r="O564" s="78"/>
      <c r="P564" s="78"/>
    </row>
    <row r="565"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8"/>
      <c r="O565" s="78"/>
      <c r="P565" s="78"/>
    </row>
    <row r="566"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8"/>
      <c r="O566" s="78"/>
      <c r="P566" s="78"/>
    </row>
    <row r="567"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8"/>
      <c r="O567" s="78"/>
      <c r="P567" s="78"/>
    </row>
    <row r="568"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8"/>
      <c r="O568" s="78"/>
      <c r="P568" s="78"/>
    </row>
    <row r="569"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8"/>
      <c r="O569" s="78"/>
      <c r="P569" s="78"/>
    </row>
    <row r="570"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8"/>
      <c r="O570" s="78"/>
      <c r="P570" s="78"/>
    </row>
    <row r="571"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8"/>
      <c r="O571" s="78"/>
      <c r="P571" s="78"/>
    </row>
    <row r="572"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8"/>
      <c r="O572" s="78"/>
      <c r="P572" s="78"/>
    </row>
    <row r="573"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8"/>
      <c r="O573" s="78"/>
      <c r="P573" s="78"/>
    </row>
    <row r="574"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8"/>
      <c r="O574" s="78"/>
      <c r="P574" s="78"/>
    </row>
    <row r="575"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8"/>
      <c r="O575" s="78"/>
      <c r="P575" s="78"/>
    </row>
    <row r="576"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8"/>
      <c r="O576" s="78"/>
      <c r="P576" s="78"/>
    </row>
    <row r="577"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8"/>
      <c r="O577" s="78"/>
      <c r="P577" s="78"/>
    </row>
    <row r="578"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8"/>
      <c r="O578" s="78"/>
      <c r="P578" s="78"/>
    </row>
    <row r="579"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8"/>
      <c r="O579" s="78"/>
      <c r="P579" s="78"/>
    </row>
    <row r="580"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8"/>
      <c r="O580" s="78"/>
      <c r="P580" s="78"/>
    </row>
    <row r="581"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8"/>
      <c r="O581" s="78"/>
      <c r="P581" s="78"/>
    </row>
    <row r="582"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8"/>
      <c r="O582" s="78"/>
      <c r="P582" s="78"/>
    </row>
    <row r="583"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8"/>
      <c r="O583" s="78"/>
      <c r="P583" s="78"/>
    </row>
    <row r="584"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8"/>
      <c r="O584" s="78"/>
      <c r="P584" s="78"/>
    </row>
    <row r="585"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8"/>
      <c r="O585" s="78"/>
      <c r="P585" s="78"/>
    </row>
    <row r="586"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8"/>
      <c r="O586" s="78"/>
      <c r="P586" s="78"/>
    </row>
    <row r="587"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8"/>
      <c r="O587" s="78"/>
      <c r="P587" s="78"/>
    </row>
    <row r="588"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8"/>
      <c r="O588" s="78"/>
      <c r="P588" s="78"/>
    </row>
    <row r="589"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8"/>
      <c r="O589" s="78"/>
      <c r="P589" s="78"/>
    </row>
    <row r="590"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8"/>
      <c r="O590" s="78"/>
      <c r="P590" s="78"/>
    </row>
    <row r="591"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8"/>
      <c r="O591" s="78"/>
      <c r="P591" s="78"/>
    </row>
    <row r="592"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8"/>
      <c r="O592" s="78"/>
      <c r="P592" s="78"/>
    </row>
    <row r="593"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8"/>
      <c r="O593" s="78"/>
      <c r="P593" s="78"/>
    </row>
    <row r="594"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8"/>
      <c r="O594" s="78"/>
      <c r="P594" s="78"/>
    </row>
    <row r="595"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8"/>
      <c r="O595" s="78"/>
      <c r="P595" s="78"/>
    </row>
    <row r="596"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8"/>
      <c r="O596" s="78"/>
      <c r="P596" s="78"/>
    </row>
    <row r="597"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8"/>
      <c r="O597" s="78"/>
      <c r="P597" s="78"/>
    </row>
    <row r="598"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8"/>
      <c r="O598" s="78"/>
      <c r="P598" s="78"/>
    </row>
    <row r="599"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8"/>
      <c r="O599" s="78"/>
      <c r="P599" s="78"/>
    </row>
    <row r="600"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8"/>
      <c r="O600" s="78"/>
      <c r="P600" s="78"/>
    </row>
    <row r="601"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8"/>
      <c r="O601" s="78"/>
      <c r="P601" s="78"/>
    </row>
    <row r="602"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8"/>
      <c r="O602" s="78"/>
      <c r="P602" s="78"/>
    </row>
    <row r="603"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8"/>
      <c r="O603" s="78"/>
      <c r="P603" s="78"/>
    </row>
    <row r="604"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8"/>
      <c r="O604" s="78"/>
      <c r="P604" s="78"/>
    </row>
    <row r="605"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8"/>
      <c r="O605" s="78"/>
      <c r="P605" s="78"/>
    </row>
    <row r="606"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8"/>
      <c r="O606" s="78"/>
      <c r="P606" s="78"/>
    </row>
    <row r="607"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8"/>
      <c r="O607" s="78"/>
      <c r="P607" s="78"/>
    </row>
    <row r="608"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8"/>
      <c r="O608" s="78"/>
      <c r="P608" s="78"/>
    </row>
    <row r="609"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8"/>
      <c r="O609" s="78"/>
      <c r="P609" s="78"/>
    </row>
    <row r="610"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8"/>
      <c r="O610" s="78"/>
      <c r="P610" s="78"/>
    </row>
    <row r="611"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8"/>
      <c r="O611" s="78"/>
      <c r="P611" s="78"/>
    </row>
    <row r="612"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8"/>
      <c r="O612" s="78"/>
      <c r="P612" s="78"/>
    </row>
    <row r="613"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8"/>
      <c r="O613" s="78"/>
      <c r="P613" s="78"/>
    </row>
    <row r="614"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8"/>
      <c r="O614" s="78"/>
      <c r="P614" s="78"/>
    </row>
    <row r="615"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8"/>
      <c r="O615" s="78"/>
      <c r="P615" s="78"/>
    </row>
    <row r="616"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8"/>
      <c r="O616" s="78"/>
      <c r="P616" s="78"/>
    </row>
    <row r="617"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8"/>
      <c r="O617" s="78"/>
      <c r="P617" s="78"/>
    </row>
    <row r="618"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8"/>
      <c r="O618" s="78"/>
      <c r="P618" s="78"/>
    </row>
    <row r="619"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8"/>
      <c r="O619" s="78"/>
      <c r="P619" s="78"/>
    </row>
    <row r="620"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8"/>
      <c r="O620" s="78"/>
      <c r="P620" s="78"/>
    </row>
    <row r="621"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8"/>
      <c r="O621" s="78"/>
      <c r="P621" s="78"/>
    </row>
    <row r="622"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8"/>
      <c r="O622" s="78"/>
      <c r="P622" s="78"/>
    </row>
    <row r="623"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8"/>
      <c r="O623" s="78"/>
      <c r="P623" s="78"/>
    </row>
    <row r="624"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8"/>
      <c r="O624" s="78"/>
      <c r="P624" s="78"/>
    </row>
    <row r="625"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8"/>
      <c r="O625" s="78"/>
      <c r="P625" s="78"/>
    </row>
    <row r="626"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8"/>
      <c r="O626" s="78"/>
      <c r="P626" s="78"/>
    </row>
    <row r="627"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8"/>
      <c r="O627" s="78"/>
      <c r="P627" s="78"/>
    </row>
    <row r="628"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8"/>
      <c r="O628" s="78"/>
      <c r="P628" s="78"/>
    </row>
    <row r="629"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8"/>
      <c r="O629" s="78"/>
      <c r="P629" s="78"/>
    </row>
    <row r="630"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8"/>
      <c r="O630" s="78"/>
      <c r="P630" s="78"/>
    </row>
    <row r="631"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8"/>
      <c r="O631" s="78"/>
      <c r="P631" s="78"/>
    </row>
    <row r="632"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8"/>
      <c r="O632" s="78"/>
      <c r="P632" s="78"/>
    </row>
    <row r="633"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8"/>
      <c r="O633" s="78"/>
      <c r="P633" s="78"/>
    </row>
    <row r="634"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8"/>
      <c r="O634" s="78"/>
      <c r="P634" s="78"/>
    </row>
    <row r="635"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8"/>
      <c r="O635" s="78"/>
      <c r="P635" s="78"/>
    </row>
    <row r="636"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8"/>
      <c r="O636" s="78"/>
      <c r="P636" s="78"/>
    </row>
    <row r="637"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8"/>
      <c r="O637" s="78"/>
      <c r="P637" s="78"/>
    </row>
    <row r="638"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8"/>
      <c r="O638" s="78"/>
      <c r="P638" s="78"/>
    </row>
    <row r="639"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8"/>
      <c r="O639" s="78"/>
      <c r="P639" s="78"/>
    </row>
    <row r="640"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8"/>
      <c r="O640" s="78"/>
      <c r="P640" s="78"/>
    </row>
    <row r="641"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8"/>
      <c r="O641" s="78"/>
      <c r="P641" s="78"/>
    </row>
    <row r="642"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8"/>
      <c r="O642" s="78"/>
      <c r="P642" s="78"/>
    </row>
    <row r="643"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8"/>
      <c r="O643" s="78"/>
      <c r="P643" s="78"/>
    </row>
    <row r="644"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8"/>
      <c r="O644" s="78"/>
      <c r="P644" s="78"/>
    </row>
    <row r="645"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8"/>
      <c r="O645" s="78"/>
      <c r="P645" s="78"/>
    </row>
    <row r="646"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8"/>
      <c r="O646" s="78"/>
      <c r="P646" s="78"/>
    </row>
    <row r="647"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8"/>
      <c r="O647" s="78"/>
      <c r="P647" s="78"/>
    </row>
    <row r="648"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8"/>
      <c r="O648" s="78"/>
      <c r="P648" s="78"/>
    </row>
    <row r="649"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8"/>
      <c r="O649" s="78"/>
      <c r="P649" s="78"/>
    </row>
    <row r="650"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8"/>
      <c r="O650" s="78"/>
      <c r="P650" s="78"/>
    </row>
    <row r="651"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8"/>
      <c r="O651" s="78"/>
      <c r="P651" s="78"/>
    </row>
    <row r="652"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8"/>
      <c r="O652" s="78"/>
      <c r="P652" s="78"/>
    </row>
    <row r="653"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8"/>
      <c r="O653" s="78"/>
      <c r="P653" s="78"/>
    </row>
    <row r="654"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8"/>
      <c r="O654" s="78"/>
      <c r="P654" s="78"/>
    </row>
    <row r="655"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8"/>
      <c r="O655" s="78"/>
      <c r="P655" s="78"/>
    </row>
    <row r="656"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8"/>
      <c r="O656" s="78"/>
      <c r="P656" s="78"/>
    </row>
    <row r="657"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8"/>
      <c r="O657" s="78"/>
      <c r="P657" s="78"/>
    </row>
    <row r="658"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8"/>
      <c r="O658" s="78"/>
      <c r="P658" s="78"/>
    </row>
    <row r="659"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8"/>
      <c r="O659" s="78"/>
      <c r="P659" s="78"/>
    </row>
    <row r="660"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8"/>
      <c r="O660" s="78"/>
      <c r="P660" s="78"/>
    </row>
    <row r="661"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8"/>
      <c r="O661" s="78"/>
      <c r="P661" s="78"/>
    </row>
    <row r="662"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8"/>
      <c r="O662" s="78"/>
      <c r="P662" s="78"/>
    </row>
    <row r="663"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8"/>
      <c r="O663" s="78"/>
      <c r="P663" s="78"/>
    </row>
    <row r="664"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8"/>
      <c r="O664" s="78"/>
      <c r="P664" s="78"/>
    </row>
    <row r="665"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8"/>
      <c r="O665" s="78"/>
      <c r="P665" s="78"/>
    </row>
    <row r="666"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8"/>
      <c r="O666" s="78"/>
      <c r="P666" s="78"/>
    </row>
    <row r="667"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8"/>
      <c r="O667" s="78"/>
      <c r="P667" s="78"/>
    </row>
    <row r="668"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8"/>
      <c r="O668" s="78"/>
      <c r="P668" s="78"/>
    </row>
    <row r="669"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8"/>
      <c r="O669" s="78"/>
      <c r="P669" s="78"/>
    </row>
    <row r="670"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8"/>
      <c r="O670" s="78"/>
      <c r="P670" s="78"/>
    </row>
    <row r="671"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8"/>
      <c r="O671" s="78"/>
      <c r="P671" s="78"/>
    </row>
    <row r="672"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8"/>
      <c r="O672" s="78"/>
      <c r="P672" s="78"/>
    </row>
    <row r="673"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8"/>
      <c r="O673" s="78"/>
      <c r="P673" s="78"/>
    </row>
    <row r="674"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8"/>
      <c r="O674" s="78"/>
      <c r="P674" s="78"/>
    </row>
    <row r="675"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8"/>
      <c r="O675" s="78"/>
      <c r="P675" s="78"/>
    </row>
    <row r="676"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8"/>
      <c r="O676" s="78"/>
      <c r="P676" s="78"/>
    </row>
    <row r="677"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8"/>
      <c r="O677" s="78"/>
      <c r="P677" s="78"/>
    </row>
    <row r="678"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8"/>
      <c r="O678" s="78"/>
      <c r="P678" s="78"/>
    </row>
    <row r="679"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8"/>
      <c r="O679" s="78"/>
      <c r="P679" s="78"/>
    </row>
    <row r="680"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8"/>
      <c r="O680" s="78"/>
      <c r="P680" s="78"/>
    </row>
    <row r="681"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8"/>
      <c r="O681" s="78"/>
      <c r="P681" s="78"/>
    </row>
    <row r="682"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8"/>
      <c r="O682" s="78"/>
      <c r="P682" s="78"/>
    </row>
    <row r="683"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8"/>
      <c r="O683" s="78"/>
      <c r="P683" s="78"/>
    </row>
    <row r="684"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8"/>
      <c r="O684" s="78"/>
      <c r="P684" s="78"/>
    </row>
    <row r="685"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8"/>
      <c r="O685" s="78"/>
      <c r="P685" s="78"/>
    </row>
    <row r="686"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8"/>
      <c r="O686" s="78"/>
      <c r="P686" s="78"/>
    </row>
    <row r="687"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8"/>
      <c r="O687" s="78"/>
      <c r="P687" s="78"/>
    </row>
    <row r="688"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8"/>
      <c r="O688" s="78"/>
      <c r="P688" s="78"/>
    </row>
    <row r="689"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8"/>
      <c r="O689" s="78"/>
      <c r="P689" s="78"/>
    </row>
    <row r="690"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8"/>
      <c r="O690" s="78"/>
      <c r="P690" s="78"/>
    </row>
    <row r="691"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8"/>
      <c r="O691" s="78"/>
      <c r="P691" s="78"/>
    </row>
    <row r="692"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8"/>
      <c r="O692" s="78"/>
      <c r="P692" s="78"/>
    </row>
    <row r="693"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8"/>
      <c r="O693" s="78"/>
      <c r="P693" s="78"/>
    </row>
    <row r="694"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8"/>
      <c r="O694" s="78"/>
      <c r="P694" s="78"/>
    </row>
    <row r="695"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8"/>
      <c r="O695" s="78"/>
      <c r="P695" s="78"/>
    </row>
    <row r="696"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8"/>
      <c r="O696" s="78"/>
      <c r="P696" s="78"/>
    </row>
    <row r="697"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8"/>
      <c r="O697" s="78"/>
      <c r="P697" s="78"/>
    </row>
    <row r="698"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8"/>
      <c r="O698" s="78"/>
      <c r="P698" s="78"/>
    </row>
    <row r="699"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8"/>
      <c r="O699" s="78"/>
      <c r="P699" s="78"/>
    </row>
    <row r="700"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8"/>
      <c r="O700" s="78"/>
      <c r="P700" s="78"/>
    </row>
    <row r="701"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8"/>
      <c r="O701" s="78"/>
      <c r="P701" s="78"/>
    </row>
    <row r="702"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8"/>
      <c r="O702" s="78"/>
      <c r="P702" s="78"/>
    </row>
    <row r="703"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8"/>
      <c r="O703" s="78"/>
      <c r="P703" s="78"/>
    </row>
    <row r="704"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8"/>
      <c r="O704" s="78"/>
      <c r="P704" s="78"/>
    </row>
    <row r="705"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8"/>
      <c r="O705" s="78"/>
      <c r="P705" s="78"/>
    </row>
    <row r="706"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8"/>
      <c r="O706" s="78"/>
      <c r="P706" s="78"/>
    </row>
    <row r="707"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8"/>
      <c r="O707" s="78"/>
      <c r="P707" s="78"/>
    </row>
    <row r="708"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8"/>
      <c r="O708" s="78"/>
      <c r="P708" s="78"/>
    </row>
    <row r="709"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8"/>
      <c r="O709" s="78"/>
      <c r="P709" s="78"/>
    </row>
    <row r="710"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8"/>
      <c r="O710" s="78"/>
      <c r="P710" s="78"/>
    </row>
    <row r="711"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8"/>
      <c r="O711" s="78"/>
      <c r="P711" s="78"/>
    </row>
    <row r="712"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8"/>
      <c r="O712" s="78"/>
      <c r="P712" s="78"/>
    </row>
    <row r="713"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8"/>
      <c r="O713" s="78"/>
      <c r="P713" s="78"/>
    </row>
    <row r="714"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8"/>
      <c r="O714" s="78"/>
      <c r="P714" s="78"/>
    </row>
    <row r="715"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8"/>
      <c r="O715" s="78"/>
      <c r="P715" s="78"/>
    </row>
    <row r="716"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8"/>
      <c r="O716" s="78"/>
      <c r="P716" s="78"/>
    </row>
    <row r="717"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8"/>
      <c r="O717" s="78"/>
      <c r="P717" s="78"/>
    </row>
    <row r="718"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8"/>
      <c r="O718" s="78"/>
      <c r="P718" s="78"/>
    </row>
    <row r="719"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8"/>
      <c r="O719" s="78"/>
      <c r="P719" s="78"/>
    </row>
    <row r="720"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8"/>
      <c r="O720" s="78"/>
      <c r="P720" s="78"/>
    </row>
    <row r="721"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8"/>
      <c r="O721" s="78"/>
      <c r="P721" s="78"/>
    </row>
    <row r="722"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8"/>
      <c r="O722" s="78"/>
      <c r="P722" s="78"/>
    </row>
    <row r="723"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8"/>
      <c r="O723" s="78"/>
      <c r="P723" s="78"/>
    </row>
    <row r="724"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8"/>
      <c r="O724" s="78"/>
      <c r="P724" s="78"/>
    </row>
    <row r="725"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8"/>
      <c r="O725" s="78"/>
      <c r="P725" s="78"/>
    </row>
    <row r="726"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8"/>
      <c r="O726" s="78"/>
      <c r="P726" s="78"/>
    </row>
    <row r="727"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8"/>
      <c r="O727" s="78"/>
      <c r="P727" s="78"/>
    </row>
    <row r="728"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8"/>
      <c r="O728" s="78"/>
      <c r="P728" s="78"/>
    </row>
    <row r="729"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8"/>
      <c r="O729" s="78"/>
      <c r="P729" s="78"/>
    </row>
    <row r="730"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8"/>
      <c r="O730" s="78"/>
      <c r="P730" s="78"/>
    </row>
    <row r="731"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8"/>
      <c r="O731" s="78"/>
      <c r="P731" s="78"/>
    </row>
    <row r="732"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8"/>
      <c r="O732" s="78"/>
      <c r="P732" s="78"/>
    </row>
    <row r="733"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8"/>
      <c r="O733" s="78"/>
      <c r="P733" s="78"/>
    </row>
    <row r="734"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8"/>
      <c r="O734" s="78"/>
      <c r="P734" s="78"/>
    </row>
    <row r="735"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8"/>
      <c r="O735" s="78"/>
      <c r="P735" s="78"/>
    </row>
    <row r="736"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8"/>
      <c r="O736" s="78"/>
      <c r="P736" s="78"/>
    </row>
    <row r="737"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8"/>
      <c r="O737" s="78"/>
      <c r="P737" s="78"/>
    </row>
    <row r="738"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8"/>
      <c r="O738" s="78"/>
      <c r="P738" s="78"/>
    </row>
    <row r="739"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8"/>
      <c r="O739" s="78"/>
      <c r="P739" s="78"/>
    </row>
    <row r="740"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8"/>
      <c r="O740" s="78"/>
      <c r="P740" s="78"/>
    </row>
    <row r="741"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8"/>
      <c r="O741" s="78"/>
      <c r="P741" s="78"/>
    </row>
    <row r="742"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8"/>
      <c r="O742" s="78"/>
      <c r="P742" s="78"/>
    </row>
    <row r="743"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8"/>
      <c r="O743" s="78"/>
      <c r="P743" s="78"/>
    </row>
    <row r="744"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8"/>
      <c r="O744" s="78"/>
      <c r="P744" s="78"/>
    </row>
    <row r="745"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8"/>
      <c r="O745" s="78"/>
      <c r="P745" s="78"/>
    </row>
    <row r="746"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8"/>
      <c r="O746" s="78"/>
      <c r="P746" s="78"/>
    </row>
    <row r="747"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8"/>
      <c r="O747" s="78"/>
      <c r="P747" s="78"/>
    </row>
    <row r="748"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8"/>
      <c r="O748" s="78"/>
      <c r="P748" s="78"/>
    </row>
    <row r="749"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8"/>
      <c r="O749" s="78"/>
      <c r="P749" s="78"/>
    </row>
    <row r="750"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8"/>
      <c r="O750" s="78"/>
      <c r="P750" s="78"/>
    </row>
    <row r="751"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8"/>
      <c r="O751" s="78"/>
      <c r="P751" s="78"/>
    </row>
    <row r="752"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8"/>
      <c r="O752" s="78"/>
      <c r="P752" s="78"/>
    </row>
    <row r="753"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8"/>
      <c r="O753" s="78"/>
      <c r="P753" s="78"/>
    </row>
    <row r="754"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8"/>
      <c r="O754" s="78"/>
      <c r="P754" s="78"/>
    </row>
    <row r="755"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8"/>
      <c r="O755" s="78"/>
      <c r="P755" s="78"/>
    </row>
    <row r="756"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8"/>
      <c r="O756" s="78"/>
      <c r="P756" s="78"/>
    </row>
    <row r="757"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8"/>
      <c r="O757" s="78"/>
      <c r="P757" s="78"/>
    </row>
    <row r="758"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8"/>
      <c r="O758" s="78"/>
      <c r="P758" s="78"/>
    </row>
    <row r="759"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8"/>
      <c r="O759" s="78"/>
      <c r="P759" s="78"/>
    </row>
    <row r="760"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8"/>
      <c r="O760" s="78"/>
      <c r="P760" s="78"/>
    </row>
    <row r="761"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8"/>
      <c r="O761" s="78"/>
      <c r="P761" s="78"/>
    </row>
    <row r="762"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8"/>
      <c r="O762" s="78"/>
      <c r="P762" s="78"/>
    </row>
    <row r="763"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8"/>
      <c r="O763" s="78"/>
      <c r="P763" s="78"/>
    </row>
    <row r="764"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8"/>
      <c r="O764" s="78"/>
      <c r="P764" s="78"/>
    </row>
    <row r="765"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8"/>
      <c r="O765" s="78"/>
      <c r="P765" s="78"/>
    </row>
    <row r="766"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8"/>
      <c r="O766" s="78"/>
      <c r="P766" s="78"/>
    </row>
    <row r="767"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8"/>
      <c r="O767" s="78"/>
      <c r="P767" s="78"/>
    </row>
    <row r="768"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8"/>
      <c r="O768" s="78"/>
      <c r="P768" s="78"/>
    </row>
    <row r="769"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8"/>
      <c r="O769" s="78"/>
      <c r="P769" s="78"/>
    </row>
    <row r="770"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8"/>
      <c r="O770" s="78"/>
      <c r="P770" s="78"/>
    </row>
    <row r="771"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8"/>
      <c r="O771" s="78"/>
      <c r="P771" s="78"/>
    </row>
    <row r="772"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8"/>
      <c r="O772" s="78"/>
      <c r="P772" s="78"/>
    </row>
    <row r="773"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8"/>
      <c r="O773" s="78"/>
      <c r="P773" s="78"/>
    </row>
    <row r="774"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8"/>
      <c r="O774" s="78"/>
      <c r="P774" s="78"/>
    </row>
    <row r="775"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8"/>
      <c r="O775" s="78"/>
      <c r="P775" s="78"/>
    </row>
    <row r="776"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8"/>
      <c r="O776" s="78"/>
      <c r="P776" s="78"/>
    </row>
    <row r="777"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8"/>
      <c r="O777" s="78"/>
      <c r="P777" s="78"/>
    </row>
    <row r="778"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8"/>
      <c r="O778" s="78"/>
      <c r="P778" s="78"/>
    </row>
    <row r="779"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8"/>
      <c r="O779" s="78"/>
      <c r="P779" s="78"/>
    </row>
    <row r="780"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8"/>
      <c r="O780" s="78"/>
      <c r="P780" s="78"/>
    </row>
    <row r="781"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8"/>
      <c r="O781" s="78"/>
      <c r="P781" s="78"/>
    </row>
    <row r="782"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8"/>
      <c r="O782" s="78"/>
      <c r="P782" s="78"/>
    </row>
    <row r="783"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8"/>
      <c r="O783" s="78"/>
      <c r="P783" s="78"/>
    </row>
    <row r="784"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8"/>
      <c r="O784" s="78"/>
      <c r="P784" s="78"/>
    </row>
    <row r="785"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8"/>
      <c r="O785" s="78"/>
      <c r="P785" s="78"/>
    </row>
    <row r="786"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8"/>
      <c r="O786" s="78"/>
      <c r="P786" s="78"/>
    </row>
    <row r="787"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8"/>
      <c r="O787" s="78"/>
      <c r="P787" s="78"/>
    </row>
    <row r="788"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8"/>
      <c r="O788" s="78"/>
      <c r="P788" s="78"/>
    </row>
    <row r="789"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8"/>
      <c r="O789" s="78"/>
      <c r="P789" s="78"/>
    </row>
    <row r="790"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8"/>
      <c r="O790" s="78"/>
      <c r="P790" s="78"/>
    </row>
    <row r="791"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8"/>
      <c r="O791" s="78"/>
      <c r="P791" s="78"/>
    </row>
    <row r="792"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8"/>
      <c r="O792" s="78"/>
      <c r="P792" s="78"/>
    </row>
    <row r="793"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8"/>
      <c r="O793" s="78"/>
      <c r="P793" s="78"/>
    </row>
    <row r="794"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8"/>
      <c r="O794" s="78"/>
      <c r="P794" s="78"/>
    </row>
    <row r="795"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8"/>
      <c r="O795" s="78"/>
      <c r="P795" s="78"/>
    </row>
    <row r="796"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8"/>
      <c r="O796" s="78"/>
      <c r="P796" s="78"/>
    </row>
    <row r="797"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8"/>
      <c r="O797" s="78"/>
      <c r="P797" s="78"/>
    </row>
    <row r="798"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8"/>
      <c r="O798" s="78"/>
      <c r="P798" s="78"/>
    </row>
    <row r="799"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8"/>
      <c r="O799" s="78"/>
      <c r="P799" s="78"/>
    </row>
    <row r="800"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8"/>
      <c r="O800" s="78"/>
      <c r="P800" s="78"/>
    </row>
    <row r="801"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8"/>
      <c r="O801" s="78"/>
      <c r="P801" s="78"/>
    </row>
    <row r="802"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8"/>
      <c r="O802" s="78"/>
      <c r="P802" s="78"/>
    </row>
    <row r="803"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8"/>
      <c r="O803" s="78"/>
      <c r="P803" s="78"/>
    </row>
    <row r="804"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8"/>
      <c r="O804" s="78"/>
      <c r="P804" s="78"/>
    </row>
    <row r="805"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8"/>
      <c r="O805" s="78"/>
      <c r="P805" s="78"/>
    </row>
    <row r="806"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8"/>
      <c r="O806" s="78"/>
      <c r="P806" s="78"/>
    </row>
    <row r="807"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8"/>
      <c r="O807" s="78"/>
      <c r="P807" s="78"/>
    </row>
    <row r="808"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8"/>
      <c r="O808" s="78"/>
      <c r="P808" s="78"/>
    </row>
    <row r="809"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8"/>
      <c r="O809" s="78"/>
      <c r="P809" s="78"/>
    </row>
    <row r="810"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8"/>
      <c r="O810" s="78"/>
      <c r="P810" s="78"/>
    </row>
    <row r="811"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8"/>
      <c r="O811" s="78"/>
      <c r="P811" s="78"/>
    </row>
    <row r="812"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8"/>
      <c r="O812" s="78"/>
      <c r="P812" s="78"/>
    </row>
    <row r="813"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8"/>
      <c r="O813" s="78"/>
      <c r="P813" s="78"/>
    </row>
    <row r="814"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8"/>
      <c r="O814" s="78"/>
      <c r="P814" s="78"/>
    </row>
    <row r="815"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8"/>
      <c r="O815" s="78"/>
      <c r="P815" s="78"/>
    </row>
    <row r="816"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8"/>
      <c r="O816" s="78"/>
      <c r="P816" s="78"/>
    </row>
    <row r="817"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8"/>
      <c r="O817" s="78"/>
      <c r="P817" s="78"/>
    </row>
    <row r="818"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8"/>
      <c r="O818" s="78"/>
      <c r="P818" s="78"/>
    </row>
    <row r="819"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8"/>
      <c r="O819" s="78"/>
      <c r="P819" s="78"/>
    </row>
    <row r="820"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8"/>
      <c r="O820" s="78"/>
      <c r="P820" s="78"/>
    </row>
    <row r="821"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8"/>
      <c r="O821" s="78"/>
      <c r="P821" s="78"/>
    </row>
    <row r="822"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8"/>
      <c r="O822" s="78"/>
      <c r="P822" s="78"/>
    </row>
    <row r="823"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8"/>
      <c r="O823" s="78"/>
      <c r="P823" s="78"/>
    </row>
    <row r="824"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8"/>
      <c r="O824" s="78"/>
      <c r="P824" s="78"/>
    </row>
    <row r="825"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8"/>
      <c r="O825" s="78"/>
      <c r="P825" s="78"/>
    </row>
    <row r="826"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8"/>
      <c r="O826" s="78"/>
      <c r="P826" s="78"/>
    </row>
    <row r="827"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8"/>
      <c r="O827" s="78"/>
      <c r="P827" s="78"/>
    </row>
    <row r="828"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8"/>
      <c r="O828" s="78"/>
      <c r="P828" s="78"/>
    </row>
    <row r="829"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8"/>
      <c r="O829" s="78"/>
      <c r="P829" s="78"/>
    </row>
    <row r="830"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8"/>
      <c r="O830" s="78"/>
      <c r="P830" s="78"/>
    </row>
    <row r="831"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8"/>
      <c r="O831" s="78"/>
      <c r="P831" s="78"/>
    </row>
    <row r="832"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8"/>
      <c r="O832" s="78"/>
      <c r="P832" s="78"/>
    </row>
    <row r="833"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8"/>
      <c r="O833" s="78"/>
      <c r="P833" s="78"/>
    </row>
    <row r="834"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8"/>
      <c r="O834" s="78"/>
      <c r="P834" s="78"/>
    </row>
    <row r="835"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8"/>
      <c r="O835" s="78"/>
      <c r="P835" s="78"/>
    </row>
    <row r="836"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8"/>
      <c r="O836" s="78"/>
      <c r="P836" s="78"/>
    </row>
    <row r="837"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8"/>
      <c r="O837" s="78"/>
      <c r="P837" s="78"/>
    </row>
    <row r="838"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8"/>
      <c r="O838" s="78"/>
      <c r="P838" s="78"/>
    </row>
    <row r="839"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8"/>
      <c r="O839" s="78"/>
      <c r="P839" s="78"/>
    </row>
    <row r="840"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8"/>
      <c r="O840" s="78"/>
      <c r="P840" s="78"/>
    </row>
    <row r="841"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8"/>
      <c r="O841" s="78"/>
      <c r="P841" s="78"/>
    </row>
    <row r="842"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8"/>
      <c r="O842" s="78"/>
      <c r="P842" s="78"/>
    </row>
    <row r="843"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8"/>
      <c r="O843" s="78"/>
      <c r="P843" s="78"/>
    </row>
    <row r="844"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8"/>
      <c r="O844" s="78"/>
      <c r="P844" s="78"/>
    </row>
    <row r="845"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8"/>
      <c r="O845" s="78"/>
      <c r="P845" s="78"/>
    </row>
    <row r="846"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8"/>
      <c r="O846" s="78"/>
      <c r="P846" s="78"/>
    </row>
    <row r="847"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8"/>
      <c r="O847" s="78"/>
      <c r="P847" s="78"/>
    </row>
    <row r="848"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8"/>
      <c r="O848" s="78"/>
      <c r="P848" s="78"/>
    </row>
    <row r="849"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8"/>
      <c r="O849" s="78"/>
      <c r="P849" s="78"/>
    </row>
    <row r="850"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8"/>
      <c r="O850" s="78"/>
      <c r="P850" s="78"/>
    </row>
    <row r="851"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8"/>
      <c r="O851" s="78"/>
      <c r="P851" s="78"/>
    </row>
    <row r="852"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8"/>
      <c r="O852" s="78"/>
      <c r="P852" s="78"/>
    </row>
    <row r="853"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8"/>
      <c r="O853" s="78"/>
      <c r="P853" s="78"/>
    </row>
    <row r="854"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8"/>
      <c r="O854" s="78"/>
      <c r="P854" s="78"/>
    </row>
    <row r="855"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8"/>
      <c r="O855" s="78"/>
      <c r="P855" s="78"/>
    </row>
    <row r="856"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8"/>
      <c r="O856" s="78"/>
      <c r="P856" s="78"/>
    </row>
    <row r="857"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8"/>
      <c r="O857" s="78"/>
      <c r="P857" s="78"/>
    </row>
    <row r="858"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8"/>
      <c r="O858" s="78"/>
      <c r="P858" s="78"/>
    </row>
    <row r="859"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8"/>
      <c r="O859" s="78"/>
      <c r="P859" s="78"/>
    </row>
    <row r="860"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8"/>
      <c r="O860" s="78"/>
      <c r="P860" s="78"/>
    </row>
    <row r="861"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8"/>
      <c r="O861" s="78"/>
      <c r="P861" s="78"/>
    </row>
    <row r="862"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8"/>
      <c r="O862" s="78"/>
      <c r="P862" s="78"/>
    </row>
    <row r="863"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8"/>
      <c r="O863" s="78"/>
      <c r="P863" s="78"/>
    </row>
    <row r="864"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8"/>
      <c r="O864" s="78"/>
      <c r="P864" s="78"/>
    </row>
    <row r="865"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8"/>
      <c r="O865" s="78"/>
      <c r="P865" s="78"/>
    </row>
    <row r="866"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8"/>
      <c r="O866" s="78"/>
      <c r="P866" s="78"/>
    </row>
    <row r="867"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8"/>
      <c r="O867" s="78"/>
      <c r="P867" s="78"/>
    </row>
    <row r="868"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8"/>
      <c r="O868" s="78"/>
      <c r="P868" s="78"/>
    </row>
    <row r="869"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8"/>
      <c r="O869" s="78"/>
      <c r="P869" s="78"/>
    </row>
    <row r="870"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8"/>
      <c r="O870" s="78"/>
      <c r="P870" s="78"/>
    </row>
    <row r="871"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8"/>
      <c r="O871" s="78"/>
      <c r="P871" s="78"/>
    </row>
    <row r="872"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8"/>
      <c r="O872" s="78"/>
      <c r="P872" s="78"/>
    </row>
    <row r="873"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8"/>
      <c r="O873" s="78"/>
      <c r="P873" s="78"/>
    </row>
    <row r="874"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8"/>
      <c r="O874" s="78"/>
      <c r="P874" s="78"/>
    </row>
    <row r="875"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8"/>
      <c r="O875" s="78"/>
      <c r="P875" s="78"/>
    </row>
    <row r="876"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8"/>
      <c r="O876" s="78"/>
      <c r="P876" s="78"/>
    </row>
    <row r="877"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8"/>
      <c r="O877" s="78"/>
      <c r="P877" s="78"/>
    </row>
    <row r="878"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8"/>
      <c r="O878" s="78"/>
      <c r="P878" s="78"/>
    </row>
    <row r="879"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8"/>
      <c r="O879" s="78"/>
      <c r="P879" s="78"/>
    </row>
    <row r="880"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8"/>
      <c r="O880" s="78"/>
      <c r="P880" s="78"/>
    </row>
    <row r="881"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8"/>
      <c r="O881" s="78"/>
      <c r="P881" s="78"/>
    </row>
    <row r="882"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8"/>
      <c r="O882" s="78"/>
      <c r="P882" s="78"/>
    </row>
    <row r="883"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8"/>
      <c r="O883" s="78"/>
      <c r="P883" s="78"/>
    </row>
    <row r="884"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8"/>
      <c r="O884" s="78"/>
      <c r="P884" s="78"/>
    </row>
    <row r="885"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8"/>
      <c r="O885" s="78"/>
      <c r="P885" s="78"/>
    </row>
    <row r="886"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8"/>
      <c r="O886" s="78"/>
      <c r="P886" s="78"/>
    </row>
    <row r="887"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8"/>
      <c r="O887" s="78"/>
      <c r="P887" s="78"/>
    </row>
    <row r="888"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8"/>
      <c r="O888" s="78"/>
      <c r="P888" s="78"/>
    </row>
    <row r="889"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8"/>
      <c r="O889" s="78"/>
      <c r="P889" s="78"/>
    </row>
    <row r="890"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8"/>
      <c r="O890" s="78"/>
      <c r="P890" s="78"/>
    </row>
    <row r="891"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8"/>
      <c r="O891" s="78"/>
      <c r="P891" s="78"/>
    </row>
    <row r="892"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8"/>
      <c r="O892" s="78"/>
      <c r="P892" s="78"/>
    </row>
    <row r="893"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8"/>
      <c r="O893" s="78"/>
      <c r="P893" s="78"/>
    </row>
    <row r="894"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8"/>
      <c r="O894" s="78"/>
      <c r="P894" s="78"/>
    </row>
    <row r="895"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8"/>
      <c r="O895" s="78"/>
      <c r="P895" s="78"/>
    </row>
    <row r="896"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8"/>
      <c r="O896" s="78"/>
      <c r="P896" s="78"/>
    </row>
    <row r="897"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8"/>
      <c r="O897" s="78"/>
      <c r="P897" s="78"/>
    </row>
    <row r="898"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8"/>
      <c r="O898" s="78"/>
      <c r="P898" s="78"/>
    </row>
    <row r="899"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8"/>
      <c r="O899" s="78"/>
      <c r="P899" s="78"/>
    </row>
    <row r="900"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8"/>
      <c r="O900" s="78"/>
      <c r="P900" s="78"/>
    </row>
    <row r="901"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8"/>
      <c r="O901" s="78"/>
      <c r="P901" s="78"/>
    </row>
    <row r="902"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8"/>
      <c r="O902" s="78"/>
      <c r="P902" s="78"/>
    </row>
    <row r="903"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8"/>
      <c r="O903" s="78"/>
      <c r="P903" s="78"/>
    </row>
    <row r="904"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8"/>
      <c r="O904" s="78"/>
      <c r="P904" s="78"/>
    </row>
    <row r="905"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8"/>
      <c r="O905" s="78"/>
      <c r="P905" s="78"/>
    </row>
    <row r="906"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8"/>
      <c r="O906" s="78"/>
      <c r="P906" s="78"/>
    </row>
    <row r="907"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8"/>
      <c r="O907" s="78"/>
      <c r="P907" s="78"/>
    </row>
    <row r="908"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8"/>
      <c r="O908" s="78"/>
      <c r="P908" s="78"/>
    </row>
    <row r="909"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8"/>
      <c r="O909" s="78"/>
      <c r="P909" s="78"/>
    </row>
    <row r="910"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8"/>
      <c r="O910" s="78"/>
      <c r="P910" s="78"/>
    </row>
    <row r="911"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8"/>
      <c r="O911" s="78"/>
      <c r="P911" s="78"/>
    </row>
    <row r="912"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8"/>
      <c r="O912" s="78"/>
      <c r="P912" s="78"/>
    </row>
    <row r="913"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8"/>
      <c r="O913" s="78"/>
      <c r="P913" s="78"/>
    </row>
    <row r="914"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8"/>
      <c r="O914" s="78"/>
      <c r="P914" s="78"/>
    </row>
    <row r="915"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8"/>
      <c r="O915" s="78"/>
      <c r="P915" s="78"/>
    </row>
    <row r="916"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8"/>
      <c r="O916" s="78"/>
      <c r="P916" s="78"/>
    </row>
    <row r="917"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8"/>
      <c r="O917" s="78"/>
      <c r="P917" s="78"/>
    </row>
    <row r="918"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8"/>
      <c r="O918" s="78"/>
      <c r="P918" s="78"/>
    </row>
    <row r="919"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8"/>
      <c r="O919" s="78"/>
      <c r="P919" s="78"/>
    </row>
    <row r="920"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8"/>
      <c r="O920" s="78"/>
      <c r="P920" s="78"/>
    </row>
    <row r="921"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8"/>
      <c r="O921" s="78"/>
      <c r="P921" s="78"/>
    </row>
    <row r="922"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8"/>
      <c r="O922" s="78"/>
      <c r="P922" s="78"/>
    </row>
    <row r="923"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8"/>
      <c r="O923" s="78"/>
      <c r="P923" s="78"/>
    </row>
    <row r="924"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8"/>
      <c r="O924" s="78"/>
      <c r="P924" s="78"/>
    </row>
    <row r="925"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8"/>
      <c r="O925" s="78"/>
      <c r="P925" s="78"/>
    </row>
    <row r="926"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8"/>
      <c r="O926" s="78"/>
      <c r="P926" s="78"/>
    </row>
    <row r="927"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8"/>
      <c r="O927" s="78"/>
      <c r="P927" s="78"/>
    </row>
    <row r="928"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8"/>
      <c r="O928" s="78"/>
      <c r="P928" s="78"/>
    </row>
    <row r="929"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8"/>
      <c r="O929" s="78"/>
      <c r="P929" s="78"/>
    </row>
    <row r="930"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8"/>
      <c r="O930" s="78"/>
      <c r="P930" s="78"/>
    </row>
    <row r="931"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8"/>
      <c r="O931" s="78"/>
      <c r="P931" s="78"/>
    </row>
    <row r="932"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8"/>
      <c r="O932" s="78"/>
      <c r="P932" s="78"/>
    </row>
    <row r="933"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8"/>
      <c r="O933" s="78"/>
      <c r="P933" s="78"/>
    </row>
    <row r="934"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8"/>
      <c r="O934" s="78"/>
      <c r="P934" s="78"/>
    </row>
    <row r="935"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8"/>
      <c r="O935" s="78"/>
      <c r="P935" s="78"/>
    </row>
    <row r="936"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8"/>
      <c r="O936" s="78"/>
      <c r="P936" s="78"/>
    </row>
    <row r="937"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8"/>
      <c r="O937" s="78"/>
      <c r="P937" s="78"/>
    </row>
    <row r="938"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8"/>
      <c r="O938" s="78"/>
      <c r="P938" s="78"/>
    </row>
    <row r="939"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8"/>
      <c r="O939" s="78"/>
      <c r="P939" s="78"/>
    </row>
    <row r="940"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8"/>
      <c r="O940" s="78"/>
      <c r="P940" s="78"/>
    </row>
    <row r="941"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8"/>
      <c r="O941" s="78"/>
      <c r="P941" s="78"/>
    </row>
    <row r="942"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8"/>
      <c r="O942" s="78"/>
      <c r="P942" s="78"/>
    </row>
    <row r="943"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8"/>
      <c r="O943" s="78"/>
      <c r="P943" s="78"/>
    </row>
    <row r="944"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8"/>
      <c r="O944" s="78"/>
      <c r="P944" s="78"/>
    </row>
    <row r="945"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8"/>
      <c r="O945" s="78"/>
      <c r="P945" s="78"/>
    </row>
    <row r="946"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8"/>
      <c r="O946" s="78"/>
      <c r="P946" s="78"/>
    </row>
    <row r="947"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8"/>
      <c r="O947" s="78"/>
      <c r="P947" s="78"/>
    </row>
    <row r="948"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8"/>
      <c r="O948" s="78"/>
      <c r="P948" s="78"/>
    </row>
    <row r="949"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8"/>
      <c r="O949" s="78"/>
      <c r="P949" s="78"/>
    </row>
    <row r="950"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8"/>
      <c r="O950" s="78"/>
      <c r="P950" s="78"/>
    </row>
    <row r="951"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8"/>
      <c r="O951" s="78"/>
      <c r="P951" s="78"/>
    </row>
    <row r="952"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8"/>
      <c r="O952" s="78"/>
      <c r="P952" s="78"/>
    </row>
    <row r="953"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8"/>
      <c r="O953" s="78"/>
      <c r="P953" s="78"/>
    </row>
    <row r="954"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8"/>
      <c r="O954" s="78"/>
      <c r="P954" s="78"/>
    </row>
    <row r="955"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8"/>
      <c r="O955" s="78"/>
      <c r="P955" s="78"/>
    </row>
    <row r="956"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8"/>
      <c r="O956" s="78"/>
      <c r="P956" s="78"/>
    </row>
    <row r="957"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8"/>
      <c r="O957" s="78"/>
      <c r="P957" s="78"/>
    </row>
    <row r="958"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8"/>
      <c r="O958" s="78"/>
      <c r="P958" s="78"/>
    </row>
    <row r="959"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8"/>
      <c r="O959" s="78"/>
      <c r="P959" s="78"/>
    </row>
    <row r="960"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8"/>
      <c r="O960" s="78"/>
      <c r="P960" s="78"/>
    </row>
    <row r="961"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8"/>
      <c r="O961" s="78"/>
      <c r="P961" s="78"/>
    </row>
    <row r="962"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8"/>
      <c r="O962" s="78"/>
      <c r="P962" s="78"/>
    </row>
    <row r="963"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8"/>
      <c r="O963" s="78"/>
      <c r="P963" s="78"/>
    </row>
    <row r="964"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8"/>
      <c r="O964" s="78"/>
      <c r="P964" s="78"/>
    </row>
    <row r="965"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8"/>
      <c r="O965" s="78"/>
      <c r="P965" s="78"/>
    </row>
    <row r="966"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8"/>
      <c r="O966" s="78"/>
      <c r="P966" s="78"/>
    </row>
    <row r="967"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8"/>
      <c r="O967" s="78"/>
      <c r="P967" s="78"/>
    </row>
    <row r="968"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8"/>
      <c r="O968" s="78"/>
      <c r="P968" s="78"/>
    </row>
    <row r="969"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8"/>
      <c r="O969" s="78"/>
      <c r="P969" s="78"/>
    </row>
    <row r="970"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8"/>
      <c r="O970" s="78"/>
      <c r="P970" s="78"/>
    </row>
    <row r="971"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8"/>
      <c r="O971" s="78"/>
      <c r="P971" s="78"/>
    </row>
    <row r="972"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8"/>
      <c r="O972" s="78"/>
      <c r="P972" s="78"/>
    </row>
    <row r="973"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8"/>
      <c r="O973" s="78"/>
      <c r="P973" s="78"/>
    </row>
    <row r="974"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8"/>
      <c r="O974" s="78"/>
      <c r="P974" s="78"/>
    </row>
    <row r="975"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8"/>
      <c r="O975" s="78"/>
      <c r="P975" s="78"/>
    </row>
    <row r="976"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8"/>
      <c r="O976" s="78"/>
      <c r="P976" s="78"/>
    </row>
    <row r="977"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8"/>
      <c r="O977" s="78"/>
      <c r="P977" s="78"/>
    </row>
    <row r="978"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8"/>
      <c r="O978" s="78"/>
      <c r="P978" s="78"/>
    </row>
    <row r="979"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8"/>
      <c r="O979" s="78"/>
      <c r="P979" s="78"/>
    </row>
    <row r="980"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8"/>
      <c r="O980" s="78"/>
      <c r="P980" s="78"/>
    </row>
    <row r="981"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8"/>
      <c r="O981" s="78"/>
      <c r="P981" s="78"/>
    </row>
    <row r="982"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8"/>
      <c r="O982" s="78"/>
      <c r="P982" s="78"/>
    </row>
    <row r="983"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8"/>
      <c r="O983" s="78"/>
      <c r="P983" s="78"/>
    </row>
    <row r="984"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8"/>
      <c r="O984" s="78"/>
      <c r="P984" s="78"/>
    </row>
    <row r="985"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8"/>
      <c r="O985" s="78"/>
      <c r="P985" s="78"/>
    </row>
    <row r="986"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8"/>
      <c r="O986" s="78"/>
      <c r="P986" s="78"/>
    </row>
    <row r="987"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8"/>
      <c r="O987" s="78"/>
      <c r="P987" s="78"/>
    </row>
    <row r="988"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8"/>
      <c r="O988" s="78"/>
      <c r="P988" s="78"/>
    </row>
    <row r="989"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8"/>
      <c r="O989" s="78"/>
      <c r="P989" s="78"/>
    </row>
    <row r="990"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8"/>
      <c r="O990" s="78"/>
      <c r="P990" s="78"/>
    </row>
    <row r="991"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8"/>
      <c r="O991" s="78"/>
      <c r="P991" s="78"/>
    </row>
    <row r="992"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8"/>
      <c r="O992" s="78"/>
      <c r="P992" s="78"/>
    </row>
    <row r="993"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8"/>
      <c r="O993" s="78"/>
      <c r="P993" s="78"/>
    </row>
    <row r="994"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8"/>
      <c r="O994" s="78"/>
      <c r="P994" s="78"/>
    </row>
    <row r="995"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8"/>
      <c r="O995" s="78"/>
      <c r="P995" s="78"/>
    </row>
    <row r="996"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8"/>
      <c r="O996" s="78"/>
      <c r="P996" s="78"/>
    </row>
    <row r="997"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8"/>
      <c r="O997" s="78"/>
      <c r="P997" s="78"/>
    </row>
    <row r="998"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8"/>
      <c r="O998" s="78"/>
      <c r="P998" s="78"/>
    </row>
    <row r="999"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8"/>
      <c r="O999" s="78"/>
      <c r="P999" s="78"/>
    </row>
    <row r="1000"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8"/>
      <c r="O1000" s="78"/>
      <c r="P1000" s="78"/>
    </row>
    <row r="1001">
      <c r="B1001" s="79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8"/>
      <c r="O1001" s="78"/>
      <c r="P1001" s="78"/>
    </row>
    <row r="1002">
      <c r="B1002" s="79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8"/>
      <c r="O1002" s="78"/>
      <c r="P1002" s="78"/>
    </row>
    <row r="1003">
      <c r="B1003" s="79"/>
      <c r="C1003" s="79"/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78"/>
      <c r="O1003" s="78"/>
      <c r="P1003" s="78"/>
    </row>
    <row r="1004">
      <c r="B1004" s="79"/>
      <c r="C1004" s="79"/>
      <c r="D1004" s="79"/>
      <c r="E1004" s="79"/>
      <c r="F1004" s="79"/>
      <c r="G1004" s="79"/>
      <c r="H1004" s="79"/>
      <c r="I1004" s="79"/>
      <c r="J1004" s="79"/>
      <c r="K1004" s="79"/>
      <c r="L1004" s="79"/>
      <c r="M1004" s="79"/>
      <c r="N1004" s="78"/>
      <c r="O1004" s="78"/>
      <c r="P1004" s="78"/>
    </row>
    <row r="1005">
      <c r="B1005" s="79"/>
      <c r="C1005" s="79"/>
      <c r="D1005" s="79"/>
      <c r="E1005" s="79"/>
      <c r="F1005" s="79"/>
      <c r="G1005" s="79"/>
      <c r="H1005" s="79"/>
      <c r="I1005" s="79"/>
      <c r="J1005" s="79"/>
      <c r="K1005" s="79"/>
      <c r="L1005" s="79"/>
      <c r="M1005" s="79"/>
      <c r="N1005" s="78"/>
      <c r="O1005" s="78"/>
      <c r="P1005" s="78"/>
    </row>
  </sheetData>
  <drawing r:id="rId1"/>
</worksheet>
</file>